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a\Desktop\STŘEDISKA\Lužánky - Městský plavecký stadion\Věž a šachta\INTAR\Oprava skokanské věže DPS\LUZ_DPS_PDF\F_VÝKAZY VÝMĚR\"/>
    </mc:Choice>
  </mc:AlternateContent>
  <xr:revisionPtr revIDLastSave="0" documentId="13_ncr:1_{F8379573-041D-4B3B-B84F-34A119A2108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tavba" sheetId="1" r:id="rId1"/>
    <sheet name="VzorPolozky" sheetId="10" state="hidden" r:id="rId2"/>
    <sheet name="01 D.1.1 - D.1.3 Pol" sheetId="12" r:id="rId3"/>
    <sheet name="01 VRN Pol" sheetId="13" r:id="rId4"/>
  </sheets>
  <externalReferences>
    <externalReference r:id="rId5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D.1.1 - D.1.3 Pol'!$1:$7</definedName>
    <definedName name="_xlnm.Print_Titles" localSheetId="3">'01 VRN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D.1.1 - D.1.3 Pol'!$A$1:$X$524</definedName>
    <definedName name="_xlnm.Print_Area" localSheetId="3">'01 VRN Pol'!$A$1:$X$33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K9" i="13"/>
  <c r="O9" i="13"/>
  <c r="Q9" i="13"/>
  <c r="V9" i="13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AE23" i="13"/>
  <c r="F42" i="1" s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5" i="12"/>
  <c r="I51" i="1" s="1"/>
  <c r="O25" i="12"/>
  <c r="G26" i="12"/>
  <c r="M26" i="12" s="1"/>
  <c r="M25" i="12" s="1"/>
  <c r="I26" i="12"/>
  <c r="K26" i="12"/>
  <c r="K25" i="12" s="1"/>
  <c r="O26" i="12"/>
  <c r="Q26" i="12"/>
  <c r="Q25" i="12" s="1"/>
  <c r="V26" i="12"/>
  <c r="V25" i="12" s="1"/>
  <c r="G30" i="12"/>
  <c r="I30" i="12"/>
  <c r="K30" i="12"/>
  <c r="M30" i="12"/>
  <c r="O30" i="12"/>
  <c r="Q30" i="12"/>
  <c r="V30" i="12"/>
  <c r="G33" i="12"/>
  <c r="M33" i="12" s="1"/>
  <c r="I33" i="12"/>
  <c r="I32" i="12" s="1"/>
  <c r="K33" i="12"/>
  <c r="O33" i="12"/>
  <c r="Q33" i="12"/>
  <c r="Q32" i="12" s="1"/>
  <c r="V33" i="12"/>
  <c r="G40" i="12"/>
  <c r="I40" i="12"/>
  <c r="K40" i="12"/>
  <c r="M40" i="12"/>
  <c r="O40" i="12"/>
  <c r="Q40" i="12"/>
  <c r="V40" i="12"/>
  <c r="G50" i="12"/>
  <c r="I50" i="12"/>
  <c r="K50" i="12"/>
  <c r="M50" i="12"/>
  <c r="O50" i="12"/>
  <c r="Q50" i="12"/>
  <c r="V50" i="12"/>
  <c r="G55" i="12"/>
  <c r="M55" i="12" s="1"/>
  <c r="I55" i="12"/>
  <c r="K55" i="12"/>
  <c r="O55" i="12"/>
  <c r="Q55" i="12"/>
  <c r="V55" i="12"/>
  <c r="G64" i="12"/>
  <c r="I64" i="12"/>
  <c r="I63" i="12" s="1"/>
  <c r="K64" i="12"/>
  <c r="M64" i="12"/>
  <c r="O64" i="12"/>
  <c r="Q64" i="12"/>
  <c r="Q63" i="12" s="1"/>
  <c r="V64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2" i="12"/>
  <c r="G63" i="12" s="1"/>
  <c r="I53" i="1" s="1"/>
  <c r="I72" i="12"/>
  <c r="K72" i="12"/>
  <c r="O72" i="12"/>
  <c r="Q72" i="12"/>
  <c r="V72" i="12"/>
  <c r="Q74" i="12"/>
  <c r="G75" i="12"/>
  <c r="G74" i="12" s="1"/>
  <c r="I54" i="1" s="1"/>
  <c r="I75" i="12"/>
  <c r="I74" i="12" s="1"/>
  <c r="K75" i="12"/>
  <c r="K74" i="12" s="1"/>
  <c r="O75" i="12"/>
  <c r="O74" i="12" s="1"/>
  <c r="Q75" i="12"/>
  <c r="V75" i="12"/>
  <c r="V74" i="12" s="1"/>
  <c r="G86" i="12"/>
  <c r="M86" i="12" s="1"/>
  <c r="M85" i="12" s="1"/>
  <c r="I86" i="12"/>
  <c r="I85" i="12" s="1"/>
  <c r="K86" i="12"/>
  <c r="K85" i="12" s="1"/>
  <c r="O86" i="12"/>
  <c r="O85" i="12" s="1"/>
  <c r="Q86" i="12"/>
  <c r="Q85" i="12" s="1"/>
  <c r="V86" i="12"/>
  <c r="V85" i="12" s="1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6" i="12"/>
  <c r="I57" i="1" s="1"/>
  <c r="V116" i="12"/>
  <c r="G117" i="12"/>
  <c r="I117" i="12"/>
  <c r="I116" i="12" s="1"/>
  <c r="K117" i="12"/>
  <c r="K116" i="12" s="1"/>
  <c r="M117" i="12"/>
  <c r="M116" i="12" s="1"/>
  <c r="O117" i="12"/>
  <c r="O116" i="12" s="1"/>
  <c r="Q117" i="12"/>
  <c r="Q116" i="12" s="1"/>
  <c r="V117" i="12"/>
  <c r="G119" i="12"/>
  <c r="M119" i="12" s="1"/>
  <c r="I119" i="12"/>
  <c r="K119" i="12"/>
  <c r="O119" i="12"/>
  <c r="Q119" i="12"/>
  <c r="V119" i="12"/>
  <c r="G126" i="12"/>
  <c r="M126" i="12" s="1"/>
  <c r="I126" i="12"/>
  <c r="K126" i="12"/>
  <c r="O126" i="12"/>
  <c r="Q126" i="12"/>
  <c r="V126" i="12"/>
  <c r="V118" i="12" s="1"/>
  <c r="G134" i="12"/>
  <c r="M134" i="12" s="1"/>
  <c r="I134" i="12"/>
  <c r="K134" i="12"/>
  <c r="O134" i="12"/>
  <c r="Q134" i="12"/>
  <c r="V134" i="12"/>
  <c r="G136" i="12"/>
  <c r="G118" i="12" s="1"/>
  <c r="I58" i="1" s="1"/>
  <c r="I136" i="12"/>
  <c r="K136" i="12"/>
  <c r="O136" i="12"/>
  <c r="Q136" i="12"/>
  <c r="V136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9" i="12"/>
  <c r="G158" i="12" s="1"/>
  <c r="I60" i="1" s="1"/>
  <c r="I159" i="12"/>
  <c r="I158" i="12" s="1"/>
  <c r="K159" i="12"/>
  <c r="O159" i="12"/>
  <c r="O158" i="12" s="1"/>
  <c r="Q159" i="12"/>
  <c r="V159" i="12"/>
  <c r="G160" i="12"/>
  <c r="M160" i="12" s="1"/>
  <c r="I160" i="12"/>
  <c r="K160" i="12"/>
  <c r="O160" i="12"/>
  <c r="Q160" i="12"/>
  <c r="Q158" i="12" s="1"/>
  <c r="V160" i="12"/>
  <c r="G162" i="12"/>
  <c r="M162" i="12" s="1"/>
  <c r="M161" i="12" s="1"/>
  <c r="I162" i="12"/>
  <c r="K162" i="12"/>
  <c r="O162" i="12"/>
  <c r="O161" i="12" s="1"/>
  <c r="Q162" i="12"/>
  <c r="V162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6" i="12"/>
  <c r="M176" i="12" s="1"/>
  <c r="I176" i="12"/>
  <c r="K176" i="12"/>
  <c r="O176" i="12"/>
  <c r="Q176" i="12"/>
  <c r="V176" i="12"/>
  <c r="G181" i="12"/>
  <c r="I181" i="12"/>
  <c r="K181" i="12"/>
  <c r="M181" i="12"/>
  <c r="O181" i="12"/>
  <c r="Q181" i="12"/>
  <c r="V181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1" i="12"/>
  <c r="M191" i="12" s="1"/>
  <c r="I191" i="12"/>
  <c r="K191" i="12"/>
  <c r="O191" i="12"/>
  <c r="Q191" i="12"/>
  <c r="V191" i="12"/>
  <c r="G203" i="12"/>
  <c r="I203" i="12"/>
  <c r="K203" i="12"/>
  <c r="M203" i="12"/>
  <c r="O203" i="12"/>
  <c r="Q203" i="12"/>
  <c r="V203" i="12"/>
  <c r="G216" i="12"/>
  <c r="I216" i="12"/>
  <c r="K216" i="12"/>
  <c r="M216" i="12"/>
  <c r="O216" i="12"/>
  <c r="Q216" i="12"/>
  <c r="V216" i="12"/>
  <c r="G229" i="12"/>
  <c r="M229" i="12" s="1"/>
  <c r="I229" i="12"/>
  <c r="K229" i="12"/>
  <c r="O229" i="12"/>
  <c r="Q229" i="12"/>
  <c r="V229" i="12"/>
  <c r="G241" i="12"/>
  <c r="I241" i="12"/>
  <c r="K241" i="12"/>
  <c r="M241" i="12"/>
  <c r="O241" i="12"/>
  <c r="Q241" i="12"/>
  <c r="V241" i="12"/>
  <c r="G253" i="12"/>
  <c r="M253" i="12" s="1"/>
  <c r="I253" i="12"/>
  <c r="K253" i="12"/>
  <c r="O253" i="12"/>
  <c r="Q253" i="12"/>
  <c r="V253" i="12"/>
  <c r="G266" i="12"/>
  <c r="M266" i="12" s="1"/>
  <c r="I266" i="12"/>
  <c r="K266" i="12"/>
  <c r="O266" i="12"/>
  <c r="Q266" i="12"/>
  <c r="V266" i="12"/>
  <c r="G278" i="12"/>
  <c r="M278" i="12" s="1"/>
  <c r="I278" i="12"/>
  <c r="K278" i="12"/>
  <c r="O278" i="12"/>
  <c r="Q278" i="12"/>
  <c r="V278" i="12"/>
  <c r="G290" i="12"/>
  <c r="I290" i="12"/>
  <c r="K290" i="12"/>
  <c r="M290" i="12"/>
  <c r="O290" i="12"/>
  <c r="Q290" i="12"/>
  <c r="V290" i="12"/>
  <c r="G303" i="12"/>
  <c r="M303" i="12" s="1"/>
  <c r="I303" i="12"/>
  <c r="K303" i="12"/>
  <c r="O303" i="12"/>
  <c r="Q303" i="12"/>
  <c r="V303" i="12"/>
  <c r="G316" i="12"/>
  <c r="I316" i="12"/>
  <c r="K316" i="12"/>
  <c r="M316" i="12"/>
  <c r="O316" i="12"/>
  <c r="Q316" i="12"/>
  <c r="V316" i="12"/>
  <c r="G328" i="12"/>
  <c r="M328" i="12" s="1"/>
  <c r="I328" i="12"/>
  <c r="K328" i="12"/>
  <c r="O328" i="12"/>
  <c r="Q328" i="12"/>
  <c r="V328" i="12"/>
  <c r="G340" i="12"/>
  <c r="M340" i="12" s="1"/>
  <c r="I340" i="12"/>
  <c r="K340" i="12"/>
  <c r="O340" i="12"/>
  <c r="Q340" i="12"/>
  <c r="V340" i="12"/>
  <c r="G353" i="12"/>
  <c r="M353" i="12" s="1"/>
  <c r="I353" i="12"/>
  <c r="K353" i="12"/>
  <c r="O353" i="12"/>
  <c r="Q353" i="12"/>
  <c r="V353" i="12"/>
  <c r="G365" i="12"/>
  <c r="I365" i="12"/>
  <c r="K365" i="12"/>
  <c r="M365" i="12"/>
  <c r="O365" i="12"/>
  <c r="Q365" i="12"/>
  <c r="V365" i="12"/>
  <c r="G377" i="12"/>
  <c r="M377" i="12" s="1"/>
  <c r="I377" i="12"/>
  <c r="K377" i="12"/>
  <c r="O377" i="12"/>
  <c r="Q377" i="12"/>
  <c r="V377" i="12"/>
  <c r="G391" i="12"/>
  <c r="I391" i="12"/>
  <c r="K391" i="12"/>
  <c r="M391" i="12"/>
  <c r="O391" i="12"/>
  <c r="Q391" i="12"/>
  <c r="V391" i="12"/>
  <c r="G401" i="12"/>
  <c r="I401" i="12"/>
  <c r="K401" i="12"/>
  <c r="M401" i="12"/>
  <c r="O401" i="12"/>
  <c r="Q401" i="12"/>
  <c r="V401" i="12"/>
  <c r="G405" i="12"/>
  <c r="M405" i="12" s="1"/>
  <c r="I405" i="12"/>
  <c r="K405" i="12"/>
  <c r="O405" i="12"/>
  <c r="Q405" i="12"/>
  <c r="V405" i="12"/>
  <c r="G407" i="12"/>
  <c r="M407" i="12" s="1"/>
  <c r="I407" i="12"/>
  <c r="K407" i="12"/>
  <c r="O407" i="12"/>
  <c r="Q407" i="12"/>
  <c r="V407" i="12"/>
  <c r="G410" i="12"/>
  <c r="I410" i="12"/>
  <c r="K410" i="12"/>
  <c r="M410" i="12"/>
  <c r="O410" i="12"/>
  <c r="Q410" i="12"/>
  <c r="V410" i="12"/>
  <c r="G413" i="12"/>
  <c r="I413" i="12"/>
  <c r="K413" i="12"/>
  <c r="M413" i="12"/>
  <c r="O413" i="12"/>
  <c r="Q413" i="12"/>
  <c r="V413" i="12"/>
  <c r="G419" i="12"/>
  <c r="M419" i="12" s="1"/>
  <c r="I419" i="12"/>
  <c r="K419" i="12"/>
  <c r="O419" i="12"/>
  <c r="Q419" i="12"/>
  <c r="V419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30" i="12"/>
  <c r="M430" i="12" s="1"/>
  <c r="I430" i="12"/>
  <c r="K430" i="12"/>
  <c r="O430" i="12"/>
  <c r="Q430" i="12"/>
  <c r="V430" i="12"/>
  <c r="G431" i="12"/>
  <c r="M431" i="12" s="1"/>
  <c r="I431" i="12"/>
  <c r="K431" i="12"/>
  <c r="O431" i="12"/>
  <c r="Q431" i="12"/>
  <c r="V431" i="12"/>
  <c r="G434" i="12"/>
  <c r="M434" i="12" s="1"/>
  <c r="I434" i="12"/>
  <c r="K434" i="12"/>
  <c r="O434" i="12"/>
  <c r="Q434" i="12"/>
  <c r="V434" i="12"/>
  <c r="G437" i="12"/>
  <c r="M437" i="12" s="1"/>
  <c r="I437" i="12"/>
  <c r="K437" i="12"/>
  <c r="O437" i="12"/>
  <c r="Q437" i="12"/>
  <c r="V437" i="12"/>
  <c r="G440" i="12"/>
  <c r="M440" i="12" s="1"/>
  <c r="I440" i="12"/>
  <c r="K440" i="12"/>
  <c r="O440" i="12"/>
  <c r="Q440" i="12"/>
  <c r="V440" i="12"/>
  <c r="G441" i="12"/>
  <c r="I441" i="12"/>
  <c r="K441" i="12"/>
  <c r="M441" i="12"/>
  <c r="O441" i="12"/>
  <c r="Q441" i="12"/>
  <c r="V441" i="12"/>
  <c r="G448" i="12"/>
  <c r="M448" i="12" s="1"/>
  <c r="I448" i="12"/>
  <c r="K448" i="12"/>
  <c r="O448" i="12"/>
  <c r="Q448" i="12"/>
  <c r="V448" i="12"/>
  <c r="G450" i="12"/>
  <c r="M450" i="12" s="1"/>
  <c r="M449" i="12" s="1"/>
  <c r="I450" i="12"/>
  <c r="I449" i="12" s="1"/>
  <c r="K450" i="12"/>
  <c r="K449" i="12" s="1"/>
  <c r="O450" i="12"/>
  <c r="O449" i="12" s="1"/>
  <c r="Q450" i="12"/>
  <c r="Q449" i="12" s="1"/>
  <c r="V450" i="12"/>
  <c r="V449" i="12" s="1"/>
  <c r="G457" i="12"/>
  <c r="I64" i="1" s="1"/>
  <c r="I457" i="12"/>
  <c r="Q457" i="12"/>
  <c r="G458" i="12"/>
  <c r="I458" i="12"/>
  <c r="K458" i="12"/>
  <c r="K457" i="12" s="1"/>
  <c r="M458" i="12"/>
  <c r="M457" i="12" s="1"/>
  <c r="O458" i="12"/>
  <c r="O457" i="12" s="1"/>
  <c r="Q458" i="12"/>
  <c r="V458" i="12"/>
  <c r="V457" i="12" s="1"/>
  <c r="G466" i="12"/>
  <c r="M466" i="12" s="1"/>
  <c r="I466" i="12"/>
  <c r="K466" i="12"/>
  <c r="O466" i="12"/>
  <c r="Q466" i="12"/>
  <c r="Q465" i="12" s="1"/>
  <c r="V466" i="12"/>
  <c r="G491" i="12"/>
  <c r="M491" i="12" s="1"/>
  <c r="I491" i="12"/>
  <c r="K491" i="12"/>
  <c r="O491" i="12"/>
  <c r="Q491" i="12"/>
  <c r="V491" i="12"/>
  <c r="G493" i="12"/>
  <c r="M493" i="12" s="1"/>
  <c r="I493" i="12"/>
  <c r="K493" i="12"/>
  <c r="O493" i="12"/>
  <c r="Q493" i="12"/>
  <c r="V493" i="12"/>
  <c r="G496" i="12"/>
  <c r="M496" i="12" s="1"/>
  <c r="M495" i="12" s="1"/>
  <c r="I496" i="12"/>
  <c r="I495" i="12" s="1"/>
  <c r="K496" i="12"/>
  <c r="O496" i="12"/>
  <c r="Q496" i="12"/>
  <c r="V496" i="12"/>
  <c r="G501" i="12"/>
  <c r="M501" i="12" s="1"/>
  <c r="I501" i="12"/>
  <c r="K501" i="12"/>
  <c r="O501" i="12"/>
  <c r="Q501" i="12"/>
  <c r="V501" i="12"/>
  <c r="G504" i="12"/>
  <c r="G503" i="12" s="1"/>
  <c r="I67" i="1" s="1"/>
  <c r="I18" i="1" s="1"/>
  <c r="I504" i="12"/>
  <c r="I503" i="12" s="1"/>
  <c r="K504" i="12"/>
  <c r="K503" i="12" s="1"/>
  <c r="O504" i="12"/>
  <c r="O503" i="12" s="1"/>
  <c r="Q504" i="12"/>
  <c r="Q503" i="12" s="1"/>
  <c r="V504" i="12"/>
  <c r="V503" i="12" s="1"/>
  <c r="G506" i="12"/>
  <c r="M506" i="12" s="1"/>
  <c r="I506" i="12"/>
  <c r="I505" i="12" s="1"/>
  <c r="K506" i="12"/>
  <c r="K505" i="12" s="1"/>
  <c r="O506" i="12"/>
  <c r="Q506" i="12"/>
  <c r="V506" i="12"/>
  <c r="G507" i="12"/>
  <c r="I507" i="12"/>
  <c r="K507" i="12"/>
  <c r="M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I512" i="12"/>
  <c r="K512" i="12"/>
  <c r="M512" i="12"/>
  <c r="O512" i="12"/>
  <c r="Q512" i="12"/>
  <c r="V512" i="12"/>
  <c r="AE514" i="12"/>
  <c r="F40" i="1" s="1"/>
  <c r="I20" i="1"/>
  <c r="I170" i="12" l="1"/>
  <c r="K93" i="12"/>
  <c r="O8" i="12"/>
  <c r="K8" i="13"/>
  <c r="F41" i="1"/>
  <c r="K170" i="12"/>
  <c r="K495" i="12"/>
  <c r="O465" i="12"/>
  <c r="Q145" i="12"/>
  <c r="AF514" i="12"/>
  <c r="O505" i="12"/>
  <c r="G505" i="12"/>
  <c r="I68" i="1" s="1"/>
  <c r="V465" i="12"/>
  <c r="V161" i="12"/>
  <c r="G161" i="12"/>
  <c r="I61" i="1" s="1"/>
  <c r="V158" i="12"/>
  <c r="O145" i="12"/>
  <c r="Q93" i="12"/>
  <c r="K8" i="12"/>
  <c r="I8" i="13"/>
  <c r="I465" i="12"/>
  <c r="Q161" i="12"/>
  <c r="K145" i="12"/>
  <c r="K118" i="12"/>
  <c r="I118" i="12"/>
  <c r="G93" i="12"/>
  <c r="I56" i="1" s="1"/>
  <c r="K63" i="12"/>
  <c r="V32" i="12"/>
  <c r="I8" i="12"/>
  <c r="V145" i="12"/>
  <c r="I145" i="12"/>
  <c r="Q505" i="12"/>
  <c r="Q495" i="12"/>
  <c r="V170" i="12"/>
  <c r="M159" i="12"/>
  <c r="M158" i="12" s="1"/>
  <c r="O118" i="12"/>
  <c r="V93" i="12"/>
  <c r="M75" i="12"/>
  <c r="M74" i="12" s="1"/>
  <c r="O63" i="12"/>
  <c r="O32" i="12"/>
  <c r="I25" i="12"/>
  <c r="F39" i="1"/>
  <c r="F43" i="1" s="1"/>
  <c r="G23" i="1" s="1"/>
  <c r="V505" i="12"/>
  <c r="M465" i="12"/>
  <c r="M504" i="12"/>
  <c r="M503" i="12" s="1"/>
  <c r="V495" i="12"/>
  <c r="O495" i="12"/>
  <c r="K465" i="12"/>
  <c r="Q170" i="12"/>
  <c r="K161" i="12"/>
  <c r="K158" i="12"/>
  <c r="I93" i="12"/>
  <c r="K32" i="12"/>
  <c r="AF23" i="13"/>
  <c r="G42" i="1" s="1"/>
  <c r="V8" i="13"/>
  <c r="O170" i="12"/>
  <c r="I161" i="12"/>
  <c r="Q118" i="12"/>
  <c r="O93" i="12"/>
  <c r="V63" i="12"/>
  <c r="V8" i="12"/>
  <c r="Q8" i="13"/>
  <c r="M32" i="12"/>
  <c r="Q8" i="12"/>
  <c r="O8" i="13"/>
  <c r="H42" i="1"/>
  <c r="I42" i="1" s="1"/>
  <c r="A23" i="1"/>
  <c r="M8" i="13"/>
  <c r="G8" i="13"/>
  <c r="M505" i="12"/>
  <c r="M93" i="12"/>
  <c r="M8" i="12"/>
  <c r="M170" i="12"/>
  <c r="M145" i="12"/>
  <c r="G495" i="12"/>
  <c r="I66" i="1" s="1"/>
  <c r="G465" i="12"/>
  <c r="I65" i="1" s="1"/>
  <c r="G449" i="12"/>
  <c r="I63" i="1" s="1"/>
  <c r="G170" i="12"/>
  <c r="I62" i="1" s="1"/>
  <c r="G145" i="12"/>
  <c r="I59" i="1" s="1"/>
  <c r="I17" i="1" s="1"/>
  <c r="G85" i="12"/>
  <c r="I55" i="1" s="1"/>
  <c r="G32" i="12"/>
  <c r="I52" i="1" s="1"/>
  <c r="G8" i="12"/>
  <c r="M136" i="12"/>
  <c r="M118" i="12" s="1"/>
  <c r="M72" i="12"/>
  <c r="M63" i="12" s="1"/>
  <c r="J28" i="1"/>
  <c r="J26" i="1"/>
  <c r="G38" i="1"/>
  <c r="F38" i="1"/>
  <c r="J23" i="1"/>
  <c r="J24" i="1"/>
  <c r="J25" i="1"/>
  <c r="J27" i="1"/>
  <c r="E24" i="1"/>
  <c r="E26" i="1"/>
  <c r="I69" i="1" l="1"/>
  <c r="I19" i="1" s="1"/>
  <c r="G23" i="13"/>
  <c r="G40" i="1"/>
  <c r="H40" i="1" s="1"/>
  <c r="I40" i="1" s="1"/>
  <c r="G39" i="1"/>
  <c r="G41" i="1"/>
  <c r="H41" i="1" s="1"/>
  <c r="I41" i="1" s="1"/>
  <c r="I50" i="1"/>
  <c r="G514" i="12"/>
  <c r="A24" i="1"/>
  <c r="G24" i="1"/>
  <c r="I16" i="1" l="1"/>
  <c r="I21" i="1" s="1"/>
  <c r="I70" i="1"/>
  <c r="H39" i="1"/>
  <c r="G43" i="1"/>
  <c r="G25" i="1" l="1"/>
  <c r="G28" i="1"/>
  <c r="I39" i="1"/>
  <c r="I43" i="1" s="1"/>
  <c r="H43" i="1"/>
  <c r="J67" i="1"/>
  <c r="J63" i="1"/>
  <c r="J51" i="1"/>
  <c r="J53" i="1"/>
  <c r="J59" i="1"/>
  <c r="J50" i="1"/>
  <c r="J55" i="1"/>
  <c r="J52" i="1"/>
  <c r="J56" i="1"/>
  <c r="J69" i="1"/>
  <c r="J58" i="1"/>
  <c r="J62" i="1"/>
  <c r="J60" i="1"/>
  <c r="J68" i="1"/>
  <c r="J57" i="1"/>
  <c r="J61" i="1"/>
  <c r="J65" i="1"/>
  <c r="J64" i="1"/>
  <c r="J66" i="1"/>
  <c r="J54" i="1"/>
  <c r="J40" i="1" l="1"/>
  <c r="J39" i="1"/>
  <c r="J43" i="1" s="1"/>
  <c r="J41" i="1"/>
  <c r="J42" i="1"/>
  <c r="J70" i="1"/>
  <c r="A25" i="1"/>
  <c r="A26" i="1" l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Milca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Milca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<sst xmlns="http://schemas.openxmlformats.org/spreadsheetml/2006/main" count="1918" uniqueCount="546">
  <si>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</si>
  <si>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</si>
  <si>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</si>
  <si>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</si>
  <si>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</si>
  <si>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</si>
  <si>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</si>
  <si>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</si>
  <si>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</si>
  <si>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</si>
  <si>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</si>
  <si>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</si>
  <si>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</si>
  <si>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</si>
  <si>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</si>
  <si>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</si>
  <si>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</si>
  <si>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</si>
  <si>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</si>
  <si>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</si>
  <si>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</si>
  <si>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</si>
  <si>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</si>
  <si>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</si>
  <si>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</si>
  <si>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</si>
  <si>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</si>
  <si>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</si>
  <si>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</si>
  <si>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</si>
  <si>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</si>
  <si>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</si>
  <si>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</si>
  <si>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</si>
  <si>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</si>
  <si>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</si>
  <si>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</si>
  <si>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</si>
  <si>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</si>
  <si>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</si>
  <si>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</si>
  <si>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02</t>
  </si>
  <si>
    <t>REKONSTRUKCE SKOKANSKÉ VĚŽE A MODERNIZACE SKOKANSKÝCH MŮSTKŮ</t>
  </si>
  <si>
    <t>Stavba</t>
  </si>
  <si>
    <t>01</t>
  </si>
  <si>
    <t>MPS Lužánky</t>
  </si>
  <si>
    <t>D.1.1 - D.1.3</t>
  </si>
  <si>
    <t>ASŘ, SKŘ, PBŘ</t>
  </si>
  <si>
    <t>VRN</t>
  </si>
  <si>
    <t>Vedlejší rozpočtové náklady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</si>
  <si>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</si>
  <si>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</si>
  <si>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</si>
  <si>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</si>
  <si>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</si>
  <si>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</si>
  <si>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</si>
  <si>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</si>
  <si>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</si>
  <si>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</si>
  <si>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</si>
  <si>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</si>
  <si>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</si>
  <si>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</si>
  <si>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</si>
  <si>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</si>
  <si>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</si>
  <si>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</si>
  <si>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</si>
  <si>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</si>
  <si>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</si>
  <si>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</si>
  <si>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725</t>
  </si>
  <si>
    <t>Zařizovací předměty</t>
  </si>
  <si>
    <t>728</t>
  </si>
  <si>
    <t>Vzduchotechnika</t>
  </si>
  <si>
    <t>762</t>
  </si>
  <si>
    <t>Konstrukce tesařské</t>
  </si>
  <si>
    <t>767</t>
  </si>
  <si>
    <t>Konstrukce zámečnické</t>
  </si>
  <si>
    <t>771</t>
  </si>
  <si>
    <t>Podlahy z dlaždic a obklady</t>
  </si>
  <si>
    <t>776</t>
  </si>
  <si>
    <t>Podlahy povlakové</t>
  </si>
  <si>
    <t>783</t>
  </si>
  <si>
    <t>Nátěry</t>
  </si>
  <si>
    <t>784</t>
  </si>
  <si>
    <t>Malby</t>
  </si>
  <si>
    <t>M33</t>
  </si>
  <si>
    <t>Montáže dopravních zařízení a výtahů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</si>
  <si>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</si>
  <si>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</si>
  <si>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</si>
  <si>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</si>
  <si>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</si>
  <si>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</si>
  <si>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</si>
  <si>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</si>
  <si>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</si>
  <si>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</si>
  <si>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</si>
  <si>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</si>
  <si>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</si>
  <si>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</si>
  <si>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</si>
  <si>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</si>
  <si>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</si>
  <si>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</si>
  <si>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</si>
  <si>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</si>
  <si>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</si>
  <si>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</si>
  <si>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</si>
  <si>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</si>
  <si>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</si>
  <si>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</si>
  <si>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</si>
  <si>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</si>
  <si>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</si>
  <si>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</si>
  <si>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</si>
  <si>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</si>
  <si>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273321321R00</t>
  </si>
  <si>
    <t>Beton základových desek železový třídy C 20/25</t>
  </si>
  <si>
    <t>m3</t>
  </si>
  <si>
    <t>RTS 21/ II</t>
  </si>
  <si>
    <t>Práce</t>
  </si>
  <si>
    <t>POL1_</t>
  </si>
  <si>
    <t>podlahová deska : 1,200*1,000*0,200</t>
  </si>
  <si>
    <t>VV</t>
  </si>
  <si>
    <t>zabetonování ocel. kce : 0,5</t>
  </si>
  <si>
    <t>273351215R00</t>
  </si>
  <si>
    <t>Bednění stěn základových desek zřízení</t>
  </si>
  <si>
    <t>m2</t>
  </si>
  <si>
    <t>1,200*1,000</t>
  </si>
  <si>
    <t>273351216R00</t>
  </si>
  <si>
    <t>Bednění stěn základových desek odstranění</t>
  </si>
  <si>
    <t>Odkaz na mn. položky pořadí 2 : 1,20000</t>
  </si>
  <si>
    <t>273361921RT4</t>
  </si>
  <si>
    <t>Výztuž základových desek ze svařovaných sítí průměr drátu 6 mm, velikost oka 100/100 mm</t>
  </si>
  <si>
    <t>t</t>
  </si>
  <si>
    <t>4,44*0,001*1,200*1,000*1,08</t>
  </si>
  <si>
    <t>274313621R00</t>
  </si>
  <si>
    <t>Beton základových pasů prostý třídy C 20/25</t>
  </si>
  <si>
    <t>0,500*0,500*1,200</t>
  </si>
  <si>
    <t>274351215R00</t>
  </si>
  <si>
    <t>Bednění stěn základových pasů zřízení</t>
  </si>
  <si>
    <t>0,5*0,5+0,5*1,2+0,5*0,5</t>
  </si>
  <si>
    <t>274351216R00</t>
  </si>
  <si>
    <t>Bednění stěn základových pasů odstranění</t>
  </si>
  <si>
    <t>Odkaz na mn. položky pořadí 6 : 1,10000</t>
  </si>
  <si>
    <t>2-01</t>
  </si>
  <si>
    <t>Související stavební práce - prohlubeň, napojení na můstky, ...</t>
  </si>
  <si>
    <t>soubor</t>
  </si>
  <si>
    <t>Vlastní</t>
  </si>
  <si>
    <t>Indiv</t>
  </si>
  <si>
    <t>3-01</t>
  </si>
  <si>
    <t>Obklad sádrokartonem ocelových prvků nosného rámu v 1. PP</t>
  </si>
  <si>
    <t xml:space="preserve"> m2</t>
  </si>
  <si>
    <t>(0,300*3)*4*3,490</t>
  </si>
  <si>
    <t>(0,300*3)*2*4,375</t>
  </si>
  <si>
    <t>(0,300*3)*3*1,000</t>
  </si>
  <si>
    <t>595920335R</t>
  </si>
  <si>
    <t>deska sádrovláknitá l = 2 000 mm; š = 1 200 mm; tl. 20,0 mm; protipožární</t>
  </si>
  <si>
    <t>SPCM</t>
  </si>
  <si>
    <t>Specifikace</t>
  </si>
  <si>
    <t>POL3_</t>
  </si>
  <si>
    <t>Odkaz na mn. položky pořadí 9 : 23,13900*1,1</t>
  </si>
  <si>
    <t>411361921RT9</t>
  </si>
  <si>
    <t>Výztuž stropů ze svařovaných sítí průměr drátu 8 mm, velikost oka 150/150 mm</t>
  </si>
  <si>
    <t xml:space="preserve">Plošina skokanské věže : </t>
  </si>
  <si>
    <t>Plošina č. 1 - + 2,930 m : 120,66*0,001</t>
  </si>
  <si>
    <t>Plošina č. 2 - +4,930 m : 156,09*0,001</t>
  </si>
  <si>
    <t>Plošina č. 3 - +7,430 m : 173,26*0,001</t>
  </si>
  <si>
    <t>Plošina č. 4 - +9,930 m : 212,89*0,001</t>
  </si>
  <si>
    <t>Koeficient : 0,25</t>
  </si>
  <si>
    <t>380326142R00</t>
  </si>
  <si>
    <t>Beton komplet.konstr.vodostavební C 30/37 do 30 cm, železobeton, vliv prostředí XD3, včetně bednění</t>
  </si>
  <si>
    <t>Plošina č. 1 - +2,930 m : (6,120*1,500+0,420*2,300)*0,180</t>
  </si>
  <si>
    <t>Plošina č. 2 - +4,930 m : (6,120*2,000+0,420*2,300)*0,180</t>
  </si>
  <si>
    <t>Plošina č. 3 - +7,430 m : (6,870*2,000+0,420*2,300)*0,180</t>
  </si>
  <si>
    <t>Plošina č. 4 - +9,930 m : (6,870*2,500+0,420*2,300)*0,180</t>
  </si>
  <si>
    <t>Koeficient : 0,15</t>
  </si>
  <si>
    <t/>
  </si>
  <si>
    <t>nová plošina - C 25/30, XD 3 : (3,800+3,975)*2*0,180</t>
  </si>
  <si>
    <t>-1,200*2,175*0,180</t>
  </si>
  <si>
    <t>411361921R00</t>
  </si>
  <si>
    <t>Výztuž stropů svařovanou sítí, průměr drátu 10,0, oka 100/100 mm KZ70</t>
  </si>
  <si>
    <t>Začátek provozního součtu</t>
  </si>
  <si>
    <t xml:space="preserve">  Nová plošina můstku : 12,35*0,001*12,94*1,08</t>
  </si>
  <si>
    <t>Konec provozního součtu</t>
  </si>
  <si>
    <t>0,2</t>
  </si>
  <si>
    <t>28375704R</t>
  </si>
  <si>
    <t>deska izolační stabilizovaná; pěnový polystyren; rovná hrana; součinitel tepelné vodivosti 0,037 W/mK; obj. hmotnost 20,00 kg/m3</t>
  </si>
  <si>
    <t xml:space="preserve">tl. 70 mm: : </t>
  </si>
  <si>
    <t>Plošina č. 1 - +2,930 m : 0,5</t>
  </si>
  <si>
    <t>Plošina č. 2 - +4,930 m : 0,68</t>
  </si>
  <si>
    <t>Plošina č. 3 - +7,430 m : 0,78</t>
  </si>
  <si>
    <t>Plošina č. 4 - +9,930 m : 0,98</t>
  </si>
  <si>
    <t>602011241RT3</t>
  </si>
  <si>
    <t>Omítka stěn z hotových směsí vrstva štuková, vápenná,  , tloušťka vrstvy 4 mm,</t>
  </si>
  <si>
    <t>Odkaz na mn. položky pořadí 101 : 50,00000</t>
  </si>
  <si>
    <t>602021203R00</t>
  </si>
  <si>
    <t>Omítka stěn z hotových směsí postřik, báze, cementová, 100% krytí,  ,</t>
  </si>
  <si>
    <t>Odkaz na mn. položky pořadí 15 : 57,50000</t>
  </si>
  <si>
    <t>602021211RT5</t>
  </si>
  <si>
    <t>Omítka stěn z hotových směsí vrstva jádrová, vápenocementová,  , tloušťka vrstvy 20 mm,</t>
  </si>
  <si>
    <t>612481211RT2</t>
  </si>
  <si>
    <t>Vyztužení povrchu vnitřních stěn sklotextilní síťovinou s dodávkou síťoviny a stěrkového tmelu</t>
  </si>
  <si>
    <t>631315711R00</t>
  </si>
  <si>
    <t>Mazanina z betonu prostého tl. přes 120 do 240 mm třídy C 25/30,</t>
  </si>
  <si>
    <t xml:space="preserve">P1 : </t>
  </si>
  <si>
    <t xml:space="preserve">    1,810*1,100*2</t>
  </si>
  <si>
    <t xml:space="preserve">    1,000*1,600</t>
  </si>
  <si>
    <t xml:space="preserve">    1,000*1,200</t>
  </si>
  <si>
    <t xml:space="preserve">    2,315*1,000</t>
  </si>
  <si>
    <t xml:space="preserve">    1,000*1,000</t>
  </si>
  <si>
    <t>10,097*0,243</t>
  </si>
  <si>
    <t>941940032RAF</t>
  </si>
  <si>
    <t>Lešení lehké fasádní šířky do 1 m, výšky od 10 m do 30 m, montáž, demontáž, doprava do 10 km, pronájem na 6 měsíců</t>
  </si>
  <si>
    <t>Agregovaná položka</t>
  </si>
  <si>
    <t>POL2_</t>
  </si>
  <si>
    <t xml:space="preserve">  Montáž výtahu a opláštění : 106*1,25</t>
  </si>
  <si>
    <t xml:space="preserve">  na plošiny : (3,5+7,0+3,5+3,0)*10*2</t>
  </si>
  <si>
    <t xml:space="preserve">    (4,0*4)*2,7</t>
  </si>
  <si>
    <t>520</t>
  </si>
  <si>
    <t>963051113R00</t>
  </si>
  <si>
    <t>Bourání železobetonových stropů deskových tloušťky přes 80 mm</t>
  </si>
  <si>
    <t>1. PP - žb desky : 0,300*2,100*0,09*4</t>
  </si>
  <si>
    <t>965042221R00</t>
  </si>
  <si>
    <t>Bourání podkladů pod dlažby nebo litých celistvých dlažeb a mazanin  betonových nebo z litého asfaltu, tloušťky přes 100 mm, plochy do 1 m2</t>
  </si>
  <si>
    <t>Vybourání konstrukce podlahy na nosnou žb desku - cca 1000 x 1000 mm : 1*1*0,197</t>
  </si>
  <si>
    <t>965081713R00</t>
  </si>
  <si>
    <t>Bourání podlah z keramických dlaždic, tloušťky do 10 mm, plochy přes 1 m2</t>
  </si>
  <si>
    <t>Vybourání konstrukce podlahy na nosnou žb desku - cca 1000 x 1000 mm : 1*1</t>
  </si>
  <si>
    <t>971035531R00</t>
  </si>
  <si>
    <t>Vybourání otvorů ve zdivu cihelném z jakýchkoliv cihel pálených na maltu cementovou, plochy do 1 m2 , tloušťky do 150 mm</t>
  </si>
  <si>
    <t>1,2*0,3</t>
  </si>
  <si>
    <t>96-01</t>
  </si>
  <si>
    <t>Demontáž a likvidace původního výtahu, včetně opláštění</t>
  </si>
  <si>
    <t>ks</t>
  </si>
  <si>
    <t>96-02</t>
  </si>
  <si>
    <t>Demontáž ocelové konstrukce strojovny</t>
  </si>
  <si>
    <t>96-03.</t>
  </si>
  <si>
    <t>Vybourání betonových bloků 1 m můstků</t>
  </si>
  <si>
    <t>96-04</t>
  </si>
  <si>
    <t>Vybourání drážky v podlaze pro osazení ocelové konstrukce</t>
  </si>
  <si>
    <t>6,150*0,300*0,200</t>
  </si>
  <si>
    <t>96-05</t>
  </si>
  <si>
    <t>Vybourání betonové plošiny skokanského můstku - 3 m, rozm. 3975 x 1300 x 100 mm</t>
  </si>
  <si>
    <t>96-06</t>
  </si>
  <si>
    <t>Bourání betonových podpor skokanských můstků - 1 m, rozm. 1410 x 700 x 630 mm</t>
  </si>
  <si>
    <t>96-07</t>
  </si>
  <si>
    <t>Bourání betonových podpor skokanských můstků - 1 m, rozm. 1200 x 600 x 640  mm</t>
  </si>
  <si>
    <t>96-08</t>
  </si>
  <si>
    <t>Vybourání betonových plošin skokanské věže tl. 180 mm, rozm. 1500 x 6120 mm</t>
  </si>
  <si>
    <t>96-09</t>
  </si>
  <si>
    <t>Vybourání betonových plošin skokanské věže tl. 180 mm, rozm. 2000 x 6120 mm</t>
  </si>
  <si>
    <t>96-10</t>
  </si>
  <si>
    <t>Vybourání betonových plošin skokanské věže tl. 180 mm, rozm. 2000 x 6870 mm</t>
  </si>
  <si>
    <t>96-11</t>
  </si>
  <si>
    <t>Vybourání betonových plošin skokanské věže tl. 180 mm, rozm. 2500 x 6870 mm</t>
  </si>
  <si>
    <t>96-12</t>
  </si>
  <si>
    <t>Demontáž opláštění výtahové šachty - ocelový rám + drátkosklo</t>
  </si>
  <si>
    <t>2,000*13,340*4</t>
  </si>
  <si>
    <t>999281108R00</t>
  </si>
  <si>
    <t>Přesun hmot pro opravy a údržbu objektů pro opravy a údržbu dosavadních objektů včetně vnějších plášťů výšky do 12 m,</t>
  </si>
  <si>
    <t>POL1_1</t>
  </si>
  <si>
    <t>711111001RZ1</t>
  </si>
  <si>
    <t>Provedení izolace proti zemní vlhkosti natěradly za studena na ploše vodorovné nátěrem penetračním, 1 x nátěr, včetně dodávky penetračního laku ALP</t>
  </si>
  <si>
    <t>1,810*1,100*2</t>
  </si>
  <si>
    <t>1,000*1,600</t>
  </si>
  <si>
    <t>1,000*1,200</t>
  </si>
  <si>
    <t>2,315*1,000</t>
  </si>
  <si>
    <t>1,000*1,000</t>
  </si>
  <si>
    <t>711141559RT2</t>
  </si>
  <si>
    <t>Provedení izolace proti zemní vlhkosti pásy přitavením vodorovná, 2 vrstvy, bez dodávky izolačních pásů,</t>
  </si>
  <si>
    <t>0</t>
  </si>
  <si>
    <t>711140102R00</t>
  </si>
  <si>
    <t>Odstranění izolace proti vodě - pásy přitavením vodorovné, 2 vrstvy</t>
  </si>
  <si>
    <t>711-01</t>
  </si>
  <si>
    <t>Speciální bezbarvý impregnační nátěr</t>
  </si>
  <si>
    <t>Plošina č. 1 - +2,930 m : (6,120*1,500+0,420*2,300)*2</t>
  </si>
  <si>
    <t>Plošina č. 2 - +4,930 m : (6,120*2,000+0,420*2,300)*2</t>
  </si>
  <si>
    <t>Plošina č. 3 - +7,430 m : (6,870*2,000+0,420*2,300)*2</t>
  </si>
  <si>
    <t>Plošina č. 4 - +9,930 m : (6,870*2,500+0,420*2,300)*2</t>
  </si>
  <si>
    <t>Koeficient : 0,05</t>
  </si>
  <si>
    <t>62852265R</t>
  </si>
  <si>
    <t>pás izolační z modifikovaného asfaltu natavitelný, mechanicky kotvený; nosná vložka skelná tkanina; horní strana jemný minerální posyp; spodní strana PE fólie; tl. 4,0 mm</t>
  </si>
  <si>
    <t>Odkaz na mn. položky pořadí 39 : 10,09700*1,15</t>
  </si>
  <si>
    <t>998711202R00</t>
  </si>
  <si>
    <t>Přesun hmot pro izolace proti vodě svisle do 12 m</t>
  </si>
  <si>
    <t>POL1_7</t>
  </si>
  <si>
    <t>725-01</t>
  </si>
  <si>
    <t>725-02</t>
  </si>
  <si>
    <t>725-03</t>
  </si>
  <si>
    <t>725-04</t>
  </si>
  <si>
    <t>725-05</t>
  </si>
  <si>
    <t>Těžké kotvy SL-B 24-0-L = 200, A4-M16</t>
  </si>
  <si>
    <t>Odkaz na mn. položky pořadí 45 : 2,00000*6</t>
  </si>
  <si>
    <t>725-06</t>
  </si>
  <si>
    <t>Těžké kotvy SL-B  24-0-L = 290, A4-M16</t>
  </si>
  <si>
    <t>Odkaz na mn. položky pořadí 46 : 2,00000*8</t>
  </si>
  <si>
    <t>725-07</t>
  </si>
  <si>
    <t>Podložka 90 x 17 x 4 mm</t>
  </si>
  <si>
    <t>725-08</t>
  </si>
  <si>
    <t>Lepidlo - á 4 kg</t>
  </si>
  <si>
    <t>998725202R00</t>
  </si>
  <si>
    <t>Přesun hmot pro zařizovací předměty v objektech výšky do 12 m</t>
  </si>
  <si>
    <t>728-01</t>
  </si>
  <si>
    <t>Vzduchotechnika pro provětrání šachty a odvětrání strojovny</t>
  </si>
  <si>
    <t>998728202R00</t>
  </si>
  <si>
    <t>Přesun hmot pro vzduchotechniku v objektech výšky do 12 m</t>
  </si>
  <si>
    <t>762521812R00</t>
  </si>
  <si>
    <t>Demontáž podlah bez polštářů , z prken, tloušťky přes 32 do 50 mm</t>
  </si>
  <si>
    <t>Plošina č. 1 - +2,930 m : (6,120*1,500+0,420*2,300)</t>
  </si>
  <si>
    <t>Plošina č. 2 - +4,930 m : (6,120*2,000+0,420*2,300)</t>
  </si>
  <si>
    <t>Plošina č. 3 - +7,430 m : (6,870*2,000+0,420*2,300)</t>
  </si>
  <si>
    <t>Plošina č. 4 - +9,930 m : (6,870*2,500+0,420*2,300)</t>
  </si>
  <si>
    <t>998762202R00</t>
  </si>
  <si>
    <t>Přesun hmot pro konstrukce tesařské v objektech výšky do 12 m</t>
  </si>
  <si>
    <t>767995104R00</t>
  </si>
  <si>
    <t>Výroba a montáž atypických kovovových doplňků staveb hmotnosti přes 20 do 50 kg</t>
  </si>
  <si>
    <t>kg</t>
  </si>
  <si>
    <t>Plošina č. 1 - +2,930 m : 43,6</t>
  </si>
  <si>
    <t>Plošina č. 2 - +4,930 m : 46,3</t>
  </si>
  <si>
    <t>Koeficient : 0,2</t>
  </si>
  <si>
    <t>767995105R00</t>
  </si>
  <si>
    <t>Výroba a montáž atypických kovovových doplňků staveb hmotnosti přes 50 do 100 kg</t>
  </si>
  <si>
    <t>Plošina č. 3 - +7,430 m : 50,2</t>
  </si>
  <si>
    <t>Plošina č. 4 - +9,930 m : 53,1</t>
  </si>
  <si>
    <t>767995106R00</t>
  </si>
  <si>
    <t>Výroba a montáž atypických kovovových doplňků staveb hmotnosti přes 100 do 250 kg</t>
  </si>
  <si>
    <t>Odkaz na mn. položky pořadí 82 : 166,05000</t>
  </si>
  <si>
    <t>Odkaz na mn. položky pořadí 83 : 473,10480</t>
  </si>
  <si>
    <t>Odkaz na mn. položky pořadí 84 : 129,18960</t>
  </si>
  <si>
    <t>Odkaz na mn. položky pořadí 91 : 153,85680</t>
  </si>
  <si>
    <t>Odkaz na mn. položky pořadí 92 : 156,30840</t>
  </si>
  <si>
    <t>767995107R00</t>
  </si>
  <si>
    <t>Výroba a montáž atypických kovovových doplňků staveb hmotnosti přes 250 do 500 kg</t>
  </si>
  <si>
    <t>Odkaz na mn. položky pořadí 79 : 374,67000</t>
  </si>
  <si>
    <t>767995108R00</t>
  </si>
  <si>
    <t>Výroba a montáž atypických kovovových doplňků staveb hmotnosti přes 500 kg</t>
  </si>
  <si>
    <t>Odkaz na mn. položky pořadí 81 : 2172,33360</t>
  </si>
  <si>
    <t>767-01</t>
  </si>
  <si>
    <t>D+M Prosklená stěna plná vel. 1950x2825 mm, ozn. Z/01</t>
  </si>
  <si>
    <t xml:space="preserve">Montážně spojovaný rám z ocelových prvků, členění na 3 pole. : </t>
  </si>
  <si>
    <t xml:space="preserve">Zasklení bezpečnostním vrstveným sklem s průsvitnou fólií. : </t>
  </si>
  <si>
    <t xml:space="preserve">Povrchová úprava - surová ocel - pozinkováno a natřeno dle popisu : </t>
  </si>
  <si>
    <t xml:space="preserve">Detailní popis viz. výpis zámečnických výrobků : </t>
  </si>
  <si>
    <t xml:space="preserve">Kusy : </t>
  </si>
  <si>
    <t>jih : 0</t>
  </si>
  <si>
    <t>východ : 1</t>
  </si>
  <si>
    <t>sever : 0</t>
  </si>
  <si>
    <t>západ : 1</t>
  </si>
  <si>
    <t>767-02</t>
  </si>
  <si>
    <t>D+M Prosklená stěna plná vel. 2020x2825 mm, ozn. Z/02</t>
  </si>
  <si>
    <t xml:space="preserve">Rám z ocelových profilů montážně spojovaný, členění na 5 polí. : </t>
  </si>
  <si>
    <t xml:space="preserve">V horních polích 2x prostup pro stávajícíc konzoly 200x360 mm : </t>
  </si>
  <si>
    <t>východ : 0</t>
  </si>
  <si>
    <t>sever : 1</t>
  </si>
  <si>
    <t>západ : 0</t>
  </si>
  <si>
    <t>767-03</t>
  </si>
  <si>
    <t>D+M Prosklená stěna s dveřním otvorem vel. 2020x2825 mm, ozn. Z/03</t>
  </si>
  <si>
    <t xml:space="preserve">Rám z ocelových profilů montážně spojovaný, členění na 4 pole. : </t>
  </si>
  <si>
    <t xml:space="preserve">Kování pro zavěšení dveřního křídla. : </t>
  </si>
  <si>
    <t>jih : 1</t>
  </si>
  <si>
    <t>767-04</t>
  </si>
  <si>
    <t>D+M Prosklená stěna plná vel. 1950x2000 mm, ozn. Z/04</t>
  </si>
  <si>
    <t>767-05</t>
  </si>
  <si>
    <t>D+M Prosklená stěna plná vel. 2020x2000 mm, ozn. Z/05</t>
  </si>
  <si>
    <t>767-06</t>
  </si>
  <si>
    <t>D+M Prosklená stěna plná vel. 2020x2000 mm, ozn. Z/06</t>
  </si>
  <si>
    <t xml:space="preserve">V horních polích 2x prostup pro stávajícíc konzoly 200x460 mm : </t>
  </si>
  <si>
    <t>767-07</t>
  </si>
  <si>
    <t>D+M Prosklená stěna plná vel. 1950x2500 mm, ozn. Z/07</t>
  </si>
  <si>
    <t>východ : 2</t>
  </si>
  <si>
    <t>západ : 2</t>
  </si>
  <si>
    <t>767-08</t>
  </si>
  <si>
    <t>D+M Prosklená stěna plná vel. 2020x2500 mm, ozn. Z/08</t>
  </si>
  <si>
    <t>767-09</t>
  </si>
  <si>
    <t>D+M Prosklená stěna plná vel. 2020x2000 mm, ozn. Z/09</t>
  </si>
  <si>
    <t xml:space="preserve">V horních polích 2x prostup pro stávajícíc konzoly 200x500 mm : </t>
  </si>
  <si>
    <t>767-10</t>
  </si>
  <si>
    <t>D+M Prosklená stěna plná vel. 2020x2500 mm, ozn. Z/10</t>
  </si>
  <si>
    <t xml:space="preserve">V horních polích 2x prostup pro stávajícíc konzoly 200x630 mm : </t>
  </si>
  <si>
    <t>767-11</t>
  </si>
  <si>
    <t>D+M Prosklená stěna plná vel. 1950x2815 mm, ozn. Z/11</t>
  </si>
  <si>
    <t>767-12</t>
  </si>
  <si>
    <t>D+M Prosklená stěna plná vel. 2020x2815 mm, ozn. Z/12</t>
  </si>
  <si>
    <t>767-13</t>
  </si>
  <si>
    <t>D+M Prosklená stěna s dveřním otvorem vel. 2020x2815 mm, ozn. Z/13</t>
  </si>
  <si>
    <t>767-14</t>
  </si>
  <si>
    <t>D+M Prosklená stěna plná vel. 1950x700 mm, ozn. Z/14</t>
  </si>
  <si>
    <t>767-15</t>
  </si>
  <si>
    <t>D+M Prosklená stěna plná vel. 2020x700 mm, ozn. Z/15</t>
  </si>
  <si>
    <t>767-16</t>
  </si>
  <si>
    <t>D+M Dveřní křídlo plné 900x1970 mm, ozn. Z/16</t>
  </si>
  <si>
    <t xml:space="preserve">Dveřní prvek z neizolovaných ocelových profilů. : </t>
  </si>
  <si>
    <t xml:space="preserve">Montážně spojovaný rám z ocelových prvků. : </t>
  </si>
  <si>
    <t xml:space="preserve">Prvek je tvořen 1 polem, dveře otevíratelné ven, levé : </t>
  </si>
  <si>
    <t>jih : 2</t>
  </si>
  <si>
    <t>767-17</t>
  </si>
  <si>
    <t>D+M Rohový prvek po výšce šachty - vel. 50x50 mm, dl. 13,340 m, ozn. Z/17</t>
  </si>
  <si>
    <t>767-18</t>
  </si>
  <si>
    <t>Ocelové zábradlí a žebřík ke skokanskému můstku - 3 m, ozn. Z/18</t>
  </si>
  <si>
    <t>hmotnost : 325,80</t>
  </si>
  <si>
    <t>767-19</t>
  </si>
  <si>
    <t>Povrchová úprava profilů lakem ve standardním odstínu dle RAL</t>
  </si>
  <si>
    <t>pozinkované konstrukce natřené v odstínu dle popisu : 1</t>
  </si>
  <si>
    <t>767-20</t>
  </si>
  <si>
    <t>Ocelová konstrukce pod skokanským můstkem - 3 m</t>
  </si>
  <si>
    <t>1 kus : 2011,42</t>
  </si>
  <si>
    <t>Koeficient : 0,08</t>
  </si>
  <si>
    <t>767-21</t>
  </si>
  <si>
    <t>Plošina skokanského můstku - 3 m</t>
  </si>
  <si>
    <t>1 kus : 25,44+28,70+99,61</t>
  </si>
  <si>
    <t>767-22</t>
  </si>
  <si>
    <t>Vnitřní plošina skokanské věže</t>
  </si>
  <si>
    <t xml:space="preserve">  1 kus : 146,02</t>
  </si>
  <si>
    <t>3x : 3*146,02</t>
  </si>
  <si>
    <t>767-23</t>
  </si>
  <si>
    <t>Kotvení můstku - 3 m v nové pozici</t>
  </si>
  <si>
    <t>1 kus : 119,62</t>
  </si>
  <si>
    <t>767-24</t>
  </si>
  <si>
    <t>Demontáž ocelové konstrukce skokanského můstku 3m - přesun + montáž</t>
  </si>
  <si>
    <t>767-25</t>
  </si>
  <si>
    <t>Demontáž žebříků a zábradlí u můstků - 3 m</t>
  </si>
  <si>
    <t>767-26</t>
  </si>
  <si>
    <t>HZS - nepředvídatelné práce zjištěné v průběhu výstavby</t>
  </si>
  <si>
    <t>hod</t>
  </si>
  <si>
    <t>767-27</t>
  </si>
  <si>
    <t>Demontáž podhledů - kazet + zpětná montáž</t>
  </si>
  <si>
    <t xml:space="preserve">  1. PP : 2,15*1,5</t>
  </si>
  <si>
    <t>767-28</t>
  </si>
  <si>
    <t>Renovace strojovny výtahu</t>
  </si>
  <si>
    <t>767-29</t>
  </si>
  <si>
    <t>Zastropení výtahové šachty - ocelové nosníky, pororošt</t>
  </si>
  <si>
    <t>úroveň 1. NP : 1</t>
  </si>
  <si>
    <t>úroveň nejvyššího můstku : 1</t>
  </si>
  <si>
    <t>767-30</t>
  </si>
  <si>
    <t>Vnitřní strop skokanské věže</t>
  </si>
  <si>
    <t>1 kus : 142,46</t>
  </si>
  <si>
    <t>767-31</t>
  </si>
  <si>
    <t>Nová podlaha skokanské věže</t>
  </si>
  <si>
    <t>144,73</t>
  </si>
  <si>
    <t>767-32</t>
  </si>
  <si>
    <t>Stříška nad dveřmi výtahu</t>
  </si>
  <si>
    <t>132202650000R</t>
  </si>
  <si>
    <t>tyč ocelová tvarovaná plochá válcovaná za tepla S235 (11375); a = 40,0 mm; b = 8,0 mm</t>
  </si>
  <si>
    <t>998767203R00</t>
  </si>
  <si>
    <t>Přesun hmot pro kovové stavební doplňk. konstrukce v objektech výšky do 24 m</t>
  </si>
  <si>
    <t>771570014RAA</t>
  </si>
  <si>
    <t>Dlažba z dlaždic keramických 30 x 30 cm, položených do malty,  ,</t>
  </si>
  <si>
    <t>776511810RT1</t>
  </si>
  <si>
    <t>Odstranění povlakových podlah z nášlapné plochy lepených, bez podložky, z ploch přes 20 m2</t>
  </si>
  <si>
    <t xml:space="preserve">Pryžový koberec na plošinách : </t>
  </si>
  <si>
    <t>2x můstek : 1,300*4,000*2,0</t>
  </si>
  <si>
    <t>783-01</t>
  </si>
  <si>
    <t>Nátěr betonových plošin - boky RAL 9011, spodní strana RAL 6017, včetně impregnace</t>
  </si>
  <si>
    <t xml:space="preserve">jednokomponentní, vodou ředitelný barevný ochranný nátěr na disperzní bází s vysokou odolností proti vodě : </t>
  </si>
  <si>
    <t xml:space="preserve">Není určen jako ochranný nátěr nádrží, vodojemů a rezervoárů na pitnou vodu. : </t>
  </si>
  <si>
    <t xml:space="preserve">RAL 9011 : </t>
  </si>
  <si>
    <t xml:space="preserve">  Plošina č. 1 - +2,930 m : (6,120+1,500)*2*0,180</t>
  </si>
  <si>
    <t xml:space="preserve">  Plošina č. 2 - +4,930 m : (6,120+2,000)*2*0,180</t>
  </si>
  <si>
    <t xml:space="preserve">  Plošina č. 3 - +7,430 m : (6,870+2,000)*2*0,180</t>
  </si>
  <si>
    <t xml:space="preserve">  Plošina č. 4 - +9,930 m : (6,870+2,500)*2*0,180</t>
  </si>
  <si>
    <t xml:space="preserve">  nová plošina - C 25/30, XD 3 : (3,800+3,975)*2*0,180</t>
  </si>
  <si>
    <t xml:space="preserve">    -1,200*2,175*0,180</t>
  </si>
  <si>
    <t>14,6</t>
  </si>
  <si>
    <t xml:space="preserve">RAL 6027 : </t>
  </si>
  <si>
    <t xml:space="preserve">  Plošina č. 1 - +2,930 m : 6,120*1,500</t>
  </si>
  <si>
    <t xml:space="preserve">  Plošina č. 2 - +4,930 m : 6,120*2,000</t>
  </si>
  <si>
    <t xml:space="preserve">  Plošina č. 3 - +7,430 m : 6,870*2,000</t>
  </si>
  <si>
    <t xml:space="preserve">  Plošina č. 4 - +9,930 m : 6,870*2,500</t>
  </si>
  <si>
    <t xml:space="preserve">  nová plošina - C 25/30, XD 3 : 3,800+3,975</t>
  </si>
  <si>
    <t xml:space="preserve">    -1,200*2,175</t>
  </si>
  <si>
    <t>57,5</t>
  </si>
  <si>
    <t>783-02</t>
  </si>
  <si>
    <t>Očištění, zbavení starých nátěrů a nové systémové nátěry vhodné do agresivního prostředí, pro stávající schodiště, zábradlí, ... RAL 9011, OK můstků 3m….RAL     9010</t>
  </si>
  <si>
    <t>- doplnění a výměna poškozených částí : 1</t>
  </si>
  <si>
    <t>783-03</t>
  </si>
  <si>
    <t>Renovace nosné konstrukce pro výtah a rámy s opláštěním - zbavení původních nátěrů, a nová povrchová úprava - nátěry do agresivního prostředí</t>
  </si>
  <si>
    <t>odstín dle popisu v technické zprávě : 1</t>
  </si>
  <si>
    <t>784442001RT2</t>
  </si>
  <si>
    <t>Malby z malířských směsí disperzních, v místnostech do 3,8 m, jednobarevné, dvojnásobné + 1x penetrace</t>
  </si>
  <si>
    <t xml:space="preserve">  Chodba 1. PP - odhad : 12,5*3,6</t>
  </si>
  <si>
    <t>50</t>
  </si>
  <si>
    <t>784442021RT2</t>
  </si>
  <si>
    <t>Malby z malířských směsí disperzních, v místnostech do 3,8 m, jednobarevné, jednonásobné + 1x penetrace</t>
  </si>
  <si>
    <t>Odkaz na mn. položky pořadí 9 : 23,13900</t>
  </si>
  <si>
    <t>1-01</t>
  </si>
  <si>
    <t>Výtah OTV 400 kg 4/4, průchozí 180°, výroba, dodávka, montáž</t>
  </si>
  <si>
    <t>979086112R00</t>
  </si>
  <si>
    <t>Vodorovná doprava suti a vybouraných hmot nakládání nebo překládání suti a vybouraných hmot na dopravní prostředek při vodorovné dopravě,  ,</t>
  </si>
  <si>
    <t>POL1_9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</si>
  <si>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</si>
  <si>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</si>
  <si>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</si>
  <si>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</si>
  <si>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</si>
  <si>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suti, skupina 17 09 04 z Katalogu odpadů</t>
  </si>
  <si>
    <t>RTS 20/ I</t>
  </si>
  <si>
    <t>RTS 16/ II</t>
  </si>
  <si>
    <t>979087312R00</t>
  </si>
  <si>
    <t>Vodorovné přemístění suti nošením k místu nakládky vodorovné přemístění vybouraných hmot nošením nebo přehozením, na vzdálenost 10 m</t>
  </si>
  <si>
    <t>979087392R00</t>
  </si>
  <si>
    <t>Vodorovné přemístění suti nošením k místu nakládky příplatek za každých dalích i započatých 10 m vzdálenosti vybouraných hmot,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</si>
  <si>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</si>
  <si>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</si>
  <si>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</si>
  <si>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</si>
  <si>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</si>
  <si>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</si>
  <si>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>005121 R</t>
  </si>
  <si>
    <t>Zařízení staveniště</t>
  </si>
  <si>
    <t>Soubor</t>
  </si>
  <si>
    <t>POL99_8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</si>
  <si>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</si>
  <si>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</si>
  <si>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</si>
  <si>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</si>
  <si>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</si>
  <si>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</si>
  <si>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06</t>
  </si>
  <si>
    <t>Ztížené pracovní podmínky - práce ve výškách, přístup ke konstrukcím, manipulace</t>
  </si>
  <si>
    <t>08</t>
  </si>
  <si>
    <t>Přepravní náklady - skokanské můstky, ocelové konstrukce s opláštěním, výtah ...</t>
  </si>
  <si>
    <t>004111020R</t>
  </si>
  <si>
    <t>Vypracování projektové dokumentace</t>
  </si>
  <si>
    <t>005241010R</t>
  </si>
  <si>
    <t>Dokumentace skutečného provedení</t>
  </si>
  <si>
    <t>005211080R</t>
  </si>
  <si>
    <t>Bezpečnostní a hygienická opatření na staveništi</t>
  </si>
  <si>
    <t>00523  R</t>
  </si>
  <si>
    <t>Zkoušky a revize</t>
  </si>
  <si>
    <t>13</t>
  </si>
  <si>
    <t>Fotodokumentace</t>
  </si>
  <si>
    <t>14</t>
  </si>
  <si>
    <t>Odvoz a likvidace komunálního odpadu v průběhu stavby</t>
  </si>
  <si>
    <t>15</t>
  </si>
  <si>
    <t>Náklady spojené s prováděním stavby</t>
  </si>
  <si>
    <t>Skokanský můstek - dle pravidel světové federace FINA s certifikátem této federace (např. typ 16' MaxiFlex, model B, katalogové číslo: 66-231-330)</t>
  </si>
  <si>
    <t>Skokanský můstek - bez zábradlí,dle pravidel světové federace FINA s certifikátem této federace ( např.  katalogové číslo: 70-231-524)</t>
  </si>
  <si>
    <t>Pryžové koberce 1600x1000x6 mm - dle pravidel světové federace FINA s certifikátem této federace</t>
  </si>
  <si>
    <t>Skokanský můstek - 1m, zábradlí na obou stranách, dle pravidel světové federace FINA s certifikátem této federace (např. katalogové číslo: 70-231-400)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</si>
</sst>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5">
      <c r="A2" s="2"/>
      <c r="B2" s="76" t="s">
        <v>24</v>
      </c>
      <c r="C2" s="77"/>
      <c r="D2" s="78" t="s">
        <v>41</v>
      </c>
      <c r="E2" s="204" t="s">
        <v>42</v>
      </c>
      <c r="F2" s="205"/>
      <c r="G2" s="205"/>
      <c r="H2" s="205"/>
      <c r="I2" s="205"/>
      <c r="J2" s="206"/>
      <c r="O2" s="1"/>
    </row>
    <row r="3" spans="1:15" ht="27" hidden="1" customHeight="1" x14ac:dyDescent="0.25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5">
      <c r="A4" s="2"/>
      <c r="B4" s="81"/>
      <c r="C4" s="82"/>
      <c r="D4" s="83"/>
      <c r="E4" s="217"/>
      <c r="F4" s="217"/>
      <c r="G4" s="217"/>
      <c r="H4" s="217"/>
      <c r="I4" s="217"/>
      <c r="J4" s="218"/>
    </row>
    <row r="5" spans="1:15" ht="24" customHeight="1" x14ac:dyDescent="0.25">
      <c r="A5" s="2"/>
      <c r="B5" s="31" t="s">
        <v>23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1"/>
      <c r="E11" s="211"/>
      <c r="F11" s="211"/>
      <c r="G11" s="211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SUMIF(F50:F69,A16,I50:I69)+SUMIF(F50:F69,"PSU",I50:I69)</f>
        <v>0</v>
      </c>
      <c r="J16" s="203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SUMIF(F50:F69,A17,I50:I69)</f>
        <v>0</v>
      </c>
      <c r="J17" s="203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SUMIF(F50:F69,A18,I50:I69)</f>
        <v>0</v>
      </c>
      <c r="J18" s="203"/>
    </row>
    <row r="19" spans="1:10" ht="23.25" customHeight="1" x14ac:dyDescent="0.25">
      <c r="A19" s="138" t="s">
        <v>93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SUMIF(F50:F69,A19,I50:I69)</f>
        <v>0</v>
      </c>
      <c r="J19" s="203"/>
    </row>
    <row r="20" spans="1:10" ht="23.25" customHeight="1" x14ac:dyDescent="0.25">
      <c r="A20" s="138" t="s">
        <v>94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SUMIF(F50:F69,A20,I50:I69)</f>
        <v>0</v>
      </c>
      <c r="J20" s="203"/>
    </row>
    <row r="21" spans="1:10" ht="23.25" customHeight="1" x14ac:dyDescent="0.3">
      <c r="A21" s="2"/>
      <c r="B21" s="48" t="s">
        <v>31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34">
        <f>ZakladDPHSniVypocet+ZakladDPHZaklVypocet</f>
        <v>0</v>
      </c>
      <c r="H28" s="234"/>
      <c r="I28" s="234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3">
        <f>A27</f>
        <v>0</v>
      </c>
      <c r="H29" s="233"/>
      <c r="I29" s="233"/>
      <c r="J29" s="11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5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43</v>
      </c>
      <c r="C39" s="239"/>
      <c r="D39" s="239"/>
      <c r="E39" s="239"/>
      <c r="F39" s="99">
        <f>'01 D.1.1 - D.1.3 Pol'!AE514+'01 VRN Pol'!AE23</f>
        <v>0</v>
      </c>
      <c r="G39" s="100">
        <f>'01 D.1.1 - D.1.3 Pol'!AF514+'01 VRN Pol'!AF23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5">
      <c r="A40" s="88">
        <v>2</v>
      </c>
      <c r="B40" s="103" t="s">
        <v>44</v>
      </c>
      <c r="C40" s="240" t="s">
        <v>45</v>
      </c>
      <c r="D40" s="240"/>
      <c r="E40" s="240"/>
      <c r="F40" s="104">
        <f>'01 D.1.1 - D.1.3 Pol'!AE514+'01 VRN Pol'!AE23</f>
        <v>0</v>
      </c>
      <c r="G40" s="105">
        <f>'01 D.1.1 - D.1.3 Pol'!AF514+'01 VRN Pol'!AF23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5">
      <c r="A41" s="88">
        <v>3</v>
      </c>
      <c r="B41" s="107" t="s">
        <v>46</v>
      </c>
      <c r="C41" s="239" t="s">
        <v>47</v>
      </c>
      <c r="D41" s="239"/>
      <c r="E41" s="239"/>
      <c r="F41" s="108">
        <f>'01 D.1.1 - D.1.3 Pol'!AE514</f>
        <v>0</v>
      </c>
      <c r="G41" s="101">
        <f>'01 D.1.1 - D.1.3 Pol'!AF514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5">
      <c r="A42" s="88">
        <v>3</v>
      </c>
      <c r="B42" s="107" t="s">
        <v>48</v>
      </c>
      <c r="C42" s="239" t="s">
        <v>49</v>
      </c>
      <c r="D42" s="239"/>
      <c r="E42" s="239"/>
      <c r="F42" s="108">
        <f>'01 VRN Pol'!AE23</f>
        <v>0</v>
      </c>
      <c r="G42" s="101">
        <f>'01 VRN Pol'!AF23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5">
      <c r="A43" s="88"/>
      <c r="B43" s="241" t="s">
        <v>50</v>
      </c>
      <c r="C43" s="242"/>
      <c r="D43" s="242"/>
      <c r="E43" s="243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7" spans="1:10" ht="15.5" x14ac:dyDescent="0.35">
      <c r="B47" s="120" t="s">
        <v>52</v>
      </c>
    </row>
    <row r="49" spans="1:10" ht="25.5" customHeight="1" x14ac:dyDescent="0.25">
      <c r="A49" s="122"/>
      <c r="B49" s="125" t="s">
        <v>18</v>
      </c>
      <c r="C49" s="125" t="s">
        <v>6</v>
      </c>
      <c r="D49" s="126"/>
      <c r="E49" s="126"/>
      <c r="F49" s="127" t="s">
        <v>53</v>
      </c>
      <c r="G49" s="127"/>
      <c r="H49" s="127"/>
      <c r="I49" s="127" t="s">
        <v>31</v>
      </c>
      <c r="J49" s="127" t="s">
        <v>0</v>
      </c>
    </row>
    <row r="50" spans="1:10" ht="36.75" customHeight="1" x14ac:dyDescent="0.25">
      <c r="A50" s="123"/>
      <c r="B50" s="128" t="s">
        <v>54</v>
      </c>
      <c r="C50" s="244" t="s">
        <v>55</v>
      </c>
      <c r="D50" s="245"/>
      <c r="E50" s="245"/>
      <c r="F50" s="134" t="s">
        <v>26</v>
      </c>
      <c r="G50" s="135"/>
      <c r="H50" s="135"/>
      <c r="I50" s="135">
        <f>'01 D.1.1 - D.1.3 Pol'!G8</f>
        <v>0</v>
      </c>
      <c r="J50" s="132" t="str">
        <f>IF(I70=0,"",I50/I70*100)</f>
        <v/>
      </c>
    </row>
    <row r="51" spans="1:10" ht="36.75" customHeight="1" x14ac:dyDescent="0.25">
      <c r="A51" s="123"/>
      <c r="B51" s="128" t="s">
        <v>56</v>
      </c>
      <c r="C51" s="244" t="s">
        <v>57</v>
      </c>
      <c r="D51" s="245"/>
      <c r="E51" s="245"/>
      <c r="F51" s="134" t="s">
        <v>26</v>
      </c>
      <c r="G51" s="135"/>
      <c r="H51" s="135"/>
      <c r="I51" s="135">
        <f>'01 D.1.1 - D.1.3 Pol'!G25</f>
        <v>0</v>
      </c>
      <c r="J51" s="132" t="str">
        <f>IF(I70=0,"",I51/I70*100)</f>
        <v/>
      </c>
    </row>
    <row r="52" spans="1:10" ht="36.75" customHeight="1" x14ac:dyDescent="0.25">
      <c r="A52" s="123"/>
      <c r="B52" s="128" t="s">
        <v>58</v>
      </c>
      <c r="C52" s="244" t="s">
        <v>59</v>
      </c>
      <c r="D52" s="245"/>
      <c r="E52" s="245"/>
      <c r="F52" s="134" t="s">
        <v>26</v>
      </c>
      <c r="G52" s="135"/>
      <c r="H52" s="135"/>
      <c r="I52" s="135">
        <f>'01 D.1.1 - D.1.3 Pol'!G32</f>
        <v>0</v>
      </c>
      <c r="J52" s="132" t="str">
        <f>IF(I70=0,"",I52/I70*100)</f>
        <v/>
      </c>
    </row>
    <row r="53" spans="1:10" ht="36.75" customHeight="1" x14ac:dyDescent="0.25">
      <c r="A53" s="123"/>
      <c r="B53" s="128" t="s">
        <v>60</v>
      </c>
      <c r="C53" s="244" t="s">
        <v>61</v>
      </c>
      <c r="D53" s="245"/>
      <c r="E53" s="245"/>
      <c r="F53" s="134" t="s">
        <v>26</v>
      </c>
      <c r="G53" s="135"/>
      <c r="H53" s="135"/>
      <c r="I53" s="135">
        <f>'01 D.1.1 - D.1.3 Pol'!G63</f>
        <v>0</v>
      </c>
      <c r="J53" s="132" t="str">
        <f>IF(I70=0,"",I53/I70*100)</f>
        <v/>
      </c>
    </row>
    <row r="54" spans="1:10" ht="36.75" customHeight="1" x14ac:dyDescent="0.25">
      <c r="A54" s="123"/>
      <c r="B54" s="128" t="s">
        <v>62</v>
      </c>
      <c r="C54" s="244" t="s">
        <v>63</v>
      </c>
      <c r="D54" s="245"/>
      <c r="E54" s="245"/>
      <c r="F54" s="134" t="s">
        <v>26</v>
      </c>
      <c r="G54" s="135"/>
      <c r="H54" s="135"/>
      <c r="I54" s="135">
        <f>'01 D.1.1 - D.1.3 Pol'!G74</f>
        <v>0</v>
      </c>
      <c r="J54" s="132" t="str">
        <f>IF(I70=0,"",I54/I70*100)</f>
        <v/>
      </c>
    </row>
    <row r="55" spans="1:10" ht="36.75" customHeight="1" x14ac:dyDescent="0.25">
      <c r="A55" s="123"/>
      <c r="B55" s="128" t="s">
        <v>64</v>
      </c>
      <c r="C55" s="244" t="s">
        <v>65</v>
      </c>
      <c r="D55" s="245"/>
      <c r="E55" s="245"/>
      <c r="F55" s="134" t="s">
        <v>26</v>
      </c>
      <c r="G55" s="135"/>
      <c r="H55" s="135"/>
      <c r="I55" s="135">
        <f>'01 D.1.1 - D.1.3 Pol'!G85</f>
        <v>0</v>
      </c>
      <c r="J55" s="132" t="str">
        <f>IF(I70=0,"",I55/I70*100)</f>
        <v/>
      </c>
    </row>
    <row r="56" spans="1:10" ht="36.75" customHeight="1" x14ac:dyDescent="0.25">
      <c r="A56" s="123"/>
      <c r="B56" s="128" t="s">
        <v>66</v>
      </c>
      <c r="C56" s="244" t="s">
        <v>67</v>
      </c>
      <c r="D56" s="245"/>
      <c r="E56" s="245"/>
      <c r="F56" s="134" t="s">
        <v>26</v>
      </c>
      <c r="G56" s="135"/>
      <c r="H56" s="135"/>
      <c r="I56" s="135">
        <f>'01 D.1.1 - D.1.3 Pol'!G93</f>
        <v>0</v>
      </c>
      <c r="J56" s="132" t="str">
        <f>IF(I70=0,"",I56/I70*100)</f>
        <v/>
      </c>
    </row>
    <row r="57" spans="1:10" ht="36.75" customHeight="1" x14ac:dyDescent="0.25">
      <c r="A57" s="123"/>
      <c r="B57" s="128" t="s">
        <v>68</v>
      </c>
      <c r="C57" s="244" t="s">
        <v>69</v>
      </c>
      <c r="D57" s="245"/>
      <c r="E57" s="245"/>
      <c r="F57" s="134" t="s">
        <v>26</v>
      </c>
      <c r="G57" s="135"/>
      <c r="H57" s="135"/>
      <c r="I57" s="135">
        <f>'01 D.1.1 - D.1.3 Pol'!G116</f>
        <v>0</v>
      </c>
      <c r="J57" s="132" t="str">
        <f>IF(I70=0,"",I57/I70*100)</f>
        <v/>
      </c>
    </row>
    <row r="58" spans="1:10" ht="36.75" customHeight="1" x14ac:dyDescent="0.25">
      <c r="A58" s="123"/>
      <c r="B58" s="128" t="s">
        <v>70</v>
      </c>
      <c r="C58" s="244" t="s">
        <v>71</v>
      </c>
      <c r="D58" s="245"/>
      <c r="E58" s="245"/>
      <c r="F58" s="134" t="s">
        <v>27</v>
      </c>
      <c r="G58" s="135"/>
      <c r="H58" s="135"/>
      <c r="I58" s="135">
        <f>'01 D.1.1 - D.1.3 Pol'!G118</f>
        <v>0</v>
      </c>
      <c r="J58" s="132" t="str">
        <f>IF(I70=0,"",I58/I70*100)</f>
        <v/>
      </c>
    </row>
    <row r="59" spans="1:10" ht="36.75" customHeight="1" x14ac:dyDescent="0.25">
      <c r="A59" s="123"/>
      <c r="B59" s="128" t="s">
        <v>72</v>
      </c>
      <c r="C59" s="244" t="s">
        <v>73</v>
      </c>
      <c r="D59" s="245"/>
      <c r="E59" s="245"/>
      <c r="F59" s="134" t="s">
        <v>27</v>
      </c>
      <c r="G59" s="135"/>
      <c r="H59" s="135"/>
      <c r="I59" s="135">
        <f>'01 D.1.1 - D.1.3 Pol'!G145</f>
        <v>0</v>
      </c>
      <c r="J59" s="132" t="str">
        <f>IF(I70=0,"",I59/I70*100)</f>
        <v/>
      </c>
    </row>
    <row r="60" spans="1:10" ht="36.75" customHeight="1" x14ac:dyDescent="0.25">
      <c r="A60" s="123"/>
      <c r="B60" s="128" t="s">
        <v>74</v>
      </c>
      <c r="C60" s="244" t="s">
        <v>75</v>
      </c>
      <c r="D60" s="245"/>
      <c r="E60" s="245"/>
      <c r="F60" s="134" t="s">
        <v>27</v>
      </c>
      <c r="G60" s="135"/>
      <c r="H60" s="135"/>
      <c r="I60" s="135">
        <f>'01 D.1.1 - D.1.3 Pol'!G158</f>
        <v>0</v>
      </c>
      <c r="J60" s="132" t="str">
        <f>IF(I70=0,"",I60/I70*100)</f>
        <v/>
      </c>
    </row>
    <row r="61" spans="1:10" ht="36.75" customHeight="1" x14ac:dyDescent="0.25">
      <c r="A61" s="123"/>
      <c r="B61" s="128" t="s">
        <v>76</v>
      </c>
      <c r="C61" s="244" t="s">
        <v>77</v>
      </c>
      <c r="D61" s="245"/>
      <c r="E61" s="245"/>
      <c r="F61" s="134" t="s">
        <v>27</v>
      </c>
      <c r="G61" s="135"/>
      <c r="H61" s="135"/>
      <c r="I61" s="135">
        <f>'01 D.1.1 - D.1.3 Pol'!G161</f>
        <v>0</v>
      </c>
      <c r="J61" s="132" t="str">
        <f>IF(I70=0,"",I61/I70*100)</f>
        <v/>
      </c>
    </row>
    <row r="62" spans="1:10" ht="36.75" customHeight="1" x14ac:dyDescent="0.25">
      <c r="A62" s="123"/>
      <c r="B62" s="128" t="s">
        <v>78</v>
      </c>
      <c r="C62" s="244" t="s">
        <v>79</v>
      </c>
      <c r="D62" s="245"/>
      <c r="E62" s="245"/>
      <c r="F62" s="134" t="s">
        <v>27</v>
      </c>
      <c r="G62" s="135"/>
      <c r="H62" s="135"/>
      <c r="I62" s="135">
        <f>'01 D.1.1 - D.1.3 Pol'!G170</f>
        <v>0</v>
      </c>
      <c r="J62" s="132" t="str">
        <f>IF(I70=0,"",I62/I70*100)</f>
        <v/>
      </c>
    </row>
    <row r="63" spans="1:10" ht="36.75" customHeight="1" x14ac:dyDescent="0.25">
      <c r="A63" s="123"/>
      <c r="B63" s="128" t="s">
        <v>80</v>
      </c>
      <c r="C63" s="244" t="s">
        <v>81</v>
      </c>
      <c r="D63" s="245"/>
      <c r="E63" s="245"/>
      <c r="F63" s="134" t="s">
        <v>27</v>
      </c>
      <c r="G63" s="135"/>
      <c r="H63" s="135"/>
      <c r="I63" s="135">
        <f>'01 D.1.1 - D.1.3 Pol'!G449</f>
        <v>0</v>
      </c>
      <c r="J63" s="132" t="str">
        <f>IF(I70=0,"",I63/I70*100)</f>
        <v/>
      </c>
    </row>
    <row r="64" spans="1:10" ht="36.75" customHeight="1" x14ac:dyDescent="0.25">
      <c r="A64" s="123"/>
      <c r="B64" s="128" t="s">
        <v>82</v>
      </c>
      <c r="C64" s="244" t="s">
        <v>83</v>
      </c>
      <c r="D64" s="245"/>
      <c r="E64" s="245"/>
      <c r="F64" s="134" t="s">
        <v>27</v>
      </c>
      <c r="G64" s="135"/>
      <c r="H64" s="135"/>
      <c r="I64" s="135">
        <f>'01 D.1.1 - D.1.3 Pol'!G457</f>
        <v>0</v>
      </c>
      <c r="J64" s="132" t="str">
        <f>IF(I70=0,"",I64/I70*100)</f>
        <v/>
      </c>
    </row>
    <row r="65" spans="1:10" ht="36.75" customHeight="1" x14ac:dyDescent="0.25">
      <c r="A65" s="123"/>
      <c r="B65" s="128" t="s">
        <v>84</v>
      </c>
      <c r="C65" s="244" t="s">
        <v>85</v>
      </c>
      <c r="D65" s="245"/>
      <c r="E65" s="245"/>
      <c r="F65" s="134" t="s">
        <v>27</v>
      </c>
      <c r="G65" s="135"/>
      <c r="H65" s="135"/>
      <c r="I65" s="135">
        <f>'01 D.1.1 - D.1.3 Pol'!G465</f>
        <v>0</v>
      </c>
      <c r="J65" s="132" t="str">
        <f>IF(I70=0,"",I65/I70*100)</f>
        <v/>
      </c>
    </row>
    <row r="66" spans="1:10" ht="36.75" customHeight="1" x14ac:dyDescent="0.25">
      <c r="A66" s="123"/>
      <c r="B66" s="128" t="s">
        <v>86</v>
      </c>
      <c r="C66" s="244" t="s">
        <v>87</v>
      </c>
      <c r="D66" s="245"/>
      <c r="E66" s="245"/>
      <c r="F66" s="134" t="s">
        <v>27</v>
      </c>
      <c r="G66" s="135"/>
      <c r="H66" s="135"/>
      <c r="I66" s="135">
        <f>'01 D.1.1 - D.1.3 Pol'!G495</f>
        <v>0</v>
      </c>
      <c r="J66" s="132" t="str">
        <f>IF(I70=0,"",I66/I70*100)</f>
        <v/>
      </c>
    </row>
    <row r="67" spans="1:10" ht="36.75" customHeight="1" x14ac:dyDescent="0.25">
      <c r="A67" s="123"/>
      <c r="B67" s="128" t="s">
        <v>88</v>
      </c>
      <c r="C67" s="244" t="s">
        <v>89</v>
      </c>
      <c r="D67" s="245"/>
      <c r="E67" s="245"/>
      <c r="F67" s="134" t="s">
        <v>28</v>
      </c>
      <c r="G67" s="135"/>
      <c r="H67" s="135"/>
      <c r="I67" s="135">
        <f>'01 D.1.1 - D.1.3 Pol'!G503</f>
        <v>0</v>
      </c>
      <c r="J67" s="132" t="str">
        <f>IF(I70=0,"",I67/I70*100)</f>
        <v/>
      </c>
    </row>
    <row r="68" spans="1:10" ht="36.75" customHeight="1" x14ac:dyDescent="0.25">
      <c r="A68" s="123"/>
      <c r="B68" s="128" t="s">
        <v>90</v>
      </c>
      <c r="C68" s="244" t="s">
        <v>91</v>
      </c>
      <c r="D68" s="245"/>
      <c r="E68" s="245"/>
      <c r="F68" s="134" t="s">
        <v>92</v>
      </c>
      <c r="G68" s="135"/>
      <c r="H68" s="135"/>
      <c r="I68" s="135">
        <f>'01 D.1.1 - D.1.3 Pol'!G505</f>
        <v>0</v>
      </c>
      <c r="J68" s="132" t="str">
        <f>IF(I70=0,"",I68/I70*100)</f>
        <v/>
      </c>
    </row>
    <row r="69" spans="1:10" ht="36.75" customHeight="1" x14ac:dyDescent="0.25">
      <c r="A69" s="123"/>
      <c r="B69" s="128" t="s">
        <v>93</v>
      </c>
      <c r="C69" s="244" t="s">
        <v>29</v>
      </c>
      <c r="D69" s="245"/>
      <c r="E69" s="245"/>
      <c r="F69" s="134" t="s">
        <v>93</v>
      </c>
      <c r="G69" s="135"/>
      <c r="H69" s="135"/>
      <c r="I69" s="135">
        <f>'01 VRN Pol'!G8</f>
        <v>0</v>
      </c>
      <c r="J69" s="132" t="str">
        <f>IF(I70=0,"",I69/I70*100)</f>
        <v/>
      </c>
    </row>
    <row r="70" spans="1:10" ht="25.5" customHeight="1" x14ac:dyDescent="0.25">
      <c r="A70" s="124"/>
      <c r="B70" s="129" t="s">
        <v>1</v>
      </c>
      <c r="C70" s="130"/>
      <c r="D70" s="131"/>
      <c r="E70" s="131"/>
      <c r="F70" s="136"/>
      <c r="G70" s="137"/>
      <c r="H70" s="137"/>
      <c r="I70" s="137">
        <f>SUM(I50:I69)</f>
        <v>0</v>
      </c>
      <c r="J70" s="133">
        <f>SUM(J50:J69)</f>
        <v>0</v>
      </c>
    </row>
    <row r="71" spans="1:10" x14ac:dyDescent="0.25">
      <c r="F71" s="86"/>
      <c r="G71" s="86"/>
      <c r="H71" s="86"/>
      <c r="I71" s="86"/>
      <c r="J71" s="87"/>
    </row>
    <row r="72" spans="1:10" x14ac:dyDescent="0.25">
      <c r="F72" s="86"/>
      <c r="G72" s="86"/>
      <c r="H72" s="86"/>
      <c r="I72" s="86"/>
      <c r="J72" s="87"/>
    </row>
    <row r="73" spans="1:10" x14ac:dyDescent="0.25">
      <c r="F73" s="86"/>
      <c r="G73" s="86"/>
      <c r="H73" s="86"/>
      <c r="I73" s="86"/>
      <c r="J73" s="87"/>
    </row>
  </sheetData>
  <sheetProtection password="C48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6" t="s">
        <v>7</v>
      </c>
      <c r="B1" s="246"/>
      <c r="C1" s="247"/>
      <c r="D1" s="246"/>
      <c r="E1" s="246"/>
      <c r="F1" s="246"/>
      <c r="G1" s="246"/>
    </row>
    <row r="2" spans="1:7" ht="25" customHeight="1" x14ac:dyDescent="0.25">
      <c r="A2" s="50" t="s">
        <v>8</v>
      </c>
      <c r="B2" s="49"/>
      <c r="C2" s="248"/>
      <c r="D2" s="248"/>
      <c r="E2" s="248"/>
      <c r="F2" s="248"/>
      <c r="G2" s="249"/>
    </row>
    <row r="3" spans="1:7" ht="25" customHeight="1" x14ac:dyDescent="0.25">
      <c r="A3" s="50" t="s">
        <v>9</v>
      </c>
      <c r="B3" s="49"/>
      <c r="C3" s="248"/>
      <c r="D3" s="248"/>
      <c r="E3" s="248"/>
      <c r="F3" s="248"/>
      <c r="G3" s="249"/>
    </row>
    <row r="4" spans="1:7" ht="25" customHeight="1" x14ac:dyDescent="0.25">
      <c r="A4" s="50" t="s">
        <v>10</v>
      </c>
      <c r="B4" s="49"/>
      <c r="C4" s="248"/>
      <c r="D4" s="248"/>
      <c r="E4" s="248"/>
      <c r="F4" s="248"/>
      <c r="G4" s="249"/>
    </row>
    <row r="5" spans="1:7" x14ac:dyDescent="0.25">
      <c r="B5" s="4"/>
      <c r="C5" s="5"/>
      <c r="D5" s="6"/>
    </row>
  </sheetData>
  <sheetProtection password="C4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Y227" sqref="Y227"/>
    </sheetView>
  </sheetViews>
  <sheetFormatPr defaultRowHeight="12.5" outlineLevelRow="1" x14ac:dyDescent="0.25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2" t="s">
        <v>7</v>
      </c>
      <c r="B1" s="262"/>
      <c r="C1" s="262"/>
      <c r="D1" s="262"/>
      <c r="E1" s="262"/>
      <c r="F1" s="262"/>
      <c r="G1" s="262"/>
      <c r="AG1" t="s">
        <v>95</v>
      </c>
    </row>
    <row r="2" spans="1:60" ht="25" customHeight="1" x14ac:dyDescent="0.25">
      <c r="A2" s="139" t="s">
        <v>8</v>
      </c>
      <c r="B2" s="49" t="s">
        <v>41</v>
      </c>
      <c r="C2" s="263" t="s">
        <v>42</v>
      </c>
      <c r="D2" s="264"/>
      <c r="E2" s="264"/>
      <c r="F2" s="264"/>
      <c r="G2" s="265"/>
      <c r="AG2" t="s">
        <v>96</v>
      </c>
    </row>
    <row r="3" spans="1:60" ht="25" customHeight="1" x14ac:dyDescent="0.25">
      <c r="A3" s="139" t="s">
        <v>9</v>
      </c>
      <c r="B3" s="49" t="s">
        <v>44</v>
      </c>
      <c r="C3" s="263" t="s">
        <v>45</v>
      </c>
      <c r="D3" s="264"/>
      <c r="E3" s="264"/>
      <c r="F3" s="264"/>
      <c r="G3" s="265"/>
      <c r="AC3" s="121" t="s">
        <v>96</v>
      </c>
      <c r="AG3" t="s">
        <v>97</v>
      </c>
    </row>
    <row r="4" spans="1:60" ht="25" customHeight="1" x14ac:dyDescent="0.25">
      <c r="A4" s="140" t="s">
        <v>10</v>
      </c>
      <c r="B4" s="141" t="s">
        <v>46</v>
      </c>
      <c r="C4" s="266" t="s">
        <v>47</v>
      </c>
      <c r="D4" s="267"/>
      <c r="E4" s="267"/>
      <c r="F4" s="267"/>
      <c r="G4" s="268"/>
      <c r="AG4" t="s">
        <v>98</v>
      </c>
    </row>
    <row r="5" spans="1:60" x14ac:dyDescent="0.25">
      <c r="D5" s="10"/>
    </row>
    <row r="6" spans="1:60" ht="37.5" x14ac:dyDescent="0.25">
      <c r="A6" s="143" t="s">
        <v>99</v>
      </c>
      <c r="B6" s="145" t="s">
        <v>100</v>
      </c>
      <c r="C6" s="145" t="s">
        <v>101</v>
      </c>
      <c r="D6" s="144" t="s">
        <v>102</v>
      </c>
      <c r="E6" s="143" t="s">
        <v>103</v>
      </c>
      <c r="F6" s="142" t="s">
        <v>104</v>
      </c>
      <c r="G6" s="143" t="s">
        <v>31</v>
      </c>
      <c r="H6" s="146" t="s">
        <v>32</v>
      </c>
      <c r="I6" s="146" t="s">
        <v>105</v>
      </c>
      <c r="J6" s="146" t="s">
        <v>33</v>
      </c>
      <c r="K6" s="146" t="s">
        <v>106</v>
      </c>
      <c r="L6" s="146" t="s">
        <v>107</v>
      </c>
      <c r="M6" s="146" t="s">
        <v>108</v>
      </c>
      <c r="N6" s="146" t="s">
        <v>109</v>
      </c>
      <c r="O6" s="146" t="s">
        <v>110</v>
      </c>
      <c r="P6" s="146" t="s">
        <v>111</v>
      </c>
      <c r="Q6" s="146" t="s">
        <v>112</v>
      </c>
      <c r="R6" s="146" t="s">
        <v>113</v>
      </c>
      <c r="S6" s="146" t="s">
        <v>114</v>
      </c>
      <c r="T6" s="146" t="s">
        <v>115</v>
      </c>
      <c r="U6" s="146" t="s">
        <v>116</v>
      </c>
      <c r="V6" s="146" t="s">
        <v>117</v>
      </c>
      <c r="W6" s="146" t="s">
        <v>118</v>
      </c>
      <c r="X6" s="146" t="s">
        <v>119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4" t="s">
        <v>120</v>
      </c>
      <c r="B8" s="165" t="s">
        <v>54</v>
      </c>
      <c r="C8" s="185" t="s">
        <v>55</v>
      </c>
      <c r="D8" s="166"/>
      <c r="E8" s="167"/>
      <c r="F8" s="168"/>
      <c r="G8" s="168">
        <f>SUMIF(AG9:AG24,"&lt;&gt;NOR",G9:G24)</f>
        <v>0</v>
      </c>
      <c r="H8" s="168"/>
      <c r="I8" s="168">
        <f>SUM(I9:I24)</f>
        <v>0</v>
      </c>
      <c r="J8" s="168"/>
      <c r="K8" s="168">
        <f>SUM(K9:K24)</f>
        <v>0</v>
      </c>
      <c r="L8" s="168"/>
      <c r="M8" s="169">
        <f>SUM(M9:M24)</f>
        <v>0</v>
      </c>
      <c r="N8" s="163"/>
      <c r="O8" s="163">
        <f>SUM(O9:O24)</f>
        <v>2.7300000000000004</v>
      </c>
      <c r="P8" s="163"/>
      <c r="Q8" s="163">
        <f>SUM(Q9:Q24)</f>
        <v>0</v>
      </c>
      <c r="R8" s="163"/>
      <c r="S8" s="163"/>
      <c r="T8" s="163"/>
      <c r="U8" s="163"/>
      <c r="V8" s="163">
        <f>SUM(V9:V24)</f>
        <v>4.3999999999999995</v>
      </c>
      <c r="W8" s="163"/>
      <c r="X8" s="163"/>
      <c r="AG8" t="s">
        <v>121</v>
      </c>
    </row>
    <row r="9" spans="1:60" outlineLevel="1" x14ac:dyDescent="0.25">
      <c r="A9" s="170">
        <v>1</v>
      </c>
      <c r="B9" s="171" t="s">
        <v>122</v>
      </c>
      <c r="C9" s="186" t="s">
        <v>123</v>
      </c>
      <c r="D9" s="172" t="s">
        <v>124</v>
      </c>
      <c r="E9" s="173">
        <v>0.74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6">
        <f>G9*(1+L9/100)</f>
        <v>0</v>
      </c>
      <c r="N9" s="156">
        <v>2.5249999999999999</v>
      </c>
      <c r="O9" s="156">
        <f>ROUND(E9*N9,2)</f>
        <v>1.87</v>
      </c>
      <c r="P9" s="156">
        <v>0</v>
      </c>
      <c r="Q9" s="156">
        <f>ROUND(E9*P9,2)</f>
        <v>0</v>
      </c>
      <c r="R9" s="156"/>
      <c r="S9" s="156" t="s">
        <v>125</v>
      </c>
      <c r="T9" s="156" t="s">
        <v>125</v>
      </c>
      <c r="U9" s="156">
        <v>0.48</v>
      </c>
      <c r="V9" s="156">
        <f>ROUND(E9*U9,2)</f>
        <v>0.36</v>
      </c>
      <c r="W9" s="156"/>
      <c r="X9" s="156" t="s">
        <v>126</v>
      </c>
      <c r="Y9" s="147"/>
      <c r="Z9" s="147"/>
      <c r="AA9" s="147"/>
      <c r="AB9" s="147"/>
      <c r="AC9" s="147"/>
      <c r="AD9" s="147"/>
      <c r="AE9" s="147"/>
      <c r="AF9" s="147"/>
      <c r="AG9" s="147" t="s">
        <v>127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4"/>
      <c r="B10" s="155"/>
      <c r="C10" s="187" t="s">
        <v>128</v>
      </c>
      <c r="D10" s="157"/>
      <c r="E10" s="158">
        <v>0.24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4"/>
      <c r="B11" s="155"/>
      <c r="C11" s="187" t="s">
        <v>130</v>
      </c>
      <c r="D11" s="157"/>
      <c r="E11" s="158">
        <v>0.5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0">
        <v>2</v>
      </c>
      <c r="B12" s="171" t="s">
        <v>131</v>
      </c>
      <c r="C12" s="186" t="s">
        <v>132</v>
      </c>
      <c r="D12" s="172" t="s">
        <v>133</v>
      </c>
      <c r="E12" s="173">
        <v>1.2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6">
        <f>G12*(1+L12/100)</f>
        <v>0</v>
      </c>
      <c r="N12" s="156">
        <v>3.9199999999999999E-2</v>
      </c>
      <c r="O12" s="156">
        <f>ROUND(E12*N12,2)</f>
        <v>0.05</v>
      </c>
      <c r="P12" s="156">
        <v>0</v>
      </c>
      <c r="Q12" s="156">
        <f>ROUND(E12*P12,2)</f>
        <v>0</v>
      </c>
      <c r="R12" s="156"/>
      <c r="S12" s="156" t="s">
        <v>125</v>
      </c>
      <c r="T12" s="156" t="s">
        <v>125</v>
      </c>
      <c r="U12" s="156">
        <v>1.6</v>
      </c>
      <c r="V12" s="156">
        <f>ROUND(E12*U12,2)</f>
        <v>1.92</v>
      </c>
      <c r="W12" s="156"/>
      <c r="X12" s="156" t="s">
        <v>126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4"/>
      <c r="B13" s="155"/>
      <c r="C13" s="187" t="s">
        <v>134</v>
      </c>
      <c r="D13" s="157"/>
      <c r="E13" s="158">
        <v>1.2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129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0">
        <v>3</v>
      </c>
      <c r="B14" s="171" t="s">
        <v>135</v>
      </c>
      <c r="C14" s="186" t="s">
        <v>136</v>
      </c>
      <c r="D14" s="172" t="s">
        <v>133</v>
      </c>
      <c r="E14" s="173">
        <v>1.2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6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6"/>
      <c r="S14" s="156" t="s">
        <v>125</v>
      </c>
      <c r="T14" s="156" t="s">
        <v>125</v>
      </c>
      <c r="U14" s="156">
        <v>0.32</v>
      </c>
      <c r="V14" s="156">
        <f>ROUND(E14*U14,2)</f>
        <v>0.38</v>
      </c>
      <c r="W14" s="156"/>
      <c r="X14" s="156" t="s">
        <v>126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127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4"/>
      <c r="B15" s="155"/>
      <c r="C15" s="187" t="s">
        <v>137</v>
      </c>
      <c r="D15" s="157"/>
      <c r="E15" s="158">
        <v>1.2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 x14ac:dyDescent="0.25">
      <c r="A16" s="170">
        <v>4</v>
      </c>
      <c r="B16" s="171" t="s">
        <v>138</v>
      </c>
      <c r="C16" s="186" t="s">
        <v>139</v>
      </c>
      <c r="D16" s="172" t="s">
        <v>140</v>
      </c>
      <c r="E16" s="173">
        <v>5.7499999999999999E-3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6">
        <f>G16*(1+L16/100)</f>
        <v>0</v>
      </c>
      <c r="N16" s="156">
        <v>1.04548</v>
      </c>
      <c r="O16" s="156">
        <f>ROUND(E16*N16,2)</f>
        <v>0.01</v>
      </c>
      <c r="P16" s="156">
        <v>0</v>
      </c>
      <c r="Q16" s="156">
        <f>ROUND(E16*P16,2)</f>
        <v>0</v>
      </c>
      <c r="R16" s="156"/>
      <c r="S16" s="156" t="s">
        <v>125</v>
      </c>
      <c r="T16" s="156" t="s">
        <v>125</v>
      </c>
      <c r="U16" s="156">
        <v>15.231</v>
      </c>
      <c r="V16" s="156">
        <f>ROUND(E16*U16,2)</f>
        <v>0.09</v>
      </c>
      <c r="W16" s="156"/>
      <c r="X16" s="156" t="s">
        <v>126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127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4"/>
      <c r="B17" s="155"/>
      <c r="C17" s="187" t="s">
        <v>141</v>
      </c>
      <c r="D17" s="157"/>
      <c r="E17" s="158">
        <v>0.01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0">
        <v>5</v>
      </c>
      <c r="B18" s="171" t="s">
        <v>142</v>
      </c>
      <c r="C18" s="186" t="s">
        <v>143</v>
      </c>
      <c r="D18" s="172" t="s">
        <v>124</v>
      </c>
      <c r="E18" s="173">
        <v>0.3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6">
        <f>G18*(1+L18/100)</f>
        <v>0</v>
      </c>
      <c r="N18" s="156">
        <v>2.5249999999999999</v>
      </c>
      <c r="O18" s="156">
        <f>ROUND(E18*N18,2)</f>
        <v>0.76</v>
      </c>
      <c r="P18" s="156">
        <v>0</v>
      </c>
      <c r="Q18" s="156">
        <f>ROUND(E18*P18,2)</f>
        <v>0</v>
      </c>
      <c r="R18" s="156"/>
      <c r="S18" s="156" t="s">
        <v>125</v>
      </c>
      <c r="T18" s="156" t="s">
        <v>125</v>
      </c>
      <c r="U18" s="156">
        <v>0.47699999999999998</v>
      </c>
      <c r="V18" s="156">
        <f>ROUND(E18*U18,2)</f>
        <v>0.14000000000000001</v>
      </c>
      <c r="W18" s="156"/>
      <c r="X18" s="156" t="s">
        <v>126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4"/>
      <c r="B19" s="155"/>
      <c r="C19" s="187" t="s">
        <v>144</v>
      </c>
      <c r="D19" s="157"/>
      <c r="E19" s="158">
        <v>0.3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0">
        <v>6</v>
      </c>
      <c r="B20" s="171" t="s">
        <v>145</v>
      </c>
      <c r="C20" s="186" t="s">
        <v>146</v>
      </c>
      <c r="D20" s="172" t="s">
        <v>133</v>
      </c>
      <c r="E20" s="173">
        <v>1.1000000000000001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6">
        <f>G20*(1+L20/100)</f>
        <v>0</v>
      </c>
      <c r="N20" s="156">
        <v>3.916E-2</v>
      </c>
      <c r="O20" s="156">
        <f>ROUND(E20*N20,2)</f>
        <v>0.04</v>
      </c>
      <c r="P20" s="156">
        <v>0</v>
      </c>
      <c r="Q20" s="156">
        <f>ROUND(E20*P20,2)</f>
        <v>0</v>
      </c>
      <c r="R20" s="156"/>
      <c r="S20" s="156" t="s">
        <v>125</v>
      </c>
      <c r="T20" s="156" t="s">
        <v>125</v>
      </c>
      <c r="U20" s="156">
        <v>1.05</v>
      </c>
      <c r="V20" s="156">
        <f>ROUND(E20*U20,2)</f>
        <v>1.1599999999999999</v>
      </c>
      <c r="W20" s="156"/>
      <c r="X20" s="156" t="s">
        <v>126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4"/>
      <c r="B21" s="155"/>
      <c r="C21" s="187" t="s">
        <v>147</v>
      </c>
      <c r="D21" s="157"/>
      <c r="E21" s="158">
        <v>1.1000000000000001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0">
        <v>7</v>
      </c>
      <c r="B22" s="171" t="s">
        <v>148</v>
      </c>
      <c r="C22" s="186" t="s">
        <v>149</v>
      </c>
      <c r="D22" s="172" t="s">
        <v>133</v>
      </c>
      <c r="E22" s="173">
        <v>1.1000000000000001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6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6"/>
      <c r="S22" s="156" t="s">
        <v>125</v>
      </c>
      <c r="T22" s="156" t="s">
        <v>125</v>
      </c>
      <c r="U22" s="156">
        <v>0.32</v>
      </c>
      <c r="V22" s="156">
        <f>ROUND(E22*U22,2)</f>
        <v>0.35</v>
      </c>
      <c r="W22" s="156"/>
      <c r="X22" s="156" t="s">
        <v>126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127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4"/>
      <c r="B23" s="155"/>
      <c r="C23" s="187" t="s">
        <v>150</v>
      </c>
      <c r="D23" s="157"/>
      <c r="E23" s="158">
        <v>1.1000000000000001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129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77">
        <v>8</v>
      </c>
      <c r="B24" s="178" t="s">
        <v>151</v>
      </c>
      <c r="C24" s="188" t="s">
        <v>152</v>
      </c>
      <c r="D24" s="179" t="s">
        <v>153</v>
      </c>
      <c r="E24" s="180">
        <v>1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21</v>
      </c>
      <c r="M24" s="183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6"/>
      <c r="S24" s="156" t="s">
        <v>154</v>
      </c>
      <c r="T24" s="156" t="s">
        <v>155</v>
      </c>
      <c r="U24" s="156">
        <v>0</v>
      </c>
      <c r="V24" s="156">
        <f>ROUND(E24*U24,2)</f>
        <v>0</v>
      </c>
      <c r="W24" s="156"/>
      <c r="X24" s="156" t="s">
        <v>126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127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13" x14ac:dyDescent="0.25">
      <c r="A25" s="164" t="s">
        <v>120</v>
      </c>
      <c r="B25" s="165" t="s">
        <v>56</v>
      </c>
      <c r="C25" s="185" t="s">
        <v>57</v>
      </c>
      <c r="D25" s="166"/>
      <c r="E25" s="167"/>
      <c r="F25" s="168"/>
      <c r="G25" s="168">
        <f>SUMIF(AG26:AG31,"&lt;&gt;NOR",G26:G31)</f>
        <v>0</v>
      </c>
      <c r="H25" s="168"/>
      <c r="I25" s="168">
        <f>SUM(I26:I31)</f>
        <v>0</v>
      </c>
      <c r="J25" s="168"/>
      <c r="K25" s="168">
        <f>SUM(K26:K31)</f>
        <v>0</v>
      </c>
      <c r="L25" s="168"/>
      <c r="M25" s="169">
        <f>SUM(M26:M31)</f>
        <v>0</v>
      </c>
      <c r="N25" s="163"/>
      <c r="O25" s="163">
        <f>SUM(O26:O31)</f>
        <v>0.46</v>
      </c>
      <c r="P25" s="163"/>
      <c r="Q25" s="163">
        <f>SUM(Q26:Q31)</f>
        <v>0</v>
      </c>
      <c r="R25" s="163"/>
      <c r="S25" s="163"/>
      <c r="T25" s="163"/>
      <c r="U25" s="163"/>
      <c r="V25" s="163">
        <f>SUM(V26:V31)</f>
        <v>0</v>
      </c>
      <c r="W25" s="163"/>
      <c r="X25" s="163"/>
      <c r="AG25" t="s">
        <v>121</v>
      </c>
    </row>
    <row r="26" spans="1:60" ht="20" outlineLevel="1" x14ac:dyDescent="0.25">
      <c r="A26" s="170">
        <v>9</v>
      </c>
      <c r="B26" s="171" t="s">
        <v>156</v>
      </c>
      <c r="C26" s="186" t="s">
        <v>157</v>
      </c>
      <c r="D26" s="172" t="s">
        <v>158</v>
      </c>
      <c r="E26" s="173">
        <v>23.138999999999999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6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6"/>
      <c r="S26" s="156" t="s">
        <v>154</v>
      </c>
      <c r="T26" s="156" t="s">
        <v>155</v>
      </c>
      <c r="U26" s="156">
        <v>0</v>
      </c>
      <c r="V26" s="156">
        <f>ROUND(E26*U26,2)</f>
        <v>0</v>
      </c>
      <c r="W26" s="156"/>
      <c r="X26" s="156" t="s">
        <v>126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127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54"/>
      <c r="B27" s="155"/>
      <c r="C27" s="187" t="s">
        <v>159</v>
      </c>
      <c r="D27" s="157"/>
      <c r="E27" s="158">
        <v>12.56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4"/>
      <c r="B28" s="155"/>
      <c r="C28" s="187" t="s">
        <v>160</v>
      </c>
      <c r="D28" s="157"/>
      <c r="E28" s="158">
        <v>7.88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4"/>
      <c r="B29" s="155"/>
      <c r="C29" s="187" t="s">
        <v>161</v>
      </c>
      <c r="D29" s="157"/>
      <c r="E29" s="158">
        <v>2.7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" outlineLevel="1" x14ac:dyDescent="0.25">
      <c r="A30" s="170">
        <v>10</v>
      </c>
      <c r="B30" s="171" t="s">
        <v>162</v>
      </c>
      <c r="C30" s="186" t="s">
        <v>163</v>
      </c>
      <c r="D30" s="172" t="s">
        <v>133</v>
      </c>
      <c r="E30" s="173">
        <v>25.4529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6">
        <f>G30*(1+L30/100)</f>
        <v>0</v>
      </c>
      <c r="N30" s="156">
        <v>1.7999999999999999E-2</v>
      </c>
      <c r="O30" s="156">
        <f>ROUND(E30*N30,2)</f>
        <v>0.46</v>
      </c>
      <c r="P30" s="156">
        <v>0</v>
      </c>
      <c r="Q30" s="156">
        <f>ROUND(E30*P30,2)</f>
        <v>0</v>
      </c>
      <c r="R30" s="156" t="s">
        <v>164</v>
      </c>
      <c r="S30" s="156" t="s">
        <v>125</v>
      </c>
      <c r="T30" s="156" t="s">
        <v>125</v>
      </c>
      <c r="U30" s="156">
        <v>0</v>
      </c>
      <c r="V30" s="156">
        <f>ROUND(E30*U30,2)</f>
        <v>0</v>
      </c>
      <c r="W30" s="156"/>
      <c r="X30" s="156" t="s">
        <v>165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4"/>
      <c r="B31" s="155"/>
      <c r="C31" s="187" t="s">
        <v>167</v>
      </c>
      <c r="D31" s="157"/>
      <c r="E31" s="158">
        <v>25.45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13" x14ac:dyDescent="0.25">
      <c r="A32" s="164" t="s">
        <v>120</v>
      </c>
      <c r="B32" s="165" t="s">
        <v>58</v>
      </c>
      <c r="C32" s="185" t="s">
        <v>59</v>
      </c>
      <c r="D32" s="166"/>
      <c r="E32" s="167"/>
      <c r="F32" s="168"/>
      <c r="G32" s="168">
        <f>SUMIF(AG33:AG62,"&lt;&gt;NOR",G33:G62)</f>
        <v>0</v>
      </c>
      <c r="H32" s="168"/>
      <c r="I32" s="168">
        <f>SUM(I33:I62)</f>
        <v>0</v>
      </c>
      <c r="J32" s="168"/>
      <c r="K32" s="168">
        <f>SUM(K33:K62)</f>
        <v>0</v>
      </c>
      <c r="L32" s="168"/>
      <c r="M32" s="169">
        <f>SUM(M33:M62)</f>
        <v>0</v>
      </c>
      <c r="N32" s="163"/>
      <c r="O32" s="163">
        <f>SUM(O33:O62)</f>
        <v>37.33</v>
      </c>
      <c r="P32" s="163"/>
      <c r="Q32" s="163">
        <f>SUM(Q33:Q62)</f>
        <v>0</v>
      </c>
      <c r="R32" s="163"/>
      <c r="S32" s="163"/>
      <c r="T32" s="163"/>
      <c r="U32" s="163"/>
      <c r="V32" s="163">
        <f>SUM(V33:V62)</f>
        <v>74.180000000000007</v>
      </c>
      <c r="W32" s="163"/>
      <c r="X32" s="163"/>
      <c r="AG32" t="s">
        <v>121</v>
      </c>
    </row>
    <row r="33" spans="1:60" ht="20" outlineLevel="1" x14ac:dyDescent="0.25">
      <c r="A33" s="170">
        <v>11</v>
      </c>
      <c r="B33" s="171" t="s">
        <v>168</v>
      </c>
      <c r="C33" s="186" t="s">
        <v>169</v>
      </c>
      <c r="D33" s="172" t="s">
        <v>140</v>
      </c>
      <c r="E33" s="173">
        <v>0.82862999999999998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6">
        <f>G33*(1+L33/100)</f>
        <v>0</v>
      </c>
      <c r="N33" s="156">
        <v>1.0547200000000001</v>
      </c>
      <c r="O33" s="156">
        <f>ROUND(E33*N33,2)</f>
        <v>0.87</v>
      </c>
      <c r="P33" s="156">
        <v>0</v>
      </c>
      <c r="Q33" s="156">
        <f>ROUND(E33*P33,2)</f>
        <v>0</v>
      </c>
      <c r="R33" s="156"/>
      <c r="S33" s="156" t="s">
        <v>125</v>
      </c>
      <c r="T33" s="156" t="s">
        <v>125</v>
      </c>
      <c r="U33" s="156">
        <v>15.211</v>
      </c>
      <c r="V33" s="156">
        <f>ROUND(E33*U33,2)</f>
        <v>12.6</v>
      </c>
      <c r="W33" s="156"/>
      <c r="X33" s="156" t="s">
        <v>126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4"/>
      <c r="B34" s="155"/>
      <c r="C34" s="187" t="s">
        <v>170</v>
      </c>
      <c r="D34" s="157"/>
      <c r="E34" s="158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/>
      <c r="B35" s="155"/>
      <c r="C35" s="187" t="s">
        <v>171</v>
      </c>
      <c r="D35" s="157"/>
      <c r="E35" s="158">
        <v>0.12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4"/>
      <c r="B36" s="155"/>
      <c r="C36" s="187" t="s">
        <v>172</v>
      </c>
      <c r="D36" s="157"/>
      <c r="E36" s="158">
        <v>0.16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4"/>
      <c r="B37" s="155"/>
      <c r="C37" s="187" t="s">
        <v>173</v>
      </c>
      <c r="D37" s="157"/>
      <c r="E37" s="158">
        <v>0.17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4"/>
      <c r="B38" s="155"/>
      <c r="C38" s="187" t="s">
        <v>174</v>
      </c>
      <c r="D38" s="157"/>
      <c r="E38" s="158">
        <v>0.21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4"/>
      <c r="B39" s="155"/>
      <c r="C39" s="189" t="s">
        <v>175</v>
      </c>
      <c r="D39" s="159"/>
      <c r="E39" s="160">
        <v>0.17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129</v>
      </c>
      <c r="AH39" s="147">
        <v>4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" outlineLevel="1" x14ac:dyDescent="0.25">
      <c r="A40" s="170">
        <v>12</v>
      </c>
      <c r="B40" s="171" t="s">
        <v>176</v>
      </c>
      <c r="C40" s="186" t="s">
        <v>177</v>
      </c>
      <c r="D40" s="172" t="s">
        <v>124</v>
      </c>
      <c r="E40" s="173">
        <v>13.962389999999999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6">
        <f>G40*(1+L40/100)</f>
        <v>0</v>
      </c>
      <c r="N40" s="156">
        <v>2.59138</v>
      </c>
      <c r="O40" s="156">
        <f>ROUND(E40*N40,2)</f>
        <v>36.18</v>
      </c>
      <c r="P40" s="156">
        <v>0</v>
      </c>
      <c r="Q40" s="156">
        <f>ROUND(E40*P40,2)</f>
        <v>0</v>
      </c>
      <c r="R40" s="156"/>
      <c r="S40" s="156" t="s">
        <v>125</v>
      </c>
      <c r="T40" s="156" t="s">
        <v>125</v>
      </c>
      <c r="U40" s="156">
        <v>4.1929999999999996</v>
      </c>
      <c r="V40" s="156">
        <f>ROUND(E40*U40,2)</f>
        <v>58.54</v>
      </c>
      <c r="W40" s="156"/>
      <c r="X40" s="156" t="s">
        <v>126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127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/>
      <c r="B41" s="155"/>
      <c r="C41" s="187" t="s">
        <v>170</v>
      </c>
      <c r="D41" s="157"/>
      <c r="E41" s="158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" outlineLevel="1" x14ac:dyDescent="0.25">
      <c r="A42" s="154"/>
      <c r="B42" s="155"/>
      <c r="C42" s="187" t="s">
        <v>178</v>
      </c>
      <c r="D42" s="157"/>
      <c r="E42" s="158">
        <v>1.83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129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 x14ac:dyDescent="0.25">
      <c r="A43" s="154"/>
      <c r="B43" s="155"/>
      <c r="C43" s="187" t="s">
        <v>179</v>
      </c>
      <c r="D43" s="157"/>
      <c r="E43" s="158">
        <v>2.38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 x14ac:dyDescent="0.25">
      <c r="A44" s="154"/>
      <c r="B44" s="155"/>
      <c r="C44" s="187" t="s">
        <v>180</v>
      </c>
      <c r="D44" s="157"/>
      <c r="E44" s="158">
        <v>2.65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54"/>
      <c r="B45" s="155"/>
      <c r="C45" s="187" t="s">
        <v>181</v>
      </c>
      <c r="D45" s="157"/>
      <c r="E45" s="158">
        <v>3.27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129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4"/>
      <c r="B46" s="155"/>
      <c r="C46" s="189" t="s">
        <v>182</v>
      </c>
      <c r="D46" s="159"/>
      <c r="E46" s="160">
        <v>1.52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129</v>
      </c>
      <c r="AH46" s="147">
        <v>4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4"/>
      <c r="B47" s="155"/>
      <c r="C47" s="187" t="s">
        <v>183</v>
      </c>
      <c r="D47" s="157"/>
      <c r="E47" s="158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4"/>
      <c r="B48" s="155"/>
      <c r="C48" s="187" t="s">
        <v>184</v>
      </c>
      <c r="D48" s="157"/>
      <c r="E48" s="158">
        <v>2.8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129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4"/>
      <c r="B49" s="155"/>
      <c r="C49" s="187" t="s">
        <v>185</v>
      </c>
      <c r="D49" s="157"/>
      <c r="E49" s="158">
        <v>-0.47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" outlineLevel="1" x14ac:dyDescent="0.25">
      <c r="A50" s="170">
        <v>13</v>
      </c>
      <c r="B50" s="171" t="s">
        <v>186</v>
      </c>
      <c r="C50" s="186" t="s">
        <v>187</v>
      </c>
      <c r="D50" s="172" t="s">
        <v>140</v>
      </c>
      <c r="E50" s="173">
        <v>0.2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6">
        <f>G50*(1+L50/100)</f>
        <v>0</v>
      </c>
      <c r="N50" s="156">
        <v>1.0554399999999999</v>
      </c>
      <c r="O50" s="156">
        <f>ROUND(E50*N50,2)</f>
        <v>0.21</v>
      </c>
      <c r="P50" s="156">
        <v>0</v>
      </c>
      <c r="Q50" s="156">
        <f>ROUND(E50*P50,2)</f>
        <v>0</v>
      </c>
      <c r="R50" s="156"/>
      <c r="S50" s="156" t="s">
        <v>125</v>
      </c>
      <c r="T50" s="156" t="s">
        <v>125</v>
      </c>
      <c r="U50" s="156">
        <v>15.211</v>
      </c>
      <c r="V50" s="156">
        <f>ROUND(E50*U50,2)</f>
        <v>3.04</v>
      </c>
      <c r="W50" s="156"/>
      <c r="X50" s="156" t="s">
        <v>126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127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4"/>
      <c r="B51" s="155"/>
      <c r="C51" s="190" t="s">
        <v>188</v>
      </c>
      <c r="D51" s="161"/>
      <c r="E51" s="162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4"/>
      <c r="B52" s="155"/>
      <c r="C52" s="191" t="s">
        <v>189</v>
      </c>
      <c r="D52" s="161"/>
      <c r="E52" s="162">
        <v>0.17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129</v>
      </c>
      <c r="AH52" s="147">
        <v>2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4"/>
      <c r="B53" s="155"/>
      <c r="C53" s="190" t="s">
        <v>190</v>
      </c>
      <c r="D53" s="161"/>
      <c r="E53" s="162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4"/>
      <c r="B54" s="155"/>
      <c r="C54" s="187" t="s">
        <v>191</v>
      </c>
      <c r="D54" s="157"/>
      <c r="E54" s="158">
        <v>0.2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0" outlineLevel="1" x14ac:dyDescent="0.25">
      <c r="A55" s="170">
        <v>14</v>
      </c>
      <c r="B55" s="171" t="s">
        <v>192</v>
      </c>
      <c r="C55" s="186" t="s">
        <v>193</v>
      </c>
      <c r="D55" s="172" t="s">
        <v>124</v>
      </c>
      <c r="E55" s="173">
        <v>3.6749999999999998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6">
        <f>G55*(1+L55/100)</f>
        <v>0</v>
      </c>
      <c r="N55" s="156">
        <v>0.02</v>
      </c>
      <c r="O55" s="156">
        <f>ROUND(E55*N55,2)</f>
        <v>7.0000000000000007E-2</v>
      </c>
      <c r="P55" s="156">
        <v>0</v>
      </c>
      <c r="Q55" s="156">
        <f>ROUND(E55*P55,2)</f>
        <v>0</v>
      </c>
      <c r="R55" s="156" t="s">
        <v>164</v>
      </c>
      <c r="S55" s="156" t="s">
        <v>125</v>
      </c>
      <c r="T55" s="156" t="s">
        <v>125</v>
      </c>
      <c r="U55" s="156">
        <v>0</v>
      </c>
      <c r="V55" s="156">
        <f>ROUND(E55*U55,2)</f>
        <v>0</v>
      </c>
      <c r="W55" s="156"/>
      <c r="X55" s="156" t="s">
        <v>165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4"/>
      <c r="B56" s="155"/>
      <c r="C56" s="187" t="s">
        <v>170</v>
      </c>
      <c r="D56" s="157"/>
      <c r="E56" s="158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129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4"/>
      <c r="B57" s="155"/>
      <c r="C57" s="187" t="s">
        <v>194</v>
      </c>
      <c r="D57" s="157"/>
      <c r="E57" s="158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129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4"/>
      <c r="B58" s="155"/>
      <c r="C58" s="187" t="s">
        <v>195</v>
      </c>
      <c r="D58" s="157"/>
      <c r="E58" s="158">
        <v>0.5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129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4"/>
      <c r="B59" s="155"/>
      <c r="C59" s="187" t="s">
        <v>196</v>
      </c>
      <c r="D59" s="157"/>
      <c r="E59" s="158">
        <v>0.68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4"/>
      <c r="B60" s="155"/>
      <c r="C60" s="187" t="s">
        <v>197</v>
      </c>
      <c r="D60" s="157"/>
      <c r="E60" s="158">
        <v>0.78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4"/>
      <c r="B61" s="155"/>
      <c r="C61" s="187" t="s">
        <v>198</v>
      </c>
      <c r="D61" s="157"/>
      <c r="E61" s="158">
        <v>0.98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129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4"/>
      <c r="B62" s="155"/>
      <c r="C62" s="189" t="s">
        <v>175</v>
      </c>
      <c r="D62" s="159"/>
      <c r="E62" s="160">
        <v>0.74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129</v>
      </c>
      <c r="AH62" s="147">
        <v>4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13" x14ac:dyDescent="0.25">
      <c r="A63" s="164" t="s">
        <v>120</v>
      </c>
      <c r="B63" s="165" t="s">
        <v>60</v>
      </c>
      <c r="C63" s="185" t="s">
        <v>61</v>
      </c>
      <c r="D63" s="166"/>
      <c r="E63" s="167"/>
      <c r="F63" s="168"/>
      <c r="G63" s="168">
        <f>SUMIF(AG64:AG73,"&lt;&gt;NOR",G64:G73)</f>
        <v>0</v>
      </c>
      <c r="H63" s="168"/>
      <c r="I63" s="168">
        <f>SUM(I64:I73)</f>
        <v>0</v>
      </c>
      <c r="J63" s="168"/>
      <c r="K63" s="168">
        <f>SUM(K64:K73)</f>
        <v>0</v>
      </c>
      <c r="L63" s="168"/>
      <c r="M63" s="169">
        <f>SUM(M64:M73)</f>
        <v>0</v>
      </c>
      <c r="N63" s="163"/>
      <c r="O63" s="163">
        <f>SUM(O64:O73)</f>
        <v>2.7199999999999998</v>
      </c>
      <c r="P63" s="163"/>
      <c r="Q63" s="163">
        <f>SUM(Q64:Q73)</f>
        <v>0</v>
      </c>
      <c r="R63" s="163"/>
      <c r="S63" s="163"/>
      <c r="T63" s="163"/>
      <c r="U63" s="163"/>
      <c r="V63" s="163">
        <f>SUM(V64:V73)</f>
        <v>59.47</v>
      </c>
      <c r="W63" s="163"/>
      <c r="X63" s="163"/>
      <c r="AG63" t="s">
        <v>121</v>
      </c>
    </row>
    <row r="64" spans="1:60" ht="20" outlineLevel="1" x14ac:dyDescent="0.25">
      <c r="A64" s="170">
        <v>15</v>
      </c>
      <c r="B64" s="171" t="s">
        <v>199</v>
      </c>
      <c r="C64" s="186" t="s">
        <v>200</v>
      </c>
      <c r="D64" s="172" t="s">
        <v>133</v>
      </c>
      <c r="E64" s="173">
        <v>57.5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6">
        <f>G64*(1+L64/100)</f>
        <v>0</v>
      </c>
      <c r="N64" s="156">
        <v>4.8999999999999998E-3</v>
      </c>
      <c r="O64" s="156">
        <f>ROUND(E64*N64,2)</f>
        <v>0.28000000000000003</v>
      </c>
      <c r="P64" s="156">
        <v>0</v>
      </c>
      <c r="Q64" s="156">
        <f>ROUND(E64*P64,2)</f>
        <v>0</v>
      </c>
      <c r="R64" s="156"/>
      <c r="S64" s="156" t="s">
        <v>125</v>
      </c>
      <c r="T64" s="156" t="s">
        <v>125</v>
      </c>
      <c r="U64" s="156">
        <v>0.23</v>
      </c>
      <c r="V64" s="156">
        <f>ROUND(E64*U64,2)</f>
        <v>13.23</v>
      </c>
      <c r="W64" s="156"/>
      <c r="X64" s="156" t="s">
        <v>126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4"/>
      <c r="B65" s="155"/>
      <c r="C65" s="187" t="s">
        <v>201</v>
      </c>
      <c r="D65" s="157"/>
      <c r="E65" s="158">
        <v>50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129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4"/>
      <c r="B66" s="155"/>
      <c r="C66" s="187" t="s">
        <v>183</v>
      </c>
      <c r="D66" s="157"/>
      <c r="E66" s="158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4"/>
      <c r="B67" s="155"/>
      <c r="C67" s="189" t="s">
        <v>182</v>
      </c>
      <c r="D67" s="159"/>
      <c r="E67" s="160">
        <v>7.5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129</v>
      </c>
      <c r="AH67" s="147">
        <v>4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" outlineLevel="1" x14ac:dyDescent="0.25">
      <c r="A68" s="170">
        <v>16</v>
      </c>
      <c r="B68" s="171" t="s">
        <v>202</v>
      </c>
      <c r="C68" s="186" t="s">
        <v>203</v>
      </c>
      <c r="D68" s="172" t="s">
        <v>133</v>
      </c>
      <c r="E68" s="173">
        <v>57.5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6">
        <f>G68*(1+L68/100)</f>
        <v>0</v>
      </c>
      <c r="N68" s="156">
        <v>7.3699999999999998E-3</v>
      </c>
      <c r="O68" s="156">
        <f>ROUND(E68*N68,2)</f>
        <v>0.42</v>
      </c>
      <c r="P68" s="156">
        <v>0</v>
      </c>
      <c r="Q68" s="156">
        <f>ROUND(E68*P68,2)</f>
        <v>0</v>
      </c>
      <c r="R68" s="156"/>
      <c r="S68" s="156" t="s">
        <v>125</v>
      </c>
      <c r="T68" s="156" t="s">
        <v>125</v>
      </c>
      <c r="U68" s="156">
        <v>0.152</v>
      </c>
      <c r="V68" s="156">
        <f>ROUND(E68*U68,2)</f>
        <v>8.74</v>
      </c>
      <c r="W68" s="156"/>
      <c r="X68" s="156" t="s">
        <v>126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127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4"/>
      <c r="B69" s="155"/>
      <c r="C69" s="187" t="s">
        <v>204</v>
      </c>
      <c r="D69" s="157"/>
      <c r="E69" s="158">
        <v>57.5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129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" outlineLevel="1" x14ac:dyDescent="0.25">
      <c r="A70" s="170">
        <v>17</v>
      </c>
      <c r="B70" s="171" t="s">
        <v>205</v>
      </c>
      <c r="C70" s="186" t="s">
        <v>206</v>
      </c>
      <c r="D70" s="172" t="s">
        <v>133</v>
      </c>
      <c r="E70" s="173">
        <v>57.5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6">
        <f>G70*(1+L70/100)</f>
        <v>0</v>
      </c>
      <c r="N70" s="156">
        <v>3.15E-2</v>
      </c>
      <c r="O70" s="156">
        <f>ROUND(E70*N70,2)</f>
        <v>1.81</v>
      </c>
      <c r="P70" s="156">
        <v>0</v>
      </c>
      <c r="Q70" s="156">
        <f>ROUND(E70*P70,2)</f>
        <v>0</v>
      </c>
      <c r="R70" s="156"/>
      <c r="S70" s="156" t="s">
        <v>125</v>
      </c>
      <c r="T70" s="156" t="s">
        <v>125</v>
      </c>
      <c r="U70" s="156">
        <v>0.28999999999999998</v>
      </c>
      <c r="V70" s="156">
        <f>ROUND(E70*U70,2)</f>
        <v>16.68</v>
      </c>
      <c r="W70" s="156"/>
      <c r="X70" s="156" t="s">
        <v>126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127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54"/>
      <c r="B71" s="155"/>
      <c r="C71" s="187" t="s">
        <v>204</v>
      </c>
      <c r="D71" s="157"/>
      <c r="E71" s="158">
        <v>57.5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" outlineLevel="1" x14ac:dyDescent="0.25">
      <c r="A72" s="170">
        <v>18</v>
      </c>
      <c r="B72" s="171" t="s">
        <v>207</v>
      </c>
      <c r="C72" s="186" t="s">
        <v>208</v>
      </c>
      <c r="D72" s="172" t="s">
        <v>133</v>
      </c>
      <c r="E72" s="173">
        <v>57.5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6">
        <f>G72*(1+L72/100)</f>
        <v>0</v>
      </c>
      <c r="N72" s="156">
        <v>3.6700000000000001E-3</v>
      </c>
      <c r="O72" s="156">
        <f>ROUND(E72*N72,2)</f>
        <v>0.21</v>
      </c>
      <c r="P72" s="156">
        <v>0</v>
      </c>
      <c r="Q72" s="156">
        <f>ROUND(E72*P72,2)</f>
        <v>0</v>
      </c>
      <c r="R72" s="156"/>
      <c r="S72" s="156" t="s">
        <v>125</v>
      </c>
      <c r="T72" s="156" t="s">
        <v>125</v>
      </c>
      <c r="U72" s="156">
        <v>0.36199999999999999</v>
      </c>
      <c r="V72" s="156">
        <f>ROUND(E72*U72,2)</f>
        <v>20.82</v>
      </c>
      <c r="W72" s="156"/>
      <c r="X72" s="156" t="s">
        <v>126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127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4"/>
      <c r="B73" s="155"/>
      <c r="C73" s="187" t="s">
        <v>204</v>
      </c>
      <c r="D73" s="157"/>
      <c r="E73" s="158">
        <v>57.5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129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13" x14ac:dyDescent="0.25">
      <c r="A74" s="164" t="s">
        <v>120</v>
      </c>
      <c r="B74" s="165" t="s">
        <v>62</v>
      </c>
      <c r="C74" s="185" t="s">
        <v>63</v>
      </c>
      <c r="D74" s="166"/>
      <c r="E74" s="167"/>
      <c r="F74" s="168"/>
      <c r="G74" s="168">
        <f>SUMIF(AG75:AG84,"&lt;&gt;NOR",G75:G84)</f>
        <v>0</v>
      </c>
      <c r="H74" s="168"/>
      <c r="I74" s="168">
        <f>SUM(I75:I84)</f>
        <v>0</v>
      </c>
      <c r="J74" s="168"/>
      <c r="K74" s="168">
        <f>SUM(K75:K84)</f>
        <v>0</v>
      </c>
      <c r="L74" s="168"/>
      <c r="M74" s="169">
        <f>SUM(M75:M84)</f>
        <v>0</v>
      </c>
      <c r="N74" s="163"/>
      <c r="O74" s="163">
        <f>SUM(O75:O84)</f>
        <v>6.2</v>
      </c>
      <c r="P74" s="163"/>
      <c r="Q74" s="163">
        <f>SUM(Q75:Q84)</f>
        <v>0</v>
      </c>
      <c r="R74" s="163"/>
      <c r="S74" s="163"/>
      <c r="T74" s="163"/>
      <c r="U74" s="163"/>
      <c r="V74" s="163">
        <f>SUM(V75:V84)</f>
        <v>5.68</v>
      </c>
      <c r="W74" s="163"/>
      <c r="X74" s="163"/>
      <c r="AG74" t="s">
        <v>121</v>
      </c>
    </row>
    <row r="75" spans="1:60" ht="20" outlineLevel="1" x14ac:dyDescent="0.25">
      <c r="A75" s="170">
        <v>19</v>
      </c>
      <c r="B75" s="171" t="s">
        <v>209</v>
      </c>
      <c r="C75" s="186" t="s">
        <v>210</v>
      </c>
      <c r="D75" s="172" t="s">
        <v>124</v>
      </c>
      <c r="E75" s="173">
        <v>2.45357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6">
        <f>G75*(1+L75/100)</f>
        <v>0</v>
      </c>
      <c r="N75" s="156">
        <v>2.5249999999999999</v>
      </c>
      <c r="O75" s="156">
        <f>ROUND(E75*N75,2)</f>
        <v>6.2</v>
      </c>
      <c r="P75" s="156">
        <v>0</v>
      </c>
      <c r="Q75" s="156">
        <f>ROUND(E75*P75,2)</f>
        <v>0</v>
      </c>
      <c r="R75" s="156"/>
      <c r="S75" s="156" t="s">
        <v>125</v>
      </c>
      <c r="T75" s="156" t="s">
        <v>125</v>
      </c>
      <c r="U75" s="156">
        <v>2.3170000000000002</v>
      </c>
      <c r="V75" s="156">
        <f>ROUND(E75*U75,2)</f>
        <v>5.68</v>
      </c>
      <c r="W75" s="156"/>
      <c r="X75" s="156" t="s">
        <v>126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127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54"/>
      <c r="B76" s="155"/>
      <c r="C76" s="187" t="s">
        <v>211</v>
      </c>
      <c r="D76" s="157"/>
      <c r="E76" s="158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129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4"/>
      <c r="B77" s="155"/>
      <c r="C77" s="190" t="s">
        <v>188</v>
      </c>
      <c r="D77" s="161"/>
      <c r="E77" s="162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4"/>
      <c r="B78" s="155"/>
      <c r="C78" s="191" t="s">
        <v>212</v>
      </c>
      <c r="D78" s="161"/>
      <c r="E78" s="162">
        <v>3.98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129</v>
      </c>
      <c r="AH78" s="147">
        <v>2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4"/>
      <c r="B79" s="155"/>
      <c r="C79" s="191" t="s">
        <v>213</v>
      </c>
      <c r="D79" s="161"/>
      <c r="E79" s="162">
        <v>1.6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>
        <v>2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4"/>
      <c r="B80" s="155"/>
      <c r="C80" s="191" t="s">
        <v>214</v>
      </c>
      <c r="D80" s="161"/>
      <c r="E80" s="162">
        <v>1.2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129</v>
      </c>
      <c r="AH80" s="147">
        <v>2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4"/>
      <c r="B81" s="155"/>
      <c r="C81" s="191" t="s">
        <v>215</v>
      </c>
      <c r="D81" s="161"/>
      <c r="E81" s="162">
        <v>2.31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129</v>
      </c>
      <c r="AH81" s="147">
        <v>2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4"/>
      <c r="B82" s="155"/>
      <c r="C82" s="191" t="s">
        <v>216</v>
      </c>
      <c r="D82" s="161"/>
      <c r="E82" s="162">
        <v>1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129</v>
      </c>
      <c r="AH82" s="147">
        <v>2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54"/>
      <c r="B83" s="155"/>
      <c r="C83" s="190" t="s">
        <v>190</v>
      </c>
      <c r="D83" s="161"/>
      <c r="E83" s="162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129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4"/>
      <c r="B84" s="155"/>
      <c r="C84" s="187" t="s">
        <v>217</v>
      </c>
      <c r="D84" s="157"/>
      <c r="E84" s="158">
        <v>2.4500000000000002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129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13" x14ac:dyDescent="0.25">
      <c r="A85" s="164" t="s">
        <v>120</v>
      </c>
      <c r="B85" s="165" t="s">
        <v>64</v>
      </c>
      <c r="C85" s="185" t="s">
        <v>65</v>
      </c>
      <c r="D85" s="166"/>
      <c r="E85" s="167"/>
      <c r="F85" s="168"/>
      <c r="G85" s="168">
        <f>SUMIF(AG86:AG92,"&lt;&gt;NOR",G86:G92)</f>
        <v>0</v>
      </c>
      <c r="H85" s="168"/>
      <c r="I85" s="168">
        <f>SUM(I86:I92)</f>
        <v>0</v>
      </c>
      <c r="J85" s="168"/>
      <c r="K85" s="168">
        <f>SUM(K86:K92)</f>
        <v>0</v>
      </c>
      <c r="L85" s="168"/>
      <c r="M85" s="169">
        <f>SUM(M86:M92)</f>
        <v>0</v>
      </c>
      <c r="N85" s="163"/>
      <c r="O85" s="163">
        <f>SUM(O86:O92)</f>
        <v>12.12</v>
      </c>
      <c r="P85" s="163"/>
      <c r="Q85" s="163">
        <f>SUM(Q86:Q92)</f>
        <v>0</v>
      </c>
      <c r="R85" s="163"/>
      <c r="S85" s="163"/>
      <c r="T85" s="163"/>
      <c r="U85" s="163"/>
      <c r="V85" s="163">
        <f>SUM(V86:V92)</f>
        <v>160.85</v>
      </c>
      <c r="W85" s="163"/>
      <c r="X85" s="163"/>
      <c r="AG85" t="s">
        <v>121</v>
      </c>
    </row>
    <row r="86" spans="1:60" ht="30" outlineLevel="1" x14ac:dyDescent="0.25">
      <c r="A86" s="170">
        <v>20</v>
      </c>
      <c r="B86" s="171" t="s">
        <v>218</v>
      </c>
      <c r="C86" s="186" t="s">
        <v>219</v>
      </c>
      <c r="D86" s="172" t="s">
        <v>133</v>
      </c>
      <c r="E86" s="173">
        <v>520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6">
        <f>G86*(1+L86/100)</f>
        <v>0</v>
      </c>
      <c r="N86" s="156">
        <v>2.3300000000000001E-2</v>
      </c>
      <c r="O86" s="156">
        <f>ROUND(E86*N86,2)</f>
        <v>12.12</v>
      </c>
      <c r="P86" s="156">
        <v>0</v>
      </c>
      <c r="Q86" s="156">
        <f>ROUND(E86*P86,2)</f>
        <v>0</v>
      </c>
      <c r="R86" s="156"/>
      <c r="S86" s="156" t="s">
        <v>125</v>
      </c>
      <c r="T86" s="156" t="s">
        <v>125</v>
      </c>
      <c r="U86" s="156">
        <v>0.30931999999999998</v>
      </c>
      <c r="V86" s="156">
        <f>ROUND(E86*U86,2)</f>
        <v>160.85</v>
      </c>
      <c r="W86" s="156"/>
      <c r="X86" s="156" t="s">
        <v>220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4"/>
      <c r="B87" s="155"/>
      <c r="C87" s="190" t="s">
        <v>188</v>
      </c>
      <c r="D87" s="161"/>
      <c r="E87" s="162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129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4"/>
      <c r="B88" s="155"/>
      <c r="C88" s="191" t="s">
        <v>222</v>
      </c>
      <c r="D88" s="161"/>
      <c r="E88" s="162">
        <v>132.5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129</v>
      </c>
      <c r="AH88" s="147">
        <v>2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4"/>
      <c r="B89" s="155"/>
      <c r="C89" s="191" t="s">
        <v>223</v>
      </c>
      <c r="D89" s="161"/>
      <c r="E89" s="162">
        <v>340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129</v>
      </c>
      <c r="AH89" s="147">
        <v>2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4"/>
      <c r="B90" s="155"/>
      <c r="C90" s="191" t="s">
        <v>224</v>
      </c>
      <c r="D90" s="161"/>
      <c r="E90" s="162">
        <v>43.2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129</v>
      </c>
      <c r="AH90" s="147">
        <v>2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4"/>
      <c r="B91" s="155"/>
      <c r="C91" s="190" t="s">
        <v>190</v>
      </c>
      <c r="D91" s="161"/>
      <c r="E91" s="162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4"/>
      <c r="B92" s="155"/>
      <c r="C92" s="187" t="s">
        <v>225</v>
      </c>
      <c r="D92" s="157"/>
      <c r="E92" s="158">
        <v>520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129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13" x14ac:dyDescent="0.25">
      <c r="A93" s="164" t="s">
        <v>120</v>
      </c>
      <c r="B93" s="165" t="s">
        <v>66</v>
      </c>
      <c r="C93" s="185" t="s">
        <v>67</v>
      </c>
      <c r="D93" s="166"/>
      <c r="E93" s="167"/>
      <c r="F93" s="168"/>
      <c r="G93" s="168">
        <f>SUMIF(AG94:AG115,"&lt;&gt;NOR",G94:G115)</f>
        <v>0</v>
      </c>
      <c r="H93" s="168"/>
      <c r="I93" s="168">
        <f>SUM(I94:I115)</f>
        <v>0</v>
      </c>
      <c r="J93" s="168"/>
      <c r="K93" s="168">
        <f>SUM(K94:K115)</f>
        <v>0</v>
      </c>
      <c r="L93" s="168"/>
      <c r="M93" s="169">
        <f>SUM(M94:M115)</f>
        <v>0</v>
      </c>
      <c r="N93" s="163"/>
      <c r="O93" s="163">
        <f>SUM(O94:O115)</f>
        <v>0</v>
      </c>
      <c r="P93" s="163"/>
      <c r="Q93" s="163">
        <f>SUM(Q94:Q115)</f>
        <v>35.99</v>
      </c>
      <c r="R93" s="163"/>
      <c r="S93" s="163"/>
      <c r="T93" s="163"/>
      <c r="U93" s="163"/>
      <c r="V93" s="163">
        <f>SUM(V94:V115)</f>
        <v>7.87</v>
      </c>
      <c r="W93" s="163"/>
      <c r="X93" s="163"/>
      <c r="AG93" t="s">
        <v>121</v>
      </c>
    </row>
    <row r="94" spans="1:60" ht="20" outlineLevel="1" x14ac:dyDescent="0.25">
      <c r="A94" s="170">
        <v>21</v>
      </c>
      <c r="B94" s="171" t="s">
        <v>226</v>
      </c>
      <c r="C94" s="186" t="s">
        <v>227</v>
      </c>
      <c r="D94" s="172" t="s">
        <v>124</v>
      </c>
      <c r="E94" s="173">
        <v>0.2268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6">
        <f>G94*(1+L94/100)</f>
        <v>0</v>
      </c>
      <c r="N94" s="156">
        <v>6.6600000000000001E-3</v>
      </c>
      <c r="O94" s="156">
        <f>ROUND(E94*N94,2)</f>
        <v>0</v>
      </c>
      <c r="P94" s="156">
        <v>2.4</v>
      </c>
      <c r="Q94" s="156">
        <f>ROUND(E94*P94,2)</f>
        <v>0.54</v>
      </c>
      <c r="R94" s="156"/>
      <c r="S94" s="156" t="s">
        <v>125</v>
      </c>
      <c r="T94" s="156" t="s">
        <v>125</v>
      </c>
      <c r="U94" s="156">
        <v>6.72</v>
      </c>
      <c r="V94" s="156">
        <f>ROUND(E94*U94,2)</f>
        <v>1.52</v>
      </c>
      <c r="W94" s="156"/>
      <c r="X94" s="156" t="s">
        <v>126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127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4"/>
      <c r="B95" s="155"/>
      <c r="C95" s="187" t="s">
        <v>228</v>
      </c>
      <c r="D95" s="157"/>
      <c r="E95" s="158">
        <v>0.23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30" outlineLevel="1" x14ac:dyDescent="0.25">
      <c r="A96" s="170">
        <v>22</v>
      </c>
      <c r="B96" s="171" t="s">
        <v>229</v>
      </c>
      <c r="C96" s="186" t="s">
        <v>230</v>
      </c>
      <c r="D96" s="172" t="s">
        <v>124</v>
      </c>
      <c r="E96" s="173">
        <v>0.19700000000000001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6">
        <f>G96*(1+L96/100)</f>
        <v>0</v>
      </c>
      <c r="N96" s="156">
        <v>0</v>
      </c>
      <c r="O96" s="156">
        <f>ROUND(E96*N96,2)</f>
        <v>0</v>
      </c>
      <c r="P96" s="156">
        <v>2.2000000000000002</v>
      </c>
      <c r="Q96" s="156">
        <f>ROUND(E96*P96,2)</f>
        <v>0.43</v>
      </c>
      <c r="R96" s="156"/>
      <c r="S96" s="156" t="s">
        <v>125</v>
      </c>
      <c r="T96" s="156" t="s">
        <v>125</v>
      </c>
      <c r="U96" s="156">
        <v>10.47</v>
      </c>
      <c r="V96" s="156">
        <f>ROUND(E96*U96,2)</f>
        <v>2.06</v>
      </c>
      <c r="W96" s="156"/>
      <c r="X96" s="156" t="s">
        <v>126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127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" outlineLevel="1" x14ac:dyDescent="0.25">
      <c r="A97" s="154"/>
      <c r="B97" s="155"/>
      <c r="C97" s="187" t="s">
        <v>231</v>
      </c>
      <c r="D97" s="157"/>
      <c r="E97" s="158">
        <v>0.2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70">
        <v>23</v>
      </c>
      <c r="B98" s="171" t="s">
        <v>232</v>
      </c>
      <c r="C98" s="186" t="s">
        <v>233</v>
      </c>
      <c r="D98" s="172" t="s">
        <v>133</v>
      </c>
      <c r="E98" s="173">
        <v>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6">
        <f>G98*(1+L98/100)</f>
        <v>0</v>
      </c>
      <c r="N98" s="156">
        <v>0</v>
      </c>
      <c r="O98" s="156">
        <f>ROUND(E98*N98,2)</f>
        <v>0</v>
      </c>
      <c r="P98" s="156">
        <v>0.02</v>
      </c>
      <c r="Q98" s="156">
        <f>ROUND(E98*P98,2)</f>
        <v>0.02</v>
      </c>
      <c r="R98" s="156"/>
      <c r="S98" s="156" t="s">
        <v>125</v>
      </c>
      <c r="T98" s="156" t="s">
        <v>125</v>
      </c>
      <c r="U98" s="156">
        <v>0.14699999999999999</v>
      </c>
      <c r="V98" s="156">
        <f>ROUND(E98*U98,2)</f>
        <v>0.15</v>
      </c>
      <c r="W98" s="156"/>
      <c r="X98" s="156" t="s">
        <v>126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127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" outlineLevel="1" x14ac:dyDescent="0.25">
      <c r="A99" s="154"/>
      <c r="B99" s="155"/>
      <c r="C99" s="187" t="s">
        <v>234</v>
      </c>
      <c r="D99" s="157"/>
      <c r="E99" s="158">
        <v>1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129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30" outlineLevel="1" x14ac:dyDescent="0.25">
      <c r="A100" s="170">
        <v>24</v>
      </c>
      <c r="B100" s="171" t="s">
        <v>235</v>
      </c>
      <c r="C100" s="186" t="s">
        <v>236</v>
      </c>
      <c r="D100" s="172" t="s">
        <v>133</v>
      </c>
      <c r="E100" s="173">
        <v>0.36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6">
        <f>G100*(1+L100/100)</f>
        <v>0</v>
      </c>
      <c r="N100" s="156">
        <v>1.65E-3</v>
      </c>
      <c r="O100" s="156">
        <f>ROUND(E100*N100,2)</f>
        <v>0</v>
      </c>
      <c r="P100" s="156">
        <v>0.29299999999999998</v>
      </c>
      <c r="Q100" s="156">
        <f>ROUND(E100*P100,2)</f>
        <v>0.11</v>
      </c>
      <c r="R100" s="156"/>
      <c r="S100" s="156" t="s">
        <v>125</v>
      </c>
      <c r="T100" s="156" t="s">
        <v>125</v>
      </c>
      <c r="U100" s="156">
        <v>0.94199999999999995</v>
      </c>
      <c r="V100" s="156">
        <f>ROUND(E100*U100,2)</f>
        <v>0.34</v>
      </c>
      <c r="W100" s="156"/>
      <c r="X100" s="156" t="s">
        <v>126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127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4"/>
      <c r="B101" s="155"/>
      <c r="C101" s="187" t="s">
        <v>237</v>
      </c>
      <c r="D101" s="157"/>
      <c r="E101" s="158">
        <v>0.36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7">
        <v>25</v>
      </c>
      <c r="B102" s="178" t="s">
        <v>238</v>
      </c>
      <c r="C102" s="188" t="s">
        <v>239</v>
      </c>
      <c r="D102" s="179" t="s">
        <v>240</v>
      </c>
      <c r="E102" s="180">
        <v>1</v>
      </c>
      <c r="F102" s="181"/>
      <c r="G102" s="182">
        <f>ROUND(E102*F102,2)</f>
        <v>0</v>
      </c>
      <c r="H102" s="181"/>
      <c r="I102" s="182">
        <f>ROUND(E102*H102,2)</f>
        <v>0</v>
      </c>
      <c r="J102" s="181"/>
      <c r="K102" s="182">
        <f>ROUND(E102*J102,2)</f>
        <v>0</v>
      </c>
      <c r="L102" s="182">
        <v>21</v>
      </c>
      <c r="M102" s="183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6"/>
      <c r="S102" s="156" t="s">
        <v>154</v>
      </c>
      <c r="T102" s="156" t="s">
        <v>155</v>
      </c>
      <c r="U102" s="156">
        <v>0</v>
      </c>
      <c r="V102" s="156">
        <f>ROUND(E102*U102,2)</f>
        <v>0</v>
      </c>
      <c r="W102" s="156"/>
      <c r="X102" s="156" t="s">
        <v>126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127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7">
        <v>26</v>
      </c>
      <c r="B103" s="178" t="s">
        <v>241</v>
      </c>
      <c r="C103" s="188" t="s">
        <v>242</v>
      </c>
      <c r="D103" s="179" t="s">
        <v>240</v>
      </c>
      <c r="E103" s="180">
        <v>1</v>
      </c>
      <c r="F103" s="181"/>
      <c r="G103" s="182">
        <f>ROUND(E103*F103,2)</f>
        <v>0</v>
      </c>
      <c r="H103" s="181"/>
      <c r="I103" s="182">
        <f>ROUND(E103*H103,2)</f>
        <v>0</v>
      </c>
      <c r="J103" s="181"/>
      <c r="K103" s="182">
        <f>ROUND(E103*J103,2)</f>
        <v>0</v>
      </c>
      <c r="L103" s="182">
        <v>21</v>
      </c>
      <c r="M103" s="183">
        <f>G103*(1+L103/100)</f>
        <v>0</v>
      </c>
      <c r="N103" s="156">
        <v>0</v>
      </c>
      <c r="O103" s="156">
        <f>ROUND(E103*N103,2)</f>
        <v>0</v>
      </c>
      <c r="P103" s="156">
        <v>2.0859999999999999</v>
      </c>
      <c r="Q103" s="156">
        <f>ROUND(E103*P103,2)</f>
        <v>2.09</v>
      </c>
      <c r="R103" s="156"/>
      <c r="S103" s="156" t="s">
        <v>154</v>
      </c>
      <c r="T103" s="156" t="s">
        <v>155</v>
      </c>
      <c r="U103" s="156">
        <v>0</v>
      </c>
      <c r="V103" s="156">
        <f>ROUND(E103*U103,2)</f>
        <v>0</v>
      </c>
      <c r="W103" s="156"/>
      <c r="X103" s="156" t="s">
        <v>126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127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7">
        <v>27</v>
      </c>
      <c r="B104" s="178" t="s">
        <v>243</v>
      </c>
      <c r="C104" s="188" t="s">
        <v>244</v>
      </c>
      <c r="D104" s="179" t="s">
        <v>240</v>
      </c>
      <c r="E104" s="180">
        <v>2</v>
      </c>
      <c r="F104" s="181"/>
      <c r="G104" s="182">
        <f>ROUND(E104*F104,2)</f>
        <v>0</v>
      </c>
      <c r="H104" s="181"/>
      <c r="I104" s="182">
        <f>ROUND(E104*H104,2)</f>
        <v>0</v>
      </c>
      <c r="J104" s="181"/>
      <c r="K104" s="182">
        <f>ROUND(E104*J104,2)</f>
        <v>0</v>
      </c>
      <c r="L104" s="182">
        <v>21</v>
      </c>
      <c r="M104" s="183">
        <f>G104*(1+L104/100)</f>
        <v>0</v>
      </c>
      <c r="N104" s="156">
        <v>0</v>
      </c>
      <c r="O104" s="156">
        <f>ROUND(E104*N104,2)</f>
        <v>0</v>
      </c>
      <c r="P104" s="156">
        <v>0.17599999999999999</v>
      </c>
      <c r="Q104" s="156">
        <f>ROUND(E104*P104,2)</f>
        <v>0.35</v>
      </c>
      <c r="R104" s="156"/>
      <c r="S104" s="156" t="s">
        <v>154</v>
      </c>
      <c r="T104" s="156" t="s">
        <v>155</v>
      </c>
      <c r="U104" s="156">
        <v>1.9</v>
      </c>
      <c r="V104" s="156">
        <f>ROUND(E104*U104,2)</f>
        <v>3.8</v>
      </c>
      <c r="W104" s="156"/>
      <c r="X104" s="156" t="s">
        <v>126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127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70">
        <v>28</v>
      </c>
      <c r="B105" s="171" t="s">
        <v>245</v>
      </c>
      <c r="C105" s="186" t="s">
        <v>246</v>
      </c>
      <c r="D105" s="172" t="s">
        <v>124</v>
      </c>
      <c r="E105" s="173">
        <v>0.36899999999999999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6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6"/>
      <c r="S105" s="156" t="s">
        <v>154</v>
      </c>
      <c r="T105" s="156" t="s">
        <v>155</v>
      </c>
      <c r="U105" s="156">
        <v>0</v>
      </c>
      <c r="V105" s="156">
        <f>ROUND(E105*U105,2)</f>
        <v>0</v>
      </c>
      <c r="W105" s="156"/>
      <c r="X105" s="156" t="s">
        <v>126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127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4"/>
      <c r="B106" s="155"/>
      <c r="C106" s="187" t="s">
        <v>247</v>
      </c>
      <c r="D106" s="157"/>
      <c r="E106" s="158">
        <v>0.37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" outlineLevel="1" x14ac:dyDescent="0.25">
      <c r="A107" s="177">
        <v>29</v>
      </c>
      <c r="B107" s="178" t="s">
        <v>248</v>
      </c>
      <c r="C107" s="188" t="s">
        <v>249</v>
      </c>
      <c r="D107" s="179" t="s">
        <v>240</v>
      </c>
      <c r="E107" s="180">
        <v>2</v>
      </c>
      <c r="F107" s="181"/>
      <c r="G107" s="182">
        <f t="shared" ref="G107:G114" si="0">ROUND(E107*F107,2)</f>
        <v>0</v>
      </c>
      <c r="H107" s="181"/>
      <c r="I107" s="182">
        <f t="shared" ref="I107:I114" si="1">ROUND(E107*H107,2)</f>
        <v>0</v>
      </c>
      <c r="J107" s="181"/>
      <c r="K107" s="182">
        <f t="shared" ref="K107:K114" si="2">ROUND(E107*J107,2)</f>
        <v>0</v>
      </c>
      <c r="L107" s="182">
        <v>21</v>
      </c>
      <c r="M107" s="183">
        <f t="shared" ref="M107:M114" si="3">G107*(1+L107/100)</f>
        <v>0</v>
      </c>
      <c r="N107" s="156">
        <v>0</v>
      </c>
      <c r="O107" s="156">
        <f t="shared" ref="O107:O114" si="4">ROUND(E107*N107,2)</f>
        <v>0</v>
      </c>
      <c r="P107" s="156">
        <v>1.0355000000000001</v>
      </c>
      <c r="Q107" s="156">
        <f t="shared" ref="Q107:Q114" si="5">ROUND(E107*P107,2)</f>
        <v>2.0699999999999998</v>
      </c>
      <c r="R107" s="156"/>
      <c r="S107" s="156" t="s">
        <v>154</v>
      </c>
      <c r="T107" s="156" t="s">
        <v>155</v>
      </c>
      <c r="U107" s="156">
        <v>0</v>
      </c>
      <c r="V107" s="156">
        <f t="shared" ref="V107:V114" si="6">ROUND(E107*U107,2)</f>
        <v>0</v>
      </c>
      <c r="W107" s="156"/>
      <c r="X107" s="156" t="s">
        <v>126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127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" outlineLevel="1" x14ac:dyDescent="0.25">
      <c r="A108" s="177">
        <v>30</v>
      </c>
      <c r="B108" s="178" t="s">
        <v>250</v>
      </c>
      <c r="C108" s="188" t="s">
        <v>251</v>
      </c>
      <c r="D108" s="179" t="s">
        <v>240</v>
      </c>
      <c r="E108" s="180">
        <v>2</v>
      </c>
      <c r="F108" s="181"/>
      <c r="G108" s="182">
        <f t="shared" si="0"/>
        <v>0</v>
      </c>
      <c r="H108" s="181"/>
      <c r="I108" s="182">
        <f t="shared" si="1"/>
        <v>0</v>
      </c>
      <c r="J108" s="181"/>
      <c r="K108" s="182">
        <f t="shared" si="2"/>
        <v>0</v>
      </c>
      <c r="L108" s="182">
        <v>21</v>
      </c>
      <c r="M108" s="183">
        <f t="shared" si="3"/>
        <v>0</v>
      </c>
      <c r="N108" s="156">
        <v>0</v>
      </c>
      <c r="O108" s="156">
        <f t="shared" si="4"/>
        <v>0</v>
      </c>
      <c r="P108" s="156">
        <v>1.2430000000000001</v>
      </c>
      <c r="Q108" s="156">
        <f t="shared" si="5"/>
        <v>2.4900000000000002</v>
      </c>
      <c r="R108" s="156"/>
      <c r="S108" s="156" t="s">
        <v>154</v>
      </c>
      <c r="T108" s="156" t="s">
        <v>155</v>
      </c>
      <c r="U108" s="156">
        <v>0</v>
      </c>
      <c r="V108" s="156">
        <f t="shared" si="6"/>
        <v>0</v>
      </c>
      <c r="W108" s="156"/>
      <c r="X108" s="156" t="s">
        <v>126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127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" outlineLevel="1" x14ac:dyDescent="0.25">
      <c r="A109" s="177">
        <v>31</v>
      </c>
      <c r="B109" s="178" t="s">
        <v>252</v>
      </c>
      <c r="C109" s="188" t="s">
        <v>253</v>
      </c>
      <c r="D109" s="179" t="s">
        <v>240</v>
      </c>
      <c r="E109" s="180">
        <v>2</v>
      </c>
      <c r="F109" s="181"/>
      <c r="G109" s="182">
        <f t="shared" si="0"/>
        <v>0</v>
      </c>
      <c r="H109" s="181"/>
      <c r="I109" s="182">
        <f t="shared" si="1"/>
        <v>0</v>
      </c>
      <c r="J109" s="181"/>
      <c r="K109" s="182">
        <f t="shared" si="2"/>
        <v>0</v>
      </c>
      <c r="L109" s="182">
        <v>21</v>
      </c>
      <c r="M109" s="183">
        <f t="shared" si="3"/>
        <v>0</v>
      </c>
      <c r="N109" s="156">
        <v>0</v>
      </c>
      <c r="O109" s="156">
        <f t="shared" si="4"/>
        <v>0</v>
      </c>
      <c r="P109" s="156">
        <v>0.92</v>
      </c>
      <c r="Q109" s="156">
        <f t="shared" si="5"/>
        <v>1.84</v>
      </c>
      <c r="R109" s="156"/>
      <c r="S109" s="156" t="s">
        <v>154</v>
      </c>
      <c r="T109" s="156" t="s">
        <v>155</v>
      </c>
      <c r="U109" s="156">
        <v>0</v>
      </c>
      <c r="V109" s="156">
        <f t="shared" si="6"/>
        <v>0</v>
      </c>
      <c r="W109" s="156"/>
      <c r="X109" s="156" t="s">
        <v>126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127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" outlineLevel="1" x14ac:dyDescent="0.25">
      <c r="A110" s="177">
        <v>32</v>
      </c>
      <c r="B110" s="178" t="s">
        <v>254</v>
      </c>
      <c r="C110" s="188" t="s">
        <v>255</v>
      </c>
      <c r="D110" s="179" t="s">
        <v>240</v>
      </c>
      <c r="E110" s="180">
        <v>1</v>
      </c>
      <c r="F110" s="181"/>
      <c r="G110" s="182">
        <f t="shared" si="0"/>
        <v>0</v>
      </c>
      <c r="H110" s="181"/>
      <c r="I110" s="182">
        <f t="shared" si="1"/>
        <v>0</v>
      </c>
      <c r="J110" s="181"/>
      <c r="K110" s="182">
        <f t="shared" si="2"/>
        <v>0</v>
      </c>
      <c r="L110" s="182">
        <v>21</v>
      </c>
      <c r="M110" s="183">
        <f t="shared" si="3"/>
        <v>0</v>
      </c>
      <c r="N110" s="156">
        <v>0</v>
      </c>
      <c r="O110" s="156">
        <f t="shared" si="4"/>
        <v>0</v>
      </c>
      <c r="P110" s="156">
        <v>3.63</v>
      </c>
      <c r="Q110" s="156">
        <f t="shared" si="5"/>
        <v>3.63</v>
      </c>
      <c r="R110" s="156"/>
      <c r="S110" s="156" t="s">
        <v>154</v>
      </c>
      <c r="T110" s="156" t="s">
        <v>155</v>
      </c>
      <c r="U110" s="156">
        <v>0</v>
      </c>
      <c r="V110" s="156">
        <f t="shared" si="6"/>
        <v>0</v>
      </c>
      <c r="W110" s="156"/>
      <c r="X110" s="156" t="s">
        <v>126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127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" outlineLevel="1" x14ac:dyDescent="0.25">
      <c r="A111" s="177">
        <v>33</v>
      </c>
      <c r="B111" s="178" t="s">
        <v>256</v>
      </c>
      <c r="C111" s="188" t="s">
        <v>257</v>
      </c>
      <c r="D111" s="179" t="s">
        <v>240</v>
      </c>
      <c r="E111" s="180">
        <v>1</v>
      </c>
      <c r="F111" s="181"/>
      <c r="G111" s="182">
        <f t="shared" si="0"/>
        <v>0</v>
      </c>
      <c r="H111" s="181"/>
      <c r="I111" s="182">
        <f t="shared" si="1"/>
        <v>0</v>
      </c>
      <c r="J111" s="181"/>
      <c r="K111" s="182">
        <f t="shared" si="2"/>
        <v>0</v>
      </c>
      <c r="L111" s="182">
        <v>21</v>
      </c>
      <c r="M111" s="183">
        <f t="shared" si="3"/>
        <v>0</v>
      </c>
      <c r="N111" s="156">
        <v>0</v>
      </c>
      <c r="O111" s="156">
        <f t="shared" si="4"/>
        <v>0</v>
      </c>
      <c r="P111" s="156">
        <v>4.84</v>
      </c>
      <c r="Q111" s="156">
        <f t="shared" si="5"/>
        <v>4.84</v>
      </c>
      <c r="R111" s="156"/>
      <c r="S111" s="156" t="s">
        <v>154</v>
      </c>
      <c r="T111" s="156" t="s">
        <v>155</v>
      </c>
      <c r="U111" s="156">
        <v>0</v>
      </c>
      <c r="V111" s="156">
        <f t="shared" si="6"/>
        <v>0</v>
      </c>
      <c r="W111" s="156"/>
      <c r="X111" s="156" t="s">
        <v>126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127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" outlineLevel="1" x14ac:dyDescent="0.25">
      <c r="A112" s="177">
        <v>34</v>
      </c>
      <c r="B112" s="178" t="s">
        <v>258</v>
      </c>
      <c r="C112" s="188" t="s">
        <v>259</v>
      </c>
      <c r="D112" s="179" t="s">
        <v>240</v>
      </c>
      <c r="E112" s="180">
        <v>1</v>
      </c>
      <c r="F112" s="181"/>
      <c r="G112" s="182">
        <f t="shared" si="0"/>
        <v>0</v>
      </c>
      <c r="H112" s="181"/>
      <c r="I112" s="182">
        <f t="shared" si="1"/>
        <v>0</v>
      </c>
      <c r="J112" s="181"/>
      <c r="K112" s="182">
        <f t="shared" si="2"/>
        <v>0</v>
      </c>
      <c r="L112" s="182">
        <v>21</v>
      </c>
      <c r="M112" s="183">
        <f t="shared" si="3"/>
        <v>0</v>
      </c>
      <c r="N112" s="156">
        <v>0</v>
      </c>
      <c r="O112" s="156">
        <f t="shared" si="4"/>
        <v>0</v>
      </c>
      <c r="P112" s="156">
        <v>5.44</v>
      </c>
      <c r="Q112" s="156">
        <f t="shared" si="5"/>
        <v>5.44</v>
      </c>
      <c r="R112" s="156"/>
      <c r="S112" s="156" t="s">
        <v>154</v>
      </c>
      <c r="T112" s="156" t="s">
        <v>155</v>
      </c>
      <c r="U112" s="156">
        <v>0</v>
      </c>
      <c r="V112" s="156">
        <f t="shared" si="6"/>
        <v>0</v>
      </c>
      <c r="W112" s="156"/>
      <c r="X112" s="156" t="s">
        <v>126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127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" outlineLevel="1" x14ac:dyDescent="0.25">
      <c r="A113" s="177">
        <v>35</v>
      </c>
      <c r="B113" s="178" t="s">
        <v>260</v>
      </c>
      <c r="C113" s="188" t="s">
        <v>261</v>
      </c>
      <c r="D113" s="179" t="s">
        <v>240</v>
      </c>
      <c r="E113" s="180">
        <v>1</v>
      </c>
      <c r="F113" s="181"/>
      <c r="G113" s="182">
        <f t="shared" si="0"/>
        <v>0</v>
      </c>
      <c r="H113" s="181"/>
      <c r="I113" s="182">
        <f t="shared" si="1"/>
        <v>0</v>
      </c>
      <c r="J113" s="181"/>
      <c r="K113" s="182">
        <f t="shared" si="2"/>
        <v>0</v>
      </c>
      <c r="L113" s="182">
        <v>21</v>
      </c>
      <c r="M113" s="183">
        <f t="shared" si="3"/>
        <v>0</v>
      </c>
      <c r="N113" s="156">
        <v>0</v>
      </c>
      <c r="O113" s="156">
        <f t="shared" si="4"/>
        <v>0</v>
      </c>
      <c r="P113" s="156">
        <v>6.8</v>
      </c>
      <c r="Q113" s="156">
        <f t="shared" si="5"/>
        <v>6.8</v>
      </c>
      <c r="R113" s="156"/>
      <c r="S113" s="156" t="s">
        <v>154</v>
      </c>
      <c r="T113" s="156" t="s">
        <v>155</v>
      </c>
      <c r="U113" s="156">
        <v>0</v>
      </c>
      <c r="V113" s="156">
        <f t="shared" si="6"/>
        <v>0</v>
      </c>
      <c r="W113" s="156"/>
      <c r="X113" s="156" t="s">
        <v>126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127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" outlineLevel="1" x14ac:dyDescent="0.25">
      <c r="A114" s="170">
        <v>36</v>
      </c>
      <c r="B114" s="171" t="s">
        <v>262</v>
      </c>
      <c r="C114" s="186" t="s">
        <v>263</v>
      </c>
      <c r="D114" s="172" t="s">
        <v>133</v>
      </c>
      <c r="E114" s="173">
        <v>106.72</v>
      </c>
      <c r="F114" s="174"/>
      <c r="G114" s="175">
        <f t="shared" si="0"/>
        <v>0</v>
      </c>
      <c r="H114" s="174"/>
      <c r="I114" s="175">
        <f t="shared" si="1"/>
        <v>0</v>
      </c>
      <c r="J114" s="174"/>
      <c r="K114" s="175">
        <f t="shared" si="2"/>
        <v>0</v>
      </c>
      <c r="L114" s="175">
        <v>21</v>
      </c>
      <c r="M114" s="176">
        <f t="shared" si="3"/>
        <v>0</v>
      </c>
      <c r="N114" s="156">
        <v>0</v>
      </c>
      <c r="O114" s="156">
        <f t="shared" si="4"/>
        <v>0</v>
      </c>
      <c r="P114" s="156">
        <v>0.05</v>
      </c>
      <c r="Q114" s="156">
        <f t="shared" si="5"/>
        <v>5.34</v>
      </c>
      <c r="R114" s="156"/>
      <c r="S114" s="156" t="s">
        <v>154</v>
      </c>
      <c r="T114" s="156" t="s">
        <v>155</v>
      </c>
      <c r="U114" s="156">
        <v>0</v>
      </c>
      <c r="V114" s="156">
        <f t="shared" si="6"/>
        <v>0</v>
      </c>
      <c r="W114" s="156"/>
      <c r="X114" s="156" t="s">
        <v>126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127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4"/>
      <c r="B115" s="155"/>
      <c r="C115" s="187" t="s">
        <v>264</v>
      </c>
      <c r="D115" s="157"/>
      <c r="E115" s="158">
        <v>106.72</v>
      </c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13" x14ac:dyDescent="0.25">
      <c r="A116" s="164" t="s">
        <v>120</v>
      </c>
      <c r="B116" s="165" t="s">
        <v>68</v>
      </c>
      <c r="C116" s="185" t="s">
        <v>69</v>
      </c>
      <c r="D116" s="166"/>
      <c r="E116" s="167"/>
      <c r="F116" s="168"/>
      <c r="G116" s="168">
        <f>SUMIF(AG117:AG117,"&lt;&gt;NOR",G117:G117)</f>
        <v>0</v>
      </c>
      <c r="H116" s="168"/>
      <c r="I116" s="168">
        <f>SUM(I117:I117)</f>
        <v>0</v>
      </c>
      <c r="J116" s="168"/>
      <c r="K116" s="168">
        <f>SUM(K117:K117)</f>
        <v>0</v>
      </c>
      <c r="L116" s="168"/>
      <c r="M116" s="169">
        <f>SUM(M117:M117)</f>
        <v>0</v>
      </c>
      <c r="N116" s="163"/>
      <c r="O116" s="163">
        <f>SUM(O117:O117)</f>
        <v>0</v>
      </c>
      <c r="P116" s="163"/>
      <c r="Q116" s="163">
        <f>SUM(Q117:Q117)</f>
        <v>0</v>
      </c>
      <c r="R116" s="163"/>
      <c r="S116" s="163"/>
      <c r="T116" s="163"/>
      <c r="U116" s="163"/>
      <c r="V116" s="163">
        <f>SUM(V117:V117)</f>
        <v>93.55</v>
      </c>
      <c r="W116" s="163"/>
      <c r="X116" s="163"/>
      <c r="AG116" t="s">
        <v>121</v>
      </c>
    </row>
    <row r="117" spans="1:60" ht="30" outlineLevel="1" x14ac:dyDescent="0.25">
      <c r="A117" s="177">
        <v>37</v>
      </c>
      <c r="B117" s="178" t="s">
        <v>265</v>
      </c>
      <c r="C117" s="188" t="s">
        <v>266</v>
      </c>
      <c r="D117" s="179" t="s">
        <v>140</v>
      </c>
      <c r="E117" s="180">
        <v>49.445720000000001</v>
      </c>
      <c r="F117" s="181"/>
      <c r="G117" s="182">
        <f>ROUND(E117*F117,2)</f>
        <v>0</v>
      </c>
      <c r="H117" s="181"/>
      <c r="I117" s="182">
        <f>ROUND(E117*H117,2)</f>
        <v>0</v>
      </c>
      <c r="J117" s="181"/>
      <c r="K117" s="182">
        <f>ROUND(E117*J117,2)</f>
        <v>0</v>
      </c>
      <c r="L117" s="182">
        <v>21</v>
      </c>
      <c r="M117" s="183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6"/>
      <c r="S117" s="156" t="s">
        <v>125</v>
      </c>
      <c r="T117" s="156" t="s">
        <v>125</v>
      </c>
      <c r="U117" s="156">
        <v>1.8919999999999999</v>
      </c>
      <c r="V117" s="156">
        <f>ROUND(E117*U117,2)</f>
        <v>93.55</v>
      </c>
      <c r="W117" s="156"/>
      <c r="X117" s="156" t="s">
        <v>126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267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13" x14ac:dyDescent="0.25">
      <c r="A118" s="164" t="s">
        <v>120</v>
      </c>
      <c r="B118" s="165" t="s">
        <v>70</v>
      </c>
      <c r="C118" s="185" t="s">
        <v>71</v>
      </c>
      <c r="D118" s="166"/>
      <c r="E118" s="167"/>
      <c r="F118" s="168"/>
      <c r="G118" s="168">
        <f>SUMIF(AG119:AG144,"&lt;&gt;NOR",G119:G144)</f>
        <v>0</v>
      </c>
      <c r="H118" s="168"/>
      <c r="I118" s="168">
        <f>SUM(I119:I144)</f>
        <v>0</v>
      </c>
      <c r="J118" s="168"/>
      <c r="K118" s="168">
        <f>SUM(K119:K144)</f>
        <v>0</v>
      </c>
      <c r="L118" s="168"/>
      <c r="M118" s="169">
        <f>SUM(M119:M144)</f>
        <v>0</v>
      </c>
      <c r="N118" s="163"/>
      <c r="O118" s="163">
        <f>SUM(O119:O144)</f>
        <v>0.49</v>
      </c>
      <c r="P118" s="163"/>
      <c r="Q118" s="163">
        <f>SUM(Q119:Q144)</f>
        <v>0.01</v>
      </c>
      <c r="R118" s="163"/>
      <c r="S118" s="163"/>
      <c r="T118" s="163"/>
      <c r="U118" s="163"/>
      <c r="V118" s="163">
        <f>SUM(V119:V144)</f>
        <v>4.96</v>
      </c>
      <c r="W118" s="163"/>
      <c r="X118" s="163"/>
      <c r="AG118" t="s">
        <v>121</v>
      </c>
    </row>
    <row r="119" spans="1:60" ht="30" outlineLevel="1" x14ac:dyDescent="0.25">
      <c r="A119" s="170">
        <v>38</v>
      </c>
      <c r="B119" s="171" t="s">
        <v>268</v>
      </c>
      <c r="C119" s="186" t="s">
        <v>269</v>
      </c>
      <c r="D119" s="172" t="s">
        <v>133</v>
      </c>
      <c r="E119" s="173">
        <v>10.097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6">
        <f>G119*(1+L119/100)</f>
        <v>0</v>
      </c>
      <c r="N119" s="156">
        <v>3.3E-4</v>
      </c>
      <c r="O119" s="156">
        <f>ROUND(E119*N119,2)</f>
        <v>0</v>
      </c>
      <c r="P119" s="156">
        <v>0</v>
      </c>
      <c r="Q119" s="156">
        <f>ROUND(E119*P119,2)</f>
        <v>0</v>
      </c>
      <c r="R119" s="156"/>
      <c r="S119" s="156" t="s">
        <v>125</v>
      </c>
      <c r="T119" s="156" t="s">
        <v>125</v>
      </c>
      <c r="U119" s="156">
        <v>2.75E-2</v>
      </c>
      <c r="V119" s="156">
        <f>ROUND(E119*U119,2)</f>
        <v>0.28000000000000003</v>
      </c>
      <c r="W119" s="156"/>
      <c r="X119" s="156" t="s">
        <v>126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127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4"/>
      <c r="B120" s="155"/>
      <c r="C120" s="187" t="s">
        <v>211</v>
      </c>
      <c r="D120" s="157"/>
      <c r="E120" s="158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4"/>
      <c r="B121" s="155"/>
      <c r="C121" s="187" t="s">
        <v>270</v>
      </c>
      <c r="D121" s="157"/>
      <c r="E121" s="158">
        <v>3.98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54"/>
      <c r="B122" s="155"/>
      <c r="C122" s="187" t="s">
        <v>271</v>
      </c>
      <c r="D122" s="157"/>
      <c r="E122" s="158">
        <v>1.6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54"/>
      <c r="B123" s="155"/>
      <c r="C123" s="187" t="s">
        <v>272</v>
      </c>
      <c r="D123" s="157"/>
      <c r="E123" s="158">
        <v>1.2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54"/>
      <c r="B124" s="155"/>
      <c r="C124" s="187" t="s">
        <v>273</v>
      </c>
      <c r="D124" s="157"/>
      <c r="E124" s="158">
        <v>2.31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54"/>
      <c r="B125" s="155"/>
      <c r="C125" s="187" t="s">
        <v>274</v>
      </c>
      <c r="D125" s="157"/>
      <c r="E125" s="158">
        <v>1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" outlineLevel="1" x14ac:dyDescent="0.25">
      <c r="A126" s="170">
        <v>39</v>
      </c>
      <c r="B126" s="171" t="s">
        <v>275</v>
      </c>
      <c r="C126" s="186" t="s">
        <v>276</v>
      </c>
      <c r="D126" s="172" t="s">
        <v>133</v>
      </c>
      <c r="E126" s="173">
        <v>10.097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6">
        <f>G126*(1+L126/100)</f>
        <v>0</v>
      </c>
      <c r="N126" s="156">
        <v>8.1999999999999998E-4</v>
      </c>
      <c r="O126" s="156">
        <f>ROUND(E126*N126,2)</f>
        <v>0.01</v>
      </c>
      <c r="P126" s="156">
        <v>0</v>
      </c>
      <c r="Q126" s="156">
        <f>ROUND(E126*P126,2)</f>
        <v>0</v>
      </c>
      <c r="R126" s="156"/>
      <c r="S126" s="156" t="s">
        <v>125</v>
      </c>
      <c r="T126" s="156" t="s">
        <v>125</v>
      </c>
      <c r="U126" s="156">
        <v>0.45982000000000001</v>
      </c>
      <c r="V126" s="156">
        <f>ROUND(E126*U126,2)</f>
        <v>4.6399999999999997</v>
      </c>
      <c r="W126" s="156"/>
      <c r="X126" s="156" t="s">
        <v>126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127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4"/>
      <c r="B127" s="155"/>
      <c r="C127" s="187" t="s">
        <v>211</v>
      </c>
      <c r="D127" s="157"/>
      <c r="E127" s="158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4"/>
      <c r="B128" s="155"/>
      <c r="C128" s="187" t="s">
        <v>270</v>
      </c>
      <c r="D128" s="157"/>
      <c r="E128" s="158">
        <v>3.98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54"/>
      <c r="B129" s="155"/>
      <c r="C129" s="187" t="s">
        <v>271</v>
      </c>
      <c r="D129" s="157"/>
      <c r="E129" s="158">
        <v>1.6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4"/>
      <c r="B130" s="155"/>
      <c r="C130" s="187" t="s">
        <v>272</v>
      </c>
      <c r="D130" s="157"/>
      <c r="E130" s="158">
        <v>1.2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54"/>
      <c r="B131" s="155"/>
      <c r="C131" s="187" t="s">
        <v>273</v>
      </c>
      <c r="D131" s="157"/>
      <c r="E131" s="158">
        <v>2.31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54"/>
      <c r="B132" s="155"/>
      <c r="C132" s="187" t="s">
        <v>274</v>
      </c>
      <c r="D132" s="157"/>
      <c r="E132" s="158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54"/>
      <c r="B133" s="155"/>
      <c r="C133" s="187" t="s">
        <v>277</v>
      </c>
      <c r="D133" s="157"/>
      <c r="E133" s="158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" outlineLevel="1" x14ac:dyDescent="0.25">
      <c r="A134" s="170">
        <v>40</v>
      </c>
      <c r="B134" s="171" t="s">
        <v>278</v>
      </c>
      <c r="C134" s="186" t="s">
        <v>279</v>
      </c>
      <c r="D134" s="172" t="s">
        <v>133</v>
      </c>
      <c r="E134" s="173">
        <v>1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6">
        <f>G134*(1+L134/100)</f>
        <v>0</v>
      </c>
      <c r="N134" s="156">
        <v>0</v>
      </c>
      <c r="O134" s="156">
        <f>ROUND(E134*N134,2)</f>
        <v>0</v>
      </c>
      <c r="P134" s="156">
        <v>9.7400000000000004E-3</v>
      </c>
      <c r="Q134" s="156">
        <f>ROUND(E134*P134,2)</f>
        <v>0.01</v>
      </c>
      <c r="R134" s="156"/>
      <c r="S134" s="156" t="s">
        <v>125</v>
      </c>
      <c r="T134" s="156" t="s">
        <v>125</v>
      </c>
      <c r="U134" s="156">
        <v>4.3999999999999997E-2</v>
      </c>
      <c r="V134" s="156">
        <f>ROUND(E134*U134,2)</f>
        <v>0.04</v>
      </c>
      <c r="W134" s="156"/>
      <c r="X134" s="156" t="s">
        <v>126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127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" outlineLevel="1" x14ac:dyDescent="0.25">
      <c r="A135" s="154"/>
      <c r="B135" s="155"/>
      <c r="C135" s="187" t="s">
        <v>234</v>
      </c>
      <c r="D135" s="157"/>
      <c r="E135" s="158">
        <v>1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0">
        <v>41</v>
      </c>
      <c r="B136" s="171" t="s">
        <v>280</v>
      </c>
      <c r="C136" s="186" t="s">
        <v>281</v>
      </c>
      <c r="D136" s="172" t="s">
        <v>133</v>
      </c>
      <c r="E136" s="173">
        <v>118.0179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6">
        <f>G136*(1+L136/100)</f>
        <v>0</v>
      </c>
      <c r="N136" s="156">
        <v>3.6800000000000001E-3</v>
      </c>
      <c r="O136" s="156">
        <f>ROUND(E136*N136,2)</f>
        <v>0.43</v>
      </c>
      <c r="P136" s="156">
        <v>0</v>
      </c>
      <c r="Q136" s="156">
        <f>ROUND(E136*P136,2)</f>
        <v>0</v>
      </c>
      <c r="R136" s="156"/>
      <c r="S136" s="156" t="s">
        <v>154</v>
      </c>
      <c r="T136" s="156" t="s">
        <v>155</v>
      </c>
      <c r="U136" s="156">
        <v>0</v>
      </c>
      <c r="V136" s="156">
        <f>ROUND(E136*U136,2)</f>
        <v>0</v>
      </c>
      <c r="W136" s="156"/>
      <c r="X136" s="156" t="s">
        <v>126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127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54"/>
      <c r="B137" s="155"/>
      <c r="C137" s="187" t="s">
        <v>282</v>
      </c>
      <c r="D137" s="157"/>
      <c r="E137" s="158">
        <v>20.29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54"/>
      <c r="B138" s="155"/>
      <c r="C138" s="187" t="s">
        <v>283</v>
      </c>
      <c r="D138" s="157"/>
      <c r="E138" s="158">
        <v>26.41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54"/>
      <c r="B139" s="155"/>
      <c r="C139" s="187" t="s">
        <v>284</v>
      </c>
      <c r="D139" s="157"/>
      <c r="E139" s="158">
        <v>29.41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129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54"/>
      <c r="B140" s="155"/>
      <c r="C140" s="187" t="s">
        <v>285</v>
      </c>
      <c r="D140" s="157"/>
      <c r="E140" s="158">
        <v>36.28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54"/>
      <c r="B141" s="155"/>
      <c r="C141" s="189" t="s">
        <v>286</v>
      </c>
      <c r="D141" s="159"/>
      <c r="E141" s="160">
        <v>5.62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129</v>
      </c>
      <c r="AH141" s="147">
        <v>4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40" outlineLevel="1" x14ac:dyDescent="0.25">
      <c r="A142" s="170">
        <v>42</v>
      </c>
      <c r="B142" s="171" t="s">
        <v>287</v>
      </c>
      <c r="C142" s="186" t="s">
        <v>288</v>
      </c>
      <c r="D142" s="172" t="s">
        <v>133</v>
      </c>
      <c r="E142" s="173">
        <v>11.611549999999999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6">
        <f>G142*(1+L142/100)</f>
        <v>0</v>
      </c>
      <c r="N142" s="156">
        <v>4.4999999999999997E-3</v>
      </c>
      <c r="O142" s="156">
        <f>ROUND(E142*N142,2)</f>
        <v>0.05</v>
      </c>
      <c r="P142" s="156">
        <v>0</v>
      </c>
      <c r="Q142" s="156">
        <f>ROUND(E142*P142,2)</f>
        <v>0</v>
      </c>
      <c r="R142" s="156" t="s">
        <v>164</v>
      </c>
      <c r="S142" s="156" t="s">
        <v>125</v>
      </c>
      <c r="T142" s="156" t="s">
        <v>125</v>
      </c>
      <c r="U142" s="156">
        <v>0</v>
      </c>
      <c r="V142" s="156">
        <f>ROUND(E142*U142,2)</f>
        <v>0</v>
      </c>
      <c r="W142" s="156"/>
      <c r="X142" s="156" t="s">
        <v>165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166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54"/>
      <c r="B143" s="155"/>
      <c r="C143" s="187" t="s">
        <v>289</v>
      </c>
      <c r="D143" s="157"/>
      <c r="E143" s="158">
        <v>11.61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7">
        <v>43</v>
      </c>
      <c r="B144" s="178" t="s">
        <v>290</v>
      </c>
      <c r="C144" s="188" t="s">
        <v>291</v>
      </c>
      <c r="D144" s="179" t="s">
        <v>0</v>
      </c>
      <c r="E144" s="180">
        <v>619.16319999999996</v>
      </c>
      <c r="F144" s="181"/>
      <c r="G144" s="182">
        <f>ROUND(E144*F144,2)</f>
        <v>0</v>
      </c>
      <c r="H144" s="181"/>
      <c r="I144" s="182">
        <f>ROUND(E144*H144,2)</f>
        <v>0</v>
      </c>
      <c r="J144" s="181"/>
      <c r="K144" s="182">
        <f>ROUND(E144*J144,2)</f>
        <v>0</v>
      </c>
      <c r="L144" s="182">
        <v>21</v>
      </c>
      <c r="M144" s="183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6"/>
      <c r="S144" s="156" t="s">
        <v>125</v>
      </c>
      <c r="T144" s="156" t="s">
        <v>125</v>
      </c>
      <c r="U144" s="156">
        <v>0</v>
      </c>
      <c r="V144" s="156">
        <f>ROUND(E144*U144,2)</f>
        <v>0</v>
      </c>
      <c r="W144" s="156"/>
      <c r="X144" s="156" t="s">
        <v>126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292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13" x14ac:dyDescent="0.25">
      <c r="A145" s="164" t="s">
        <v>120</v>
      </c>
      <c r="B145" s="165" t="s">
        <v>72</v>
      </c>
      <c r="C145" s="185" t="s">
        <v>73</v>
      </c>
      <c r="D145" s="166"/>
      <c r="E145" s="167"/>
      <c r="F145" s="168"/>
      <c r="G145" s="168">
        <f>SUMIF(AG146:AG157,"&lt;&gt;NOR",G146:G157)</f>
        <v>0</v>
      </c>
      <c r="H145" s="168"/>
      <c r="I145" s="168">
        <f>SUM(I146:I157)</f>
        <v>0</v>
      </c>
      <c r="J145" s="168"/>
      <c r="K145" s="168">
        <f>SUM(K146:K157)</f>
        <v>0</v>
      </c>
      <c r="L145" s="168"/>
      <c r="M145" s="169">
        <f>SUM(M146:M157)</f>
        <v>0</v>
      </c>
      <c r="N145" s="163"/>
      <c r="O145" s="163">
        <f>SUM(O146:O157)</f>
        <v>0.3</v>
      </c>
      <c r="P145" s="163"/>
      <c r="Q145" s="163">
        <f>SUM(Q146:Q157)</f>
        <v>0</v>
      </c>
      <c r="R145" s="163"/>
      <c r="S145" s="163"/>
      <c r="T145" s="163"/>
      <c r="U145" s="163"/>
      <c r="V145" s="163">
        <f>SUM(V146:V157)</f>
        <v>0</v>
      </c>
      <c r="W145" s="163"/>
      <c r="X145" s="163"/>
      <c r="AG145" t="s">
        <v>121</v>
      </c>
    </row>
    <row r="146" spans="1:60" ht="30" outlineLevel="1" x14ac:dyDescent="0.25">
      <c r="A146" s="177">
        <v>44</v>
      </c>
      <c r="B146" s="178" t="s">
        <v>293</v>
      </c>
      <c r="C146" s="188" t="s">
        <v>542</v>
      </c>
      <c r="D146" s="179" t="s">
        <v>240</v>
      </c>
      <c r="E146" s="180">
        <v>4</v>
      </c>
      <c r="F146" s="181"/>
      <c r="G146" s="182">
        <f>ROUND(E146*F146,2)</f>
        <v>0</v>
      </c>
      <c r="H146" s="181"/>
      <c r="I146" s="182">
        <f>ROUND(E146*H146,2)</f>
        <v>0</v>
      </c>
      <c r="J146" s="181"/>
      <c r="K146" s="182">
        <f>ROUND(E146*J146,2)</f>
        <v>0</v>
      </c>
      <c r="L146" s="182">
        <v>21</v>
      </c>
      <c r="M146" s="183">
        <f>G146*(1+L146/100)</f>
        <v>0</v>
      </c>
      <c r="N146" s="156">
        <v>6.3E-2</v>
      </c>
      <c r="O146" s="156">
        <f>ROUND(E146*N146,2)</f>
        <v>0.25</v>
      </c>
      <c r="P146" s="156">
        <v>0</v>
      </c>
      <c r="Q146" s="156">
        <f>ROUND(E146*P146,2)</f>
        <v>0</v>
      </c>
      <c r="R146" s="156"/>
      <c r="S146" s="156" t="s">
        <v>154</v>
      </c>
      <c r="T146" s="156" t="s">
        <v>155</v>
      </c>
      <c r="U146" s="156">
        <v>0</v>
      </c>
      <c r="V146" s="156">
        <f>ROUND(E146*U146,2)</f>
        <v>0</v>
      </c>
      <c r="W146" s="156"/>
      <c r="X146" s="156" t="s">
        <v>126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127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30" outlineLevel="1" x14ac:dyDescent="0.25">
      <c r="A147" s="177">
        <v>45</v>
      </c>
      <c r="B147" s="178" t="s">
        <v>294</v>
      </c>
      <c r="C147" s="188" t="s">
        <v>543</v>
      </c>
      <c r="D147" s="179" t="s">
        <v>240</v>
      </c>
      <c r="E147" s="180">
        <v>2</v>
      </c>
      <c r="F147" s="181"/>
      <c r="G147" s="182">
        <f>ROUND(E147*F147,2)</f>
        <v>0</v>
      </c>
      <c r="H147" s="181"/>
      <c r="I147" s="182">
        <f>ROUND(E147*H147,2)</f>
        <v>0</v>
      </c>
      <c r="J147" s="181"/>
      <c r="K147" s="182">
        <f>ROUND(E147*J147,2)</f>
        <v>0</v>
      </c>
      <c r="L147" s="182">
        <v>21</v>
      </c>
      <c r="M147" s="183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6"/>
      <c r="S147" s="156" t="s">
        <v>154</v>
      </c>
      <c r="T147" s="156" t="s">
        <v>155</v>
      </c>
      <c r="U147" s="156">
        <v>0</v>
      </c>
      <c r="V147" s="156">
        <f>ROUND(E147*U147,2)</f>
        <v>0</v>
      </c>
      <c r="W147" s="156"/>
      <c r="X147" s="156" t="s">
        <v>126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127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0" outlineLevel="1" x14ac:dyDescent="0.25">
      <c r="A148" s="177">
        <v>46</v>
      </c>
      <c r="B148" s="178" t="s">
        <v>295</v>
      </c>
      <c r="C148" s="188" t="s">
        <v>545</v>
      </c>
      <c r="D148" s="179" t="s">
        <v>240</v>
      </c>
      <c r="E148" s="180">
        <v>2</v>
      </c>
      <c r="F148" s="181"/>
      <c r="G148" s="182">
        <f>ROUND(E148*F148,2)</f>
        <v>0</v>
      </c>
      <c r="H148" s="181"/>
      <c r="I148" s="182">
        <f>ROUND(E148*H148,2)</f>
        <v>0</v>
      </c>
      <c r="J148" s="181"/>
      <c r="K148" s="182">
        <f>ROUND(E148*J148,2)</f>
        <v>0</v>
      </c>
      <c r="L148" s="182">
        <v>21</v>
      </c>
      <c r="M148" s="183">
        <f>G148*(1+L148/100)</f>
        <v>0</v>
      </c>
      <c r="N148" s="156">
        <v>0</v>
      </c>
      <c r="O148" s="156">
        <f>ROUND(E148*N148,2)</f>
        <v>0</v>
      </c>
      <c r="P148" s="156">
        <v>0</v>
      </c>
      <c r="Q148" s="156">
        <f>ROUND(E148*P148,2)</f>
        <v>0</v>
      </c>
      <c r="R148" s="156"/>
      <c r="S148" s="156" t="s">
        <v>154</v>
      </c>
      <c r="T148" s="156" t="s">
        <v>155</v>
      </c>
      <c r="U148" s="156">
        <v>0</v>
      </c>
      <c r="V148" s="156">
        <f>ROUND(E148*U148,2)</f>
        <v>0</v>
      </c>
      <c r="W148" s="156"/>
      <c r="X148" s="156" t="s">
        <v>126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127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0" outlineLevel="1" x14ac:dyDescent="0.25">
      <c r="A149" s="177">
        <v>47</v>
      </c>
      <c r="B149" s="178" t="s">
        <v>296</v>
      </c>
      <c r="C149" s="188" t="s">
        <v>544</v>
      </c>
      <c r="D149" s="179" t="s">
        <v>240</v>
      </c>
      <c r="E149" s="180">
        <v>38</v>
      </c>
      <c r="F149" s="181"/>
      <c r="G149" s="182">
        <f>ROUND(E149*F149,2)</f>
        <v>0</v>
      </c>
      <c r="H149" s="181"/>
      <c r="I149" s="182">
        <f>ROUND(E149*H149,2)</f>
        <v>0</v>
      </c>
      <c r="J149" s="181"/>
      <c r="K149" s="182">
        <f>ROUND(E149*J149,2)</f>
        <v>0</v>
      </c>
      <c r="L149" s="182">
        <v>21</v>
      </c>
      <c r="M149" s="183">
        <f>G149*(1+L149/100)</f>
        <v>0</v>
      </c>
      <c r="N149" s="156">
        <v>0</v>
      </c>
      <c r="O149" s="156">
        <f>ROUND(E149*N149,2)</f>
        <v>0</v>
      </c>
      <c r="P149" s="156">
        <v>0</v>
      </c>
      <c r="Q149" s="156">
        <f>ROUND(E149*P149,2)</f>
        <v>0</v>
      </c>
      <c r="R149" s="156"/>
      <c r="S149" s="156" t="s">
        <v>154</v>
      </c>
      <c r="T149" s="156" t="s">
        <v>155</v>
      </c>
      <c r="U149" s="156">
        <v>0</v>
      </c>
      <c r="V149" s="156">
        <f>ROUND(E149*U149,2)</f>
        <v>0</v>
      </c>
      <c r="W149" s="156"/>
      <c r="X149" s="156" t="s">
        <v>126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127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0">
        <v>48</v>
      </c>
      <c r="B150" s="171" t="s">
        <v>297</v>
      </c>
      <c r="C150" s="186" t="s">
        <v>298</v>
      </c>
      <c r="D150" s="172" t="s">
        <v>240</v>
      </c>
      <c r="E150" s="173">
        <v>12</v>
      </c>
      <c r="F150" s="174"/>
      <c r="G150" s="175">
        <f>ROUND(E150*F150,2)</f>
        <v>0</v>
      </c>
      <c r="H150" s="174"/>
      <c r="I150" s="175">
        <f>ROUND(E150*H150,2)</f>
        <v>0</v>
      </c>
      <c r="J150" s="174"/>
      <c r="K150" s="175">
        <f>ROUND(E150*J150,2)</f>
        <v>0</v>
      </c>
      <c r="L150" s="175">
        <v>21</v>
      </c>
      <c r="M150" s="176">
        <f>G150*(1+L150/100)</f>
        <v>0</v>
      </c>
      <c r="N150" s="156">
        <v>0</v>
      </c>
      <c r="O150" s="156">
        <f>ROUND(E150*N150,2)</f>
        <v>0</v>
      </c>
      <c r="P150" s="156">
        <v>0</v>
      </c>
      <c r="Q150" s="156">
        <f>ROUND(E150*P150,2)</f>
        <v>0</v>
      </c>
      <c r="R150" s="156"/>
      <c r="S150" s="156" t="s">
        <v>154</v>
      </c>
      <c r="T150" s="156" t="s">
        <v>155</v>
      </c>
      <c r="U150" s="156">
        <v>0</v>
      </c>
      <c r="V150" s="156">
        <f>ROUND(E150*U150,2)</f>
        <v>0</v>
      </c>
      <c r="W150" s="156"/>
      <c r="X150" s="156" t="s">
        <v>126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127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54"/>
      <c r="B151" s="155"/>
      <c r="C151" s="187" t="s">
        <v>299</v>
      </c>
      <c r="D151" s="157"/>
      <c r="E151" s="158">
        <v>12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0">
        <v>49</v>
      </c>
      <c r="B152" s="171" t="s">
        <v>300</v>
      </c>
      <c r="C152" s="186" t="s">
        <v>301</v>
      </c>
      <c r="D152" s="172" t="s">
        <v>240</v>
      </c>
      <c r="E152" s="173">
        <v>16</v>
      </c>
      <c r="F152" s="174"/>
      <c r="G152" s="175">
        <f>ROUND(E152*F152,2)</f>
        <v>0</v>
      </c>
      <c r="H152" s="174"/>
      <c r="I152" s="175">
        <f>ROUND(E152*H152,2)</f>
        <v>0</v>
      </c>
      <c r="J152" s="174"/>
      <c r="K152" s="175">
        <f>ROUND(E152*J152,2)</f>
        <v>0</v>
      </c>
      <c r="L152" s="175">
        <v>21</v>
      </c>
      <c r="M152" s="176">
        <f>G152*(1+L152/100)</f>
        <v>0</v>
      </c>
      <c r="N152" s="156">
        <v>0</v>
      </c>
      <c r="O152" s="156">
        <f>ROUND(E152*N152,2)</f>
        <v>0</v>
      </c>
      <c r="P152" s="156">
        <v>0</v>
      </c>
      <c r="Q152" s="156">
        <f>ROUND(E152*P152,2)</f>
        <v>0</v>
      </c>
      <c r="R152" s="156"/>
      <c r="S152" s="156" t="s">
        <v>154</v>
      </c>
      <c r="T152" s="156" t="s">
        <v>155</v>
      </c>
      <c r="U152" s="156">
        <v>0</v>
      </c>
      <c r="V152" s="156">
        <f>ROUND(E152*U152,2)</f>
        <v>0</v>
      </c>
      <c r="W152" s="156"/>
      <c r="X152" s="156" t="s">
        <v>126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127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54"/>
      <c r="B153" s="155"/>
      <c r="C153" s="187" t="s">
        <v>302</v>
      </c>
      <c r="D153" s="157"/>
      <c r="E153" s="158">
        <v>16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0">
        <v>50</v>
      </c>
      <c r="B154" s="171" t="s">
        <v>303</v>
      </c>
      <c r="C154" s="186" t="s">
        <v>304</v>
      </c>
      <c r="D154" s="172" t="s">
        <v>240</v>
      </c>
      <c r="E154" s="173">
        <v>16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6">
        <f>G154*(1+L154/100)</f>
        <v>0</v>
      </c>
      <c r="N154" s="156">
        <v>0</v>
      </c>
      <c r="O154" s="156">
        <f>ROUND(E154*N154,2)</f>
        <v>0</v>
      </c>
      <c r="P154" s="156">
        <v>0</v>
      </c>
      <c r="Q154" s="156">
        <f>ROUND(E154*P154,2)</f>
        <v>0</v>
      </c>
      <c r="R154" s="156"/>
      <c r="S154" s="156" t="s">
        <v>154</v>
      </c>
      <c r="T154" s="156" t="s">
        <v>155</v>
      </c>
      <c r="U154" s="156">
        <v>0</v>
      </c>
      <c r="V154" s="156">
        <f>ROUND(E154*U154,2)</f>
        <v>0</v>
      </c>
      <c r="W154" s="156"/>
      <c r="X154" s="156" t="s">
        <v>126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127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4"/>
      <c r="B155" s="155"/>
      <c r="C155" s="187" t="s">
        <v>302</v>
      </c>
      <c r="D155" s="157"/>
      <c r="E155" s="158">
        <v>16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77">
        <v>51</v>
      </c>
      <c r="B156" s="178" t="s">
        <v>305</v>
      </c>
      <c r="C156" s="188" t="s">
        <v>306</v>
      </c>
      <c r="D156" s="179" t="s">
        <v>240</v>
      </c>
      <c r="E156" s="180">
        <v>13</v>
      </c>
      <c r="F156" s="181"/>
      <c r="G156" s="182">
        <f>ROUND(E156*F156,2)</f>
        <v>0</v>
      </c>
      <c r="H156" s="181"/>
      <c r="I156" s="182">
        <f>ROUND(E156*H156,2)</f>
        <v>0</v>
      </c>
      <c r="J156" s="181"/>
      <c r="K156" s="182">
        <f>ROUND(E156*J156,2)</f>
        <v>0</v>
      </c>
      <c r="L156" s="182">
        <v>21</v>
      </c>
      <c r="M156" s="183">
        <f>G156*(1+L156/100)</f>
        <v>0</v>
      </c>
      <c r="N156" s="156">
        <v>4.0000000000000001E-3</v>
      </c>
      <c r="O156" s="156">
        <f>ROUND(E156*N156,2)</f>
        <v>0.05</v>
      </c>
      <c r="P156" s="156">
        <v>0</v>
      </c>
      <c r="Q156" s="156">
        <f>ROUND(E156*P156,2)</f>
        <v>0</v>
      </c>
      <c r="R156" s="156"/>
      <c r="S156" s="156" t="s">
        <v>154</v>
      </c>
      <c r="T156" s="156" t="s">
        <v>155</v>
      </c>
      <c r="U156" s="156">
        <v>0</v>
      </c>
      <c r="V156" s="156">
        <f>ROUND(E156*U156,2)</f>
        <v>0</v>
      </c>
      <c r="W156" s="156"/>
      <c r="X156" s="156" t="s">
        <v>126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127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0" outlineLevel="1" x14ac:dyDescent="0.25">
      <c r="A157" s="177">
        <v>52</v>
      </c>
      <c r="B157" s="178" t="s">
        <v>307</v>
      </c>
      <c r="C157" s="188" t="s">
        <v>308</v>
      </c>
      <c r="D157" s="179" t="s">
        <v>0</v>
      </c>
      <c r="E157" s="180">
        <v>20528</v>
      </c>
      <c r="F157" s="181"/>
      <c r="G157" s="182">
        <f>ROUND(E157*F157,2)</f>
        <v>0</v>
      </c>
      <c r="H157" s="181"/>
      <c r="I157" s="182">
        <f>ROUND(E157*H157,2)</f>
        <v>0</v>
      </c>
      <c r="J157" s="181"/>
      <c r="K157" s="182">
        <f>ROUND(E157*J157,2)</f>
        <v>0</v>
      </c>
      <c r="L157" s="182">
        <v>21</v>
      </c>
      <c r="M157" s="183">
        <f>G157*(1+L157/100)</f>
        <v>0</v>
      </c>
      <c r="N157" s="156">
        <v>0</v>
      </c>
      <c r="O157" s="156">
        <f>ROUND(E157*N157,2)</f>
        <v>0</v>
      </c>
      <c r="P157" s="156">
        <v>0</v>
      </c>
      <c r="Q157" s="156">
        <f>ROUND(E157*P157,2)</f>
        <v>0</v>
      </c>
      <c r="R157" s="156"/>
      <c r="S157" s="156" t="s">
        <v>125</v>
      </c>
      <c r="T157" s="156" t="s">
        <v>125</v>
      </c>
      <c r="U157" s="156">
        <v>0</v>
      </c>
      <c r="V157" s="156">
        <f>ROUND(E157*U157,2)</f>
        <v>0</v>
      </c>
      <c r="W157" s="156"/>
      <c r="X157" s="156" t="s">
        <v>126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292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13" x14ac:dyDescent="0.25">
      <c r="A158" s="164" t="s">
        <v>120</v>
      </c>
      <c r="B158" s="165" t="s">
        <v>74</v>
      </c>
      <c r="C158" s="185" t="s">
        <v>75</v>
      </c>
      <c r="D158" s="166"/>
      <c r="E158" s="167"/>
      <c r="F158" s="168"/>
      <c r="G158" s="168">
        <f>SUMIF(AG159:AG160,"&lt;&gt;NOR",G159:G160)</f>
        <v>0</v>
      </c>
      <c r="H158" s="168"/>
      <c r="I158" s="168">
        <f>SUM(I159:I160)</f>
        <v>0</v>
      </c>
      <c r="J158" s="168"/>
      <c r="K158" s="168">
        <f>SUM(K159:K160)</f>
        <v>0</v>
      </c>
      <c r="L158" s="168"/>
      <c r="M158" s="169">
        <f>SUM(M159:M160)</f>
        <v>0</v>
      </c>
      <c r="N158" s="163"/>
      <c r="O158" s="163">
        <f>SUM(O159:O160)</f>
        <v>0</v>
      </c>
      <c r="P158" s="163"/>
      <c r="Q158" s="163">
        <f>SUM(Q159:Q160)</f>
        <v>0</v>
      </c>
      <c r="R158" s="163"/>
      <c r="S158" s="163"/>
      <c r="T158" s="163"/>
      <c r="U158" s="163"/>
      <c r="V158" s="163">
        <f>SUM(V159:V160)</f>
        <v>0</v>
      </c>
      <c r="W158" s="163"/>
      <c r="X158" s="163"/>
      <c r="AG158" t="s">
        <v>121</v>
      </c>
    </row>
    <row r="159" spans="1:60" ht="20" outlineLevel="1" x14ac:dyDescent="0.25">
      <c r="A159" s="177">
        <v>53</v>
      </c>
      <c r="B159" s="178" t="s">
        <v>309</v>
      </c>
      <c r="C159" s="188" t="s">
        <v>310</v>
      </c>
      <c r="D159" s="179" t="s">
        <v>153</v>
      </c>
      <c r="E159" s="180">
        <v>1</v>
      </c>
      <c r="F159" s="181"/>
      <c r="G159" s="182">
        <f>ROUND(E159*F159,2)</f>
        <v>0</v>
      </c>
      <c r="H159" s="181"/>
      <c r="I159" s="182">
        <f>ROUND(E159*H159,2)</f>
        <v>0</v>
      </c>
      <c r="J159" s="181"/>
      <c r="K159" s="182">
        <f>ROUND(E159*J159,2)</f>
        <v>0</v>
      </c>
      <c r="L159" s="182">
        <v>21</v>
      </c>
      <c r="M159" s="183">
        <f>G159*(1+L159/100)</f>
        <v>0</v>
      </c>
      <c r="N159" s="156">
        <v>0</v>
      </c>
      <c r="O159" s="156">
        <f>ROUND(E159*N159,2)</f>
        <v>0</v>
      </c>
      <c r="P159" s="156">
        <v>0</v>
      </c>
      <c r="Q159" s="156">
        <f>ROUND(E159*P159,2)</f>
        <v>0</v>
      </c>
      <c r="R159" s="156"/>
      <c r="S159" s="156" t="s">
        <v>154</v>
      </c>
      <c r="T159" s="156" t="s">
        <v>155</v>
      </c>
      <c r="U159" s="156">
        <v>0</v>
      </c>
      <c r="V159" s="156">
        <f>ROUND(E159*U159,2)</f>
        <v>0</v>
      </c>
      <c r="W159" s="156"/>
      <c r="X159" s="156" t="s">
        <v>126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127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" outlineLevel="1" x14ac:dyDescent="0.25">
      <c r="A160" s="177">
        <v>54</v>
      </c>
      <c r="B160" s="178" t="s">
        <v>311</v>
      </c>
      <c r="C160" s="188" t="s">
        <v>312</v>
      </c>
      <c r="D160" s="179" t="s">
        <v>0</v>
      </c>
      <c r="E160" s="180">
        <v>1500</v>
      </c>
      <c r="F160" s="181"/>
      <c r="G160" s="182">
        <f>ROUND(E160*F160,2)</f>
        <v>0</v>
      </c>
      <c r="H160" s="181"/>
      <c r="I160" s="182">
        <f>ROUND(E160*H160,2)</f>
        <v>0</v>
      </c>
      <c r="J160" s="181"/>
      <c r="K160" s="182">
        <f>ROUND(E160*J160,2)</f>
        <v>0</v>
      </c>
      <c r="L160" s="182">
        <v>21</v>
      </c>
      <c r="M160" s="183">
        <f>G160*(1+L160/100)</f>
        <v>0</v>
      </c>
      <c r="N160" s="156">
        <v>0</v>
      </c>
      <c r="O160" s="156">
        <f>ROUND(E160*N160,2)</f>
        <v>0</v>
      </c>
      <c r="P160" s="156">
        <v>0</v>
      </c>
      <c r="Q160" s="156">
        <f>ROUND(E160*P160,2)</f>
        <v>0</v>
      </c>
      <c r="R160" s="156"/>
      <c r="S160" s="156" t="s">
        <v>125</v>
      </c>
      <c r="T160" s="156" t="s">
        <v>125</v>
      </c>
      <c r="U160" s="156">
        <v>0</v>
      </c>
      <c r="V160" s="156">
        <f>ROUND(E160*U160,2)</f>
        <v>0</v>
      </c>
      <c r="W160" s="156"/>
      <c r="X160" s="156" t="s">
        <v>126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292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13" x14ac:dyDescent="0.25">
      <c r="A161" s="164" t="s">
        <v>120</v>
      </c>
      <c r="B161" s="165" t="s">
        <v>76</v>
      </c>
      <c r="C161" s="185" t="s">
        <v>77</v>
      </c>
      <c r="D161" s="166"/>
      <c r="E161" s="167"/>
      <c r="F161" s="168"/>
      <c r="G161" s="168">
        <f>SUMIF(AG162:AG169,"&lt;&gt;NOR",G162:G169)</f>
        <v>0</v>
      </c>
      <c r="H161" s="168"/>
      <c r="I161" s="168">
        <f>SUM(I162:I169)</f>
        <v>0</v>
      </c>
      <c r="J161" s="168"/>
      <c r="K161" s="168">
        <f>SUM(K162:K169)</f>
        <v>0</v>
      </c>
      <c r="L161" s="168"/>
      <c r="M161" s="169">
        <f>SUM(M162:M169)</f>
        <v>0</v>
      </c>
      <c r="N161" s="163"/>
      <c r="O161" s="163">
        <f>SUM(O162:O169)</f>
        <v>0</v>
      </c>
      <c r="P161" s="163"/>
      <c r="Q161" s="163">
        <f>SUM(Q162:Q169)</f>
        <v>1.37</v>
      </c>
      <c r="R161" s="163"/>
      <c r="S161" s="163"/>
      <c r="T161" s="163"/>
      <c r="U161" s="163"/>
      <c r="V161" s="163">
        <f>SUM(V162:V169)</f>
        <v>10.3</v>
      </c>
      <c r="W161" s="163"/>
      <c r="X161" s="163"/>
      <c r="AG161" t="s">
        <v>121</v>
      </c>
    </row>
    <row r="162" spans="1:60" ht="20" outlineLevel="1" x14ac:dyDescent="0.25">
      <c r="A162" s="170">
        <v>55</v>
      </c>
      <c r="B162" s="171" t="s">
        <v>313</v>
      </c>
      <c r="C162" s="186" t="s">
        <v>314</v>
      </c>
      <c r="D162" s="172" t="s">
        <v>133</v>
      </c>
      <c r="E162" s="173">
        <v>57.198999999999998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6">
        <f>G162*(1+L162/100)</f>
        <v>0</v>
      </c>
      <c r="N162" s="156">
        <v>0</v>
      </c>
      <c r="O162" s="156">
        <f>ROUND(E162*N162,2)</f>
        <v>0</v>
      </c>
      <c r="P162" s="156">
        <v>2.4E-2</v>
      </c>
      <c r="Q162" s="156">
        <f>ROUND(E162*P162,2)</f>
        <v>1.37</v>
      </c>
      <c r="R162" s="156"/>
      <c r="S162" s="156" t="s">
        <v>125</v>
      </c>
      <c r="T162" s="156" t="s">
        <v>125</v>
      </c>
      <c r="U162" s="156">
        <v>0.18</v>
      </c>
      <c r="V162" s="156">
        <f>ROUND(E162*U162,2)</f>
        <v>10.3</v>
      </c>
      <c r="W162" s="156"/>
      <c r="X162" s="156" t="s">
        <v>126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127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54"/>
      <c r="B163" s="155"/>
      <c r="C163" s="187" t="s">
        <v>315</v>
      </c>
      <c r="D163" s="157"/>
      <c r="E163" s="158">
        <v>10.15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54"/>
      <c r="B164" s="155"/>
      <c r="C164" s="187" t="s">
        <v>316</v>
      </c>
      <c r="D164" s="157"/>
      <c r="E164" s="158">
        <v>13.21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4"/>
      <c r="B165" s="155"/>
      <c r="C165" s="187" t="s">
        <v>317</v>
      </c>
      <c r="D165" s="157"/>
      <c r="E165" s="158">
        <v>14.71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54"/>
      <c r="B166" s="155"/>
      <c r="C166" s="187" t="s">
        <v>318</v>
      </c>
      <c r="D166" s="157"/>
      <c r="E166" s="158">
        <v>18.14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4"/>
      <c r="B167" s="155"/>
      <c r="C167" s="187" t="s">
        <v>183</v>
      </c>
      <c r="D167" s="157"/>
      <c r="E167" s="158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0" outlineLevel="1" x14ac:dyDescent="0.25">
      <c r="A168" s="154"/>
      <c r="B168" s="155"/>
      <c r="C168" s="187" t="s">
        <v>234</v>
      </c>
      <c r="D168" s="157"/>
      <c r="E168" s="158">
        <v>1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" outlineLevel="1" x14ac:dyDescent="0.25">
      <c r="A169" s="177">
        <v>56</v>
      </c>
      <c r="B169" s="178" t="s">
        <v>319</v>
      </c>
      <c r="C169" s="188" t="s">
        <v>320</v>
      </c>
      <c r="D169" s="179" t="s">
        <v>0</v>
      </c>
      <c r="E169" s="180">
        <v>49.591500000000003</v>
      </c>
      <c r="F169" s="181"/>
      <c r="G169" s="182">
        <f>ROUND(E169*F169,2)</f>
        <v>0</v>
      </c>
      <c r="H169" s="181"/>
      <c r="I169" s="182">
        <f>ROUND(E169*H169,2)</f>
        <v>0</v>
      </c>
      <c r="J169" s="181"/>
      <c r="K169" s="182">
        <f>ROUND(E169*J169,2)</f>
        <v>0</v>
      </c>
      <c r="L169" s="182">
        <v>21</v>
      </c>
      <c r="M169" s="183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6"/>
      <c r="S169" s="156" t="s">
        <v>125</v>
      </c>
      <c r="T169" s="156" t="s">
        <v>125</v>
      </c>
      <c r="U169" s="156">
        <v>0</v>
      </c>
      <c r="V169" s="156">
        <f>ROUND(E169*U169,2)</f>
        <v>0</v>
      </c>
      <c r="W169" s="156"/>
      <c r="X169" s="156" t="s">
        <v>126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292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13" x14ac:dyDescent="0.25">
      <c r="A170" s="164" t="s">
        <v>120</v>
      </c>
      <c r="B170" s="165" t="s">
        <v>78</v>
      </c>
      <c r="C170" s="185" t="s">
        <v>79</v>
      </c>
      <c r="D170" s="166"/>
      <c r="E170" s="167"/>
      <c r="F170" s="168"/>
      <c r="G170" s="168">
        <f>SUMIF(AG171:AG448,"&lt;&gt;NOR",G171:G448)</f>
        <v>0</v>
      </c>
      <c r="H170" s="168"/>
      <c r="I170" s="168">
        <f>SUM(I171:I448)</f>
        <v>0</v>
      </c>
      <c r="J170" s="168"/>
      <c r="K170" s="168">
        <f>SUM(K171:K448)</f>
        <v>0</v>
      </c>
      <c r="L170" s="168"/>
      <c r="M170" s="169">
        <f>SUM(M171:M448)</f>
        <v>0</v>
      </c>
      <c r="N170" s="163"/>
      <c r="O170" s="163">
        <f>SUM(O171:O448)</f>
        <v>4885.4799999999996</v>
      </c>
      <c r="P170" s="163"/>
      <c r="Q170" s="163">
        <f>SUM(Q171:Q448)</f>
        <v>0.02</v>
      </c>
      <c r="R170" s="163"/>
      <c r="S170" s="163"/>
      <c r="T170" s="163"/>
      <c r="U170" s="163"/>
      <c r="V170" s="163">
        <f>SUM(V171:V448)</f>
        <v>169.67</v>
      </c>
      <c r="W170" s="163"/>
      <c r="X170" s="163"/>
      <c r="AG170" t="s">
        <v>121</v>
      </c>
    </row>
    <row r="171" spans="1:60" ht="20" outlineLevel="1" x14ac:dyDescent="0.25">
      <c r="A171" s="170">
        <v>57</v>
      </c>
      <c r="B171" s="171" t="s">
        <v>321</v>
      </c>
      <c r="C171" s="186" t="s">
        <v>322</v>
      </c>
      <c r="D171" s="172" t="s">
        <v>323</v>
      </c>
      <c r="E171" s="173">
        <v>107.88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6">
        <f>G171*(1+L171/100)</f>
        <v>0</v>
      </c>
      <c r="N171" s="156">
        <v>5.0000000000000002E-5</v>
      </c>
      <c r="O171" s="156">
        <f>ROUND(E171*N171,2)</f>
        <v>0.01</v>
      </c>
      <c r="P171" s="156">
        <v>0</v>
      </c>
      <c r="Q171" s="156">
        <f>ROUND(E171*P171,2)</f>
        <v>0</v>
      </c>
      <c r="R171" s="156"/>
      <c r="S171" s="156" t="s">
        <v>125</v>
      </c>
      <c r="T171" s="156" t="s">
        <v>125</v>
      </c>
      <c r="U171" s="156">
        <v>0.1</v>
      </c>
      <c r="V171" s="156">
        <f>ROUND(E171*U171,2)</f>
        <v>10.79</v>
      </c>
      <c r="W171" s="156"/>
      <c r="X171" s="156" t="s">
        <v>126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127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54"/>
      <c r="B172" s="155"/>
      <c r="C172" s="187" t="s">
        <v>170</v>
      </c>
      <c r="D172" s="157"/>
      <c r="E172" s="158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54"/>
      <c r="B173" s="155"/>
      <c r="C173" s="187" t="s">
        <v>324</v>
      </c>
      <c r="D173" s="157"/>
      <c r="E173" s="158">
        <v>43.6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54"/>
      <c r="B174" s="155"/>
      <c r="C174" s="187" t="s">
        <v>325</v>
      </c>
      <c r="D174" s="157"/>
      <c r="E174" s="158">
        <v>46.3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54"/>
      <c r="B175" s="155"/>
      <c r="C175" s="189" t="s">
        <v>326</v>
      </c>
      <c r="D175" s="159"/>
      <c r="E175" s="160">
        <v>17.98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129</v>
      </c>
      <c r="AH175" s="147">
        <v>4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0" outlineLevel="1" x14ac:dyDescent="0.25">
      <c r="A176" s="170">
        <v>58</v>
      </c>
      <c r="B176" s="171" t="s">
        <v>327</v>
      </c>
      <c r="C176" s="186" t="s">
        <v>328</v>
      </c>
      <c r="D176" s="172" t="s">
        <v>323</v>
      </c>
      <c r="E176" s="173">
        <v>123.96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6">
        <f>G176*(1+L176/100)</f>
        <v>0</v>
      </c>
      <c r="N176" s="156">
        <v>5.0000000000000002E-5</v>
      </c>
      <c r="O176" s="156">
        <f>ROUND(E176*N176,2)</f>
        <v>0.01</v>
      </c>
      <c r="P176" s="156">
        <v>0</v>
      </c>
      <c r="Q176" s="156">
        <f>ROUND(E176*P176,2)</f>
        <v>0</v>
      </c>
      <c r="R176" s="156"/>
      <c r="S176" s="156" t="s">
        <v>125</v>
      </c>
      <c r="T176" s="156" t="s">
        <v>125</v>
      </c>
      <c r="U176" s="156">
        <v>8.4000000000000005E-2</v>
      </c>
      <c r="V176" s="156">
        <f>ROUND(E176*U176,2)</f>
        <v>10.41</v>
      </c>
      <c r="W176" s="156"/>
      <c r="X176" s="156" t="s">
        <v>126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127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54"/>
      <c r="B177" s="155"/>
      <c r="C177" s="187" t="s">
        <v>170</v>
      </c>
      <c r="D177" s="157"/>
      <c r="E177" s="158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54"/>
      <c r="B178" s="155"/>
      <c r="C178" s="187" t="s">
        <v>329</v>
      </c>
      <c r="D178" s="157"/>
      <c r="E178" s="158">
        <v>50.2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54"/>
      <c r="B179" s="155"/>
      <c r="C179" s="187" t="s">
        <v>330</v>
      </c>
      <c r="D179" s="157"/>
      <c r="E179" s="158">
        <v>53.1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54"/>
      <c r="B180" s="155"/>
      <c r="C180" s="189" t="s">
        <v>326</v>
      </c>
      <c r="D180" s="159"/>
      <c r="E180" s="160">
        <v>20.66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129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0" outlineLevel="1" x14ac:dyDescent="0.25">
      <c r="A181" s="170">
        <v>59</v>
      </c>
      <c r="B181" s="171" t="s">
        <v>331</v>
      </c>
      <c r="C181" s="186" t="s">
        <v>332</v>
      </c>
      <c r="D181" s="172" t="s">
        <v>323</v>
      </c>
      <c r="E181" s="173">
        <v>1078.5096000000001</v>
      </c>
      <c r="F181" s="174"/>
      <c r="G181" s="175">
        <f>ROUND(E181*F181,2)</f>
        <v>0</v>
      </c>
      <c r="H181" s="174"/>
      <c r="I181" s="175">
        <f>ROUND(E181*H181,2)</f>
        <v>0</v>
      </c>
      <c r="J181" s="174"/>
      <c r="K181" s="175">
        <f>ROUND(E181*J181,2)</f>
        <v>0</v>
      </c>
      <c r="L181" s="175">
        <v>21</v>
      </c>
      <c r="M181" s="176">
        <f>G181*(1+L181/100)</f>
        <v>0</v>
      </c>
      <c r="N181" s="156">
        <v>5.0000000000000002E-5</v>
      </c>
      <c r="O181" s="156">
        <f>ROUND(E181*N181,2)</f>
        <v>0.05</v>
      </c>
      <c r="P181" s="156">
        <v>0</v>
      </c>
      <c r="Q181" s="156">
        <f>ROUND(E181*P181,2)</f>
        <v>0</v>
      </c>
      <c r="R181" s="156"/>
      <c r="S181" s="156" t="s">
        <v>125</v>
      </c>
      <c r="T181" s="156" t="s">
        <v>125</v>
      </c>
      <c r="U181" s="156">
        <v>5.1999999999999998E-2</v>
      </c>
      <c r="V181" s="156">
        <f>ROUND(E181*U181,2)</f>
        <v>56.08</v>
      </c>
      <c r="W181" s="156"/>
      <c r="X181" s="156" t="s">
        <v>126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127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4"/>
      <c r="B182" s="155"/>
      <c r="C182" s="187" t="s">
        <v>333</v>
      </c>
      <c r="D182" s="157"/>
      <c r="E182" s="158">
        <v>166.05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4"/>
      <c r="B183" s="155"/>
      <c r="C183" s="187" t="s">
        <v>334</v>
      </c>
      <c r="D183" s="157"/>
      <c r="E183" s="158">
        <v>473.1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129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/>
      <c r="B184" s="155"/>
      <c r="C184" s="187" t="s">
        <v>335</v>
      </c>
      <c r="D184" s="157"/>
      <c r="E184" s="158">
        <v>129.19</v>
      </c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4"/>
      <c r="B185" s="155"/>
      <c r="C185" s="187" t="s">
        <v>336</v>
      </c>
      <c r="D185" s="157"/>
      <c r="E185" s="158">
        <v>153.86000000000001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129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54"/>
      <c r="B186" s="155"/>
      <c r="C186" s="187" t="s">
        <v>337</v>
      </c>
      <c r="D186" s="157"/>
      <c r="E186" s="158">
        <v>156.31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129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" outlineLevel="1" x14ac:dyDescent="0.25">
      <c r="A187" s="170">
        <v>60</v>
      </c>
      <c r="B187" s="171" t="s">
        <v>338</v>
      </c>
      <c r="C187" s="186" t="s">
        <v>339</v>
      </c>
      <c r="D187" s="172" t="s">
        <v>323</v>
      </c>
      <c r="E187" s="173">
        <v>374.67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6">
        <f>G187*(1+L187/100)</f>
        <v>0</v>
      </c>
      <c r="N187" s="156">
        <v>5.0000000000000002E-5</v>
      </c>
      <c r="O187" s="156">
        <f>ROUND(E187*N187,2)</f>
        <v>0.02</v>
      </c>
      <c r="P187" s="156">
        <v>0</v>
      </c>
      <c r="Q187" s="156">
        <f>ROUND(E187*P187,2)</f>
        <v>0</v>
      </c>
      <c r="R187" s="156"/>
      <c r="S187" s="156" t="s">
        <v>125</v>
      </c>
      <c r="T187" s="156" t="s">
        <v>125</v>
      </c>
      <c r="U187" s="156">
        <v>4.3999999999999997E-2</v>
      </c>
      <c r="V187" s="156">
        <f>ROUND(E187*U187,2)</f>
        <v>16.489999999999998</v>
      </c>
      <c r="W187" s="156"/>
      <c r="X187" s="156" t="s">
        <v>126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127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4"/>
      <c r="B188" s="155"/>
      <c r="C188" s="187" t="s">
        <v>340</v>
      </c>
      <c r="D188" s="157"/>
      <c r="E188" s="158">
        <v>374.67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0" outlineLevel="1" x14ac:dyDescent="0.25">
      <c r="A189" s="170">
        <v>61</v>
      </c>
      <c r="B189" s="171" t="s">
        <v>341</v>
      </c>
      <c r="C189" s="186" t="s">
        <v>342</v>
      </c>
      <c r="D189" s="172" t="s">
        <v>323</v>
      </c>
      <c r="E189" s="173">
        <v>2172.3335999999999</v>
      </c>
      <c r="F189" s="174"/>
      <c r="G189" s="175">
        <f>ROUND(E189*F189,2)</f>
        <v>0</v>
      </c>
      <c r="H189" s="174"/>
      <c r="I189" s="175">
        <f>ROUND(E189*H189,2)</f>
        <v>0</v>
      </c>
      <c r="J189" s="174"/>
      <c r="K189" s="175">
        <f>ROUND(E189*J189,2)</f>
        <v>0</v>
      </c>
      <c r="L189" s="175">
        <v>21</v>
      </c>
      <c r="M189" s="176">
        <f>G189*(1+L189/100)</f>
        <v>0</v>
      </c>
      <c r="N189" s="156">
        <v>5.0000000000000002E-5</v>
      </c>
      <c r="O189" s="156">
        <f>ROUND(E189*N189,2)</f>
        <v>0.11</v>
      </c>
      <c r="P189" s="156">
        <v>0</v>
      </c>
      <c r="Q189" s="156">
        <f>ROUND(E189*P189,2)</f>
        <v>0</v>
      </c>
      <c r="R189" s="156"/>
      <c r="S189" s="156" t="s">
        <v>125</v>
      </c>
      <c r="T189" s="156" t="s">
        <v>125</v>
      </c>
      <c r="U189" s="156">
        <v>3.4000000000000002E-2</v>
      </c>
      <c r="V189" s="156">
        <f>ROUND(E189*U189,2)</f>
        <v>73.86</v>
      </c>
      <c r="W189" s="156"/>
      <c r="X189" s="156" t="s">
        <v>126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127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4"/>
      <c r="B190" s="155"/>
      <c r="C190" s="187" t="s">
        <v>343</v>
      </c>
      <c r="D190" s="157"/>
      <c r="E190" s="158">
        <v>2172.33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0">
        <v>62</v>
      </c>
      <c r="B191" s="171" t="s">
        <v>344</v>
      </c>
      <c r="C191" s="186" t="s">
        <v>345</v>
      </c>
      <c r="D191" s="172" t="s">
        <v>240</v>
      </c>
      <c r="E191" s="173">
        <v>2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6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6"/>
      <c r="S191" s="156" t="s">
        <v>154</v>
      </c>
      <c r="T191" s="156" t="s">
        <v>155</v>
      </c>
      <c r="U191" s="156">
        <v>0</v>
      </c>
      <c r="V191" s="156">
        <f>ROUND(E191*U191,2)</f>
        <v>0</v>
      </c>
      <c r="W191" s="156"/>
      <c r="X191" s="156" t="s">
        <v>126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127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" outlineLevel="1" x14ac:dyDescent="0.25">
      <c r="A192" s="154"/>
      <c r="B192" s="155"/>
      <c r="C192" s="187" t="s">
        <v>346</v>
      </c>
      <c r="D192" s="157"/>
      <c r="E192" s="158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129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" outlineLevel="1" x14ac:dyDescent="0.25">
      <c r="A193" s="154"/>
      <c r="B193" s="155"/>
      <c r="C193" s="187" t="s">
        <v>347</v>
      </c>
      <c r="D193" s="157"/>
      <c r="E193" s="158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" outlineLevel="1" x14ac:dyDescent="0.25">
      <c r="A194" s="154"/>
      <c r="B194" s="155"/>
      <c r="C194" s="187" t="s">
        <v>348</v>
      </c>
      <c r="D194" s="157"/>
      <c r="E194" s="158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/>
      <c r="B195" s="155"/>
      <c r="C195" s="187" t="s">
        <v>183</v>
      </c>
      <c r="D195" s="157"/>
      <c r="E195" s="158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129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4"/>
      <c r="B196" s="155"/>
      <c r="C196" s="187" t="s">
        <v>349</v>
      </c>
      <c r="D196" s="157"/>
      <c r="E196" s="158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5">
      <c r="A197" s="154"/>
      <c r="B197" s="155"/>
      <c r="C197" s="187" t="s">
        <v>183</v>
      </c>
      <c r="D197" s="157"/>
      <c r="E197" s="158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129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4"/>
      <c r="B198" s="155"/>
      <c r="C198" s="187" t="s">
        <v>350</v>
      </c>
      <c r="D198" s="157"/>
      <c r="E198" s="158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54"/>
      <c r="B199" s="155"/>
      <c r="C199" s="187" t="s">
        <v>351</v>
      </c>
      <c r="D199" s="157"/>
      <c r="E199" s="158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129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4"/>
      <c r="B200" s="155"/>
      <c r="C200" s="187" t="s">
        <v>352</v>
      </c>
      <c r="D200" s="157"/>
      <c r="E200" s="158">
        <v>1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129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54"/>
      <c r="B201" s="155"/>
      <c r="C201" s="187" t="s">
        <v>353</v>
      </c>
      <c r="D201" s="157"/>
      <c r="E201" s="158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129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54"/>
      <c r="B202" s="155"/>
      <c r="C202" s="187" t="s">
        <v>354</v>
      </c>
      <c r="D202" s="157"/>
      <c r="E202" s="158">
        <v>1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0">
        <v>63</v>
      </c>
      <c r="B203" s="171" t="s">
        <v>355</v>
      </c>
      <c r="C203" s="186" t="s">
        <v>356</v>
      </c>
      <c r="D203" s="172" t="s">
        <v>240</v>
      </c>
      <c r="E203" s="173">
        <v>1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6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6"/>
      <c r="S203" s="156" t="s">
        <v>154</v>
      </c>
      <c r="T203" s="156" t="s">
        <v>155</v>
      </c>
      <c r="U203" s="156">
        <v>0</v>
      </c>
      <c r="V203" s="156">
        <f>ROUND(E203*U203,2)</f>
        <v>0</v>
      </c>
      <c r="W203" s="156"/>
      <c r="X203" s="156" t="s">
        <v>126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127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" outlineLevel="1" x14ac:dyDescent="0.25">
      <c r="A204" s="154"/>
      <c r="B204" s="155"/>
      <c r="C204" s="187" t="s">
        <v>357</v>
      </c>
      <c r="D204" s="157"/>
      <c r="E204" s="158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129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" outlineLevel="1" x14ac:dyDescent="0.25">
      <c r="A205" s="154"/>
      <c r="B205" s="155"/>
      <c r="C205" s="187" t="s">
        <v>347</v>
      </c>
      <c r="D205" s="157"/>
      <c r="E205" s="158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129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" outlineLevel="1" x14ac:dyDescent="0.25">
      <c r="A206" s="154"/>
      <c r="B206" s="155"/>
      <c r="C206" s="187" t="s">
        <v>358</v>
      </c>
      <c r="D206" s="157"/>
      <c r="E206" s="158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129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" outlineLevel="1" x14ac:dyDescent="0.25">
      <c r="A207" s="154"/>
      <c r="B207" s="155"/>
      <c r="C207" s="187" t="s">
        <v>348</v>
      </c>
      <c r="D207" s="157"/>
      <c r="E207" s="158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129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4"/>
      <c r="B208" s="155"/>
      <c r="C208" s="187" t="s">
        <v>183</v>
      </c>
      <c r="D208" s="157"/>
      <c r="E208" s="158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54"/>
      <c r="B209" s="155"/>
      <c r="C209" s="187" t="s">
        <v>349</v>
      </c>
      <c r="D209" s="157"/>
      <c r="E209" s="158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129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54"/>
      <c r="B210" s="155"/>
      <c r="C210" s="187" t="s">
        <v>183</v>
      </c>
      <c r="D210" s="157"/>
      <c r="E210" s="158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129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54"/>
      <c r="B211" s="155"/>
      <c r="C211" s="187" t="s">
        <v>350</v>
      </c>
      <c r="D211" s="157"/>
      <c r="E211" s="158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54"/>
      <c r="B212" s="155"/>
      <c r="C212" s="187" t="s">
        <v>351</v>
      </c>
      <c r="D212" s="157"/>
      <c r="E212" s="158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129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54"/>
      <c r="B213" s="155"/>
      <c r="C213" s="187" t="s">
        <v>359</v>
      </c>
      <c r="D213" s="157"/>
      <c r="E213" s="158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129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/>
      <c r="B214" s="155"/>
      <c r="C214" s="187" t="s">
        <v>360</v>
      </c>
      <c r="D214" s="157"/>
      <c r="E214" s="158">
        <v>1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54"/>
      <c r="B215" s="155"/>
      <c r="C215" s="187" t="s">
        <v>361</v>
      </c>
      <c r="D215" s="157"/>
      <c r="E215" s="158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" outlineLevel="1" x14ac:dyDescent="0.25">
      <c r="A216" s="170">
        <v>64</v>
      </c>
      <c r="B216" s="171" t="s">
        <v>362</v>
      </c>
      <c r="C216" s="186" t="s">
        <v>363</v>
      </c>
      <c r="D216" s="172" t="s">
        <v>240</v>
      </c>
      <c r="E216" s="173">
        <v>1</v>
      </c>
      <c r="F216" s="174"/>
      <c r="G216" s="175">
        <f>ROUND(E216*F216,2)</f>
        <v>0</v>
      </c>
      <c r="H216" s="174"/>
      <c r="I216" s="175">
        <f>ROUND(E216*H216,2)</f>
        <v>0</v>
      </c>
      <c r="J216" s="174"/>
      <c r="K216" s="175">
        <f>ROUND(E216*J216,2)</f>
        <v>0</v>
      </c>
      <c r="L216" s="175">
        <v>21</v>
      </c>
      <c r="M216" s="176">
        <f>G216*(1+L216/100)</f>
        <v>0</v>
      </c>
      <c r="N216" s="156">
        <v>0</v>
      </c>
      <c r="O216" s="156">
        <f>ROUND(E216*N216,2)</f>
        <v>0</v>
      </c>
      <c r="P216" s="156">
        <v>0</v>
      </c>
      <c r="Q216" s="156">
        <f>ROUND(E216*P216,2)</f>
        <v>0</v>
      </c>
      <c r="R216" s="156"/>
      <c r="S216" s="156" t="s">
        <v>154</v>
      </c>
      <c r="T216" s="156" t="s">
        <v>155</v>
      </c>
      <c r="U216" s="156">
        <v>0</v>
      </c>
      <c r="V216" s="156">
        <f>ROUND(E216*U216,2)</f>
        <v>0</v>
      </c>
      <c r="W216" s="156"/>
      <c r="X216" s="156" t="s">
        <v>126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127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" outlineLevel="1" x14ac:dyDescent="0.25">
      <c r="A217" s="154"/>
      <c r="B217" s="155"/>
      <c r="C217" s="187" t="s">
        <v>364</v>
      </c>
      <c r="D217" s="157"/>
      <c r="E217" s="158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129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" outlineLevel="1" x14ac:dyDescent="0.25">
      <c r="A218" s="154"/>
      <c r="B218" s="155"/>
      <c r="C218" s="187" t="s">
        <v>347</v>
      </c>
      <c r="D218" s="157"/>
      <c r="E218" s="158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129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/>
      <c r="B219" s="155"/>
      <c r="C219" s="187" t="s">
        <v>365</v>
      </c>
      <c r="D219" s="157"/>
      <c r="E219" s="158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129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0" outlineLevel="1" x14ac:dyDescent="0.25">
      <c r="A220" s="154"/>
      <c r="B220" s="155"/>
      <c r="C220" s="187" t="s">
        <v>348</v>
      </c>
      <c r="D220" s="157"/>
      <c r="E220" s="158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54"/>
      <c r="B221" s="155"/>
      <c r="C221" s="187" t="s">
        <v>183</v>
      </c>
      <c r="D221" s="157"/>
      <c r="E221" s="158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129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54"/>
      <c r="B222" s="155"/>
      <c r="C222" s="187" t="s">
        <v>349</v>
      </c>
      <c r="D222" s="157"/>
      <c r="E222" s="158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4"/>
      <c r="B223" s="155"/>
      <c r="C223" s="187" t="s">
        <v>183</v>
      </c>
      <c r="D223" s="157"/>
      <c r="E223" s="158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129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/>
      <c r="B224" s="155"/>
      <c r="C224" s="187" t="s">
        <v>350</v>
      </c>
      <c r="D224" s="157"/>
      <c r="E224" s="158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129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4"/>
      <c r="B225" s="155"/>
      <c r="C225" s="187" t="s">
        <v>366</v>
      </c>
      <c r="D225" s="157"/>
      <c r="E225" s="158">
        <v>1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129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54"/>
      <c r="B226" s="155"/>
      <c r="C226" s="187" t="s">
        <v>359</v>
      </c>
      <c r="D226" s="157"/>
      <c r="E226" s="158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129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4"/>
      <c r="B227" s="155"/>
      <c r="C227" s="187" t="s">
        <v>353</v>
      </c>
      <c r="D227" s="157"/>
      <c r="E227" s="158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129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54"/>
      <c r="B228" s="155"/>
      <c r="C228" s="187" t="s">
        <v>361</v>
      </c>
      <c r="D228" s="157"/>
      <c r="E228" s="158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129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70">
        <v>65</v>
      </c>
      <c r="B229" s="171" t="s">
        <v>367</v>
      </c>
      <c r="C229" s="186" t="s">
        <v>368</v>
      </c>
      <c r="D229" s="172" t="s">
        <v>240</v>
      </c>
      <c r="E229" s="173">
        <v>2</v>
      </c>
      <c r="F229" s="174"/>
      <c r="G229" s="175">
        <f>ROUND(E229*F229,2)</f>
        <v>0</v>
      </c>
      <c r="H229" s="174"/>
      <c r="I229" s="175">
        <f>ROUND(E229*H229,2)</f>
        <v>0</v>
      </c>
      <c r="J229" s="174"/>
      <c r="K229" s="175">
        <f>ROUND(E229*J229,2)</f>
        <v>0</v>
      </c>
      <c r="L229" s="175">
        <v>21</v>
      </c>
      <c r="M229" s="176">
        <f>G229*(1+L229/100)</f>
        <v>0</v>
      </c>
      <c r="N229" s="156">
        <v>0</v>
      </c>
      <c r="O229" s="156">
        <f>ROUND(E229*N229,2)</f>
        <v>0</v>
      </c>
      <c r="P229" s="156">
        <v>0</v>
      </c>
      <c r="Q229" s="156">
        <f>ROUND(E229*P229,2)</f>
        <v>0</v>
      </c>
      <c r="R229" s="156"/>
      <c r="S229" s="156" t="s">
        <v>154</v>
      </c>
      <c r="T229" s="156" t="s">
        <v>155</v>
      </c>
      <c r="U229" s="156">
        <v>0</v>
      </c>
      <c r="V229" s="156">
        <f>ROUND(E229*U229,2)</f>
        <v>0</v>
      </c>
      <c r="W229" s="156"/>
      <c r="X229" s="156" t="s">
        <v>126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127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0" outlineLevel="1" x14ac:dyDescent="0.25">
      <c r="A230" s="154"/>
      <c r="B230" s="155"/>
      <c r="C230" s="187" t="s">
        <v>346</v>
      </c>
      <c r="D230" s="157"/>
      <c r="E230" s="158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129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0" outlineLevel="1" x14ac:dyDescent="0.25">
      <c r="A231" s="154"/>
      <c r="B231" s="155"/>
      <c r="C231" s="187" t="s">
        <v>347</v>
      </c>
      <c r="D231" s="157"/>
      <c r="E231" s="158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129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" outlineLevel="1" x14ac:dyDescent="0.25">
      <c r="A232" s="154"/>
      <c r="B232" s="155"/>
      <c r="C232" s="187" t="s">
        <v>348</v>
      </c>
      <c r="D232" s="157"/>
      <c r="E232" s="158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54"/>
      <c r="B233" s="155"/>
      <c r="C233" s="187" t="s">
        <v>183</v>
      </c>
      <c r="D233" s="157"/>
      <c r="E233" s="158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54"/>
      <c r="B234" s="155"/>
      <c r="C234" s="187" t="s">
        <v>349</v>
      </c>
      <c r="D234" s="157"/>
      <c r="E234" s="158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129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54"/>
      <c r="B235" s="155"/>
      <c r="C235" s="187" t="s">
        <v>183</v>
      </c>
      <c r="D235" s="157"/>
      <c r="E235" s="158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129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4"/>
      <c r="B236" s="155"/>
      <c r="C236" s="187" t="s">
        <v>350</v>
      </c>
      <c r="D236" s="157"/>
      <c r="E236" s="158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129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54"/>
      <c r="B237" s="155"/>
      <c r="C237" s="187" t="s">
        <v>351</v>
      </c>
      <c r="D237" s="157"/>
      <c r="E237" s="158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129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/>
      <c r="B238" s="155"/>
      <c r="C238" s="187" t="s">
        <v>352</v>
      </c>
      <c r="D238" s="157"/>
      <c r="E238" s="158">
        <v>1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129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54"/>
      <c r="B239" s="155"/>
      <c r="C239" s="187" t="s">
        <v>353</v>
      </c>
      <c r="D239" s="157"/>
      <c r="E239" s="158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129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54"/>
      <c r="B240" s="155"/>
      <c r="C240" s="187" t="s">
        <v>354</v>
      </c>
      <c r="D240" s="157"/>
      <c r="E240" s="158">
        <v>1</v>
      </c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129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70">
        <v>66</v>
      </c>
      <c r="B241" s="171" t="s">
        <v>369</v>
      </c>
      <c r="C241" s="186" t="s">
        <v>370</v>
      </c>
      <c r="D241" s="172" t="s">
        <v>240</v>
      </c>
      <c r="E241" s="173">
        <v>1</v>
      </c>
      <c r="F241" s="174"/>
      <c r="G241" s="175">
        <f>ROUND(E241*F241,2)</f>
        <v>0</v>
      </c>
      <c r="H241" s="174"/>
      <c r="I241" s="175">
        <f>ROUND(E241*H241,2)</f>
        <v>0</v>
      </c>
      <c r="J241" s="174"/>
      <c r="K241" s="175">
        <f>ROUND(E241*J241,2)</f>
        <v>0</v>
      </c>
      <c r="L241" s="175">
        <v>21</v>
      </c>
      <c r="M241" s="176">
        <f>G241*(1+L241/100)</f>
        <v>0</v>
      </c>
      <c r="N241" s="156">
        <v>0</v>
      </c>
      <c r="O241" s="156">
        <f>ROUND(E241*N241,2)</f>
        <v>0</v>
      </c>
      <c r="P241" s="156">
        <v>0</v>
      </c>
      <c r="Q241" s="156">
        <f>ROUND(E241*P241,2)</f>
        <v>0</v>
      </c>
      <c r="R241" s="156"/>
      <c r="S241" s="156" t="s">
        <v>154</v>
      </c>
      <c r="T241" s="156" t="s">
        <v>155</v>
      </c>
      <c r="U241" s="156">
        <v>0</v>
      </c>
      <c r="V241" s="156">
        <f>ROUND(E241*U241,2)</f>
        <v>0</v>
      </c>
      <c r="W241" s="156"/>
      <c r="X241" s="156" t="s">
        <v>126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127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" outlineLevel="1" x14ac:dyDescent="0.25">
      <c r="A242" s="154"/>
      <c r="B242" s="155"/>
      <c r="C242" s="187" t="s">
        <v>346</v>
      </c>
      <c r="D242" s="157"/>
      <c r="E242" s="158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129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" outlineLevel="1" x14ac:dyDescent="0.25">
      <c r="A243" s="154"/>
      <c r="B243" s="155"/>
      <c r="C243" s="187" t="s">
        <v>347</v>
      </c>
      <c r="D243" s="157"/>
      <c r="E243" s="158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129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" outlineLevel="1" x14ac:dyDescent="0.25">
      <c r="A244" s="154"/>
      <c r="B244" s="155"/>
      <c r="C244" s="187" t="s">
        <v>348</v>
      </c>
      <c r="D244" s="157"/>
      <c r="E244" s="158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129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4"/>
      <c r="B245" s="155"/>
      <c r="C245" s="187" t="s">
        <v>183</v>
      </c>
      <c r="D245" s="157"/>
      <c r="E245" s="158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129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54"/>
      <c r="B246" s="155"/>
      <c r="C246" s="187" t="s">
        <v>349</v>
      </c>
      <c r="D246" s="157"/>
      <c r="E246" s="158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129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54"/>
      <c r="B247" s="155"/>
      <c r="C247" s="187" t="s">
        <v>183</v>
      </c>
      <c r="D247" s="157"/>
      <c r="E247" s="158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129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54"/>
      <c r="B248" s="155"/>
      <c r="C248" s="187" t="s">
        <v>350</v>
      </c>
      <c r="D248" s="157"/>
      <c r="E248" s="158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129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4"/>
      <c r="B249" s="155"/>
      <c r="C249" s="187" t="s">
        <v>351</v>
      </c>
      <c r="D249" s="157"/>
      <c r="E249" s="158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129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54"/>
      <c r="B250" s="155"/>
      <c r="C250" s="187" t="s">
        <v>359</v>
      </c>
      <c r="D250" s="157"/>
      <c r="E250" s="158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129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4"/>
      <c r="B251" s="155"/>
      <c r="C251" s="187" t="s">
        <v>360</v>
      </c>
      <c r="D251" s="157"/>
      <c r="E251" s="158">
        <v>1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129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/>
      <c r="B252" s="155"/>
      <c r="C252" s="187" t="s">
        <v>361</v>
      </c>
      <c r="D252" s="157"/>
      <c r="E252" s="158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129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70">
        <v>67</v>
      </c>
      <c r="B253" s="171" t="s">
        <v>371</v>
      </c>
      <c r="C253" s="186" t="s">
        <v>372</v>
      </c>
      <c r="D253" s="172" t="s">
        <v>240</v>
      </c>
      <c r="E253" s="173">
        <v>1</v>
      </c>
      <c r="F253" s="174"/>
      <c r="G253" s="175">
        <f>ROUND(E253*F253,2)</f>
        <v>0</v>
      </c>
      <c r="H253" s="174"/>
      <c r="I253" s="175">
        <f>ROUND(E253*H253,2)</f>
        <v>0</v>
      </c>
      <c r="J253" s="174"/>
      <c r="K253" s="175">
        <f>ROUND(E253*J253,2)</f>
        <v>0</v>
      </c>
      <c r="L253" s="175">
        <v>21</v>
      </c>
      <c r="M253" s="176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6"/>
      <c r="S253" s="156" t="s">
        <v>154</v>
      </c>
      <c r="T253" s="156" t="s">
        <v>155</v>
      </c>
      <c r="U253" s="156">
        <v>0</v>
      </c>
      <c r="V253" s="156">
        <f>ROUND(E253*U253,2)</f>
        <v>0</v>
      </c>
      <c r="W253" s="156"/>
      <c r="X253" s="156" t="s">
        <v>126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127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0" outlineLevel="1" x14ac:dyDescent="0.25">
      <c r="A254" s="154"/>
      <c r="B254" s="155"/>
      <c r="C254" s="187" t="s">
        <v>357</v>
      </c>
      <c r="D254" s="157"/>
      <c r="E254" s="158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129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0" outlineLevel="1" x14ac:dyDescent="0.25">
      <c r="A255" s="154"/>
      <c r="B255" s="155"/>
      <c r="C255" s="187" t="s">
        <v>347</v>
      </c>
      <c r="D255" s="157"/>
      <c r="E255" s="158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129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0" outlineLevel="1" x14ac:dyDescent="0.25">
      <c r="A256" s="154"/>
      <c r="B256" s="155"/>
      <c r="C256" s="187" t="s">
        <v>373</v>
      </c>
      <c r="D256" s="157"/>
      <c r="E256" s="158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129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0" outlineLevel="1" x14ac:dyDescent="0.25">
      <c r="A257" s="154"/>
      <c r="B257" s="155"/>
      <c r="C257" s="187" t="s">
        <v>348</v>
      </c>
      <c r="D257" s="157"/>
      <c r="E257" s="158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129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54"/>
      <c r="B258" s="155"/>
      <c r="C258" s="187" t="s">
        <v>183</v>
      </c>
      <c r="D258" s="157"/>
      <c r="E258" s="158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129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4"/>
      <c r="B259" s="155"/>
      <c r="C259" s="187" t="s">
        <v>349</v>
      </c>
      <c r="D259" s="157"/>
      <c r="E259" s="158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129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/>
      <c r="B260" s="155"/>
      <c r="C260" s="187" t="s">
        <v>183</v>
      </c>
      <c r="D260" s="157"/>
      <c r="E260" s="158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129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54"/>
      <c r="B261" s="155"/>
      <c r="C261" s="187" t="s">
        <v>350</v>
      </c>
      <c r="D261" s="157"/>
      <c r="E261" s="158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129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54"/>
      <c r="B262" s="155"/>
      <c r="C262" s="187" t="s">
        <v>366</v>
      </c>
      <c r="D262" s="157"/>
      <c r="E262" s="158">
        <v>1</v>
      </c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129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4"/>
      <c r="B263" s="155"/>
      <c r="C263" s="187" t="s">
        <v>359</v>
      </c>
      <c r="D263" s="157"/>
      <c r="E263" s="158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129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5">
      <c r="A264" s="154"/>
      <c r="B264" s="155"/>
      <c r="C264" s="187" t="s">
        <v>353</v>
      </c>
      <c r="D264" s="157"/>
      <c r="E264" s="158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129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4"/>
      <c r="B265" s="155"/>
      <c r="C265" s="187" t="s">
        <v>361</v>
      </c>
      <c r="D265" s="157"/>
      <c r="E265" s="158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129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70">
        <v>68</v>
      </c>
      <c r="B266" s="171" t="s">
        <v>374</v>
      </c>
      <c r="C266" s="186" t="s">
        <v>375</v>
      </c>
      <c r="D266" s="172" t="s">
        <v>240</v>
      </c>
      <c r="E266" s="173">
        <v>4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6">
        <f>G266*(1+L266/100)</f>
        <v>0</v>
      </c>
      <c r="N266" s="156">
        <v>0</v>
      </c>
      <c r="O266" s="156">
        <f>ROUND(E266*N266,2)</f>
        <v>0</v>
      </c>
      <c r="P266" s="156">
        <v>0</v>
      </c>
      <c r="Q266" s="156">
        <f>ROUND(E266*P266,2)</f>
        <v>0</v>
      </c>
      <c r="R266" s="156"/>
      <c r="S266" s="156" t="s">
        <v>154</v>
      </c>
      <c r="T266" s="156" t="s">
        <v>155</v>
      </c>
      <c r="U266" s="156">
        <v>0</v>
      </c>
      <c r="V266" s="156">
        <f>ROUND(E266*U266,2)</f>
        <v>0</v>
      </c>
      <c r="W266" s="156"/>
      <c r="X266" s="156" t="s">
        <v>126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127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20" outlineLevel="1" x14ac:dyDescent="0.25">
      <c r="A267" s="154"/>
      <c r="B267" s="155"/>
      <c r="C267" s="187" t="s">
        <v>346</v>
      </c>
      <c r="D267" s="157"/>
      <c r="E267" s="158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129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0" outlineLevel="1" x14ac:dyDescent="0.25">
      <c r="A268" s="154"/>
      <c r="B268" s="155"/>
      <c r="C268" s="187" t="s">
        <v>347</v>
      </c>
      <c r="D268" s="157"/>
      <c r="E268" s="158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129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0" outlineLevel="1" x14ac:dyDescent="0.25">
      <c r="A269" s="154"/>
      <c r="B269" s="155"/>
      <c r="C269" s="187" t="s">
        <v>348</v>
      </c>
      <c r="D269" s="157"/>
      <c r="E269" s="158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129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4"/>
      <c r="B270" s="155"/>
      <c r="C270" s="187" t="s">
        <v>183</v>
      </c>
      <c r="D270" s="157"/>
      <c r="E270" s="158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129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/>
      <c r="B271" s="155"/>
      <c r="C271" s="187" t="s">
        <v>349</v>
      </c>
      <c r="D271" s="157"/>
      <c r="E271" s="158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129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4"/>
      <c r="B272" s="155"/>
      <c r="C272" s="187" t="s">
        <v>183</v>
      </c>
      <c r="D272" s="157"/>
      <c r="E272" s="158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129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54"/>
      <c r="B273" s="155"/>
      <c r="C273" s="187" t="s">
        <v>350</v>
      </c>
      <c r="D273" s="157"/>
      <c r="E273" s="158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129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4"/>
      <c r="B274" s="155"/>
      <c r="C274" s="187" t="s">
        <v>351</v>
      </c>
      <c r="D274" s="157"/>
      <c r="E274" s="158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129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5">
      <c r="A275" s="154"/>
      <c r="B275" s="155"/>
      <c r="C275" s="187" t="s">
        <v>376</v>
      </c>
      <c r="D275" s="157"/>
      <c r="E275" s="158">
        <v>2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129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5">
      <c r="A276" s="154"/>
      <c r="B276" s="155"/>
      <c r="C276" s="187" t="s">
        <v>353</v>
      </c>
      <c r="D276" s="157"/>
      <c r="E276" s="158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129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54"/>
      <c r="B277" s="155"/>
      <c r="C277" s="187" t="s">
        <v>377</v>
      </c>
      <c r="D277" s="157"/>
      <c r="E277" s="158">
        <v>2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129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5">
      <c r="A278" s="170">
        <v>69</v>
      </c>
      <c r="B278" s="171" t="s">
        <v>378</v>
      </c>
      <c r="C278" s="186" t="s">
        <v>379</v>
      </c>
      <c r="D278" s="172" t="s">
        <v>240</v>
      </c>
      <c r="E278" s="173">
        <v>2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6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6"/>
      <c r="S278" s="156" t="s">
        <v>154</v>
      </c>
      <c r="T278" s="156" t="s">
        <v>155</v>
      </c>
      <c r="U278" s="156">
        <v>0</v>
      </c>
      <c r="V278" s="156">
        <f>ROUND(E278*U278,2)</f>
        <v>0</v>
      </c>
      <c r="W278" s="156"/>
      <c r="X278" s="156" t="s">
        <v>126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127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0" outlineLevel="1" x14ac:dyDescent="0.25">
      <c r="A279" s="154"/>
      <c r="B279" s="155"/>
      <c r="C279" s="187" t="s">
        <v>346</v>
      </c>
      <c r="D279" s="157"/>
      <c r="E279" s="158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129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0" outlineLevel="1" x14ac:dyDescent="0.25">
      <c r="A280" s="154"/>
      <c r="B280" s="155"/>
      <c r="C280" s="187" t="s">
        <v>347</v>
      </c>
      <c r="D280" s="157"/>
      <c r="E280" s="158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129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20" outlineLevel="1" x14ac:dyDescent="0.25">
      <c r="A281" s="154"/>
      <c r="B281" s="155"/>
      <c r="C281" s="187" t="s">
        <v>348</v>
      </c>
      <c r="D281" s="157"/>
      <c r="E281" s="158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129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54"/>
      <c r="B282" s="155"/>
      <c r="C282" s="187" t="s">
        <v>183</v>
      </c>
      <c r="D282" s="157"/>
      <c r="E282" s="158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129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5">
      <c r="A283" s="154"/>
      <c r="B283" s="155"/>
      <c r="C283" s="187" t="s">
        <v>349</v>
      </c>
      <c r="D283" s="157"/>
      <c r="E283" s="158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129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54"/>
      <c r="B284" s="155"/>
      <c r="C284" s="187" t="s">
        <v>183</v>
      </c>
      <c r="D284" s="157"/>
      <c r="E284" s="158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129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54"/>
      <c r="B285" s="155"/>
      <c r="C285" s="187" t="s">
        <v>350</v>
      </c>
      <c r="D285" s="157"/>
      <c r="E285" s="158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129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54"/>
      <c r="B286" s="155"/>
      <c r="C286" s="187" t="s">
        <v>366</v>
      </c>
      <c r="D286" s="157"/>
      <c r="E286" s="158">
        <v>1</v>
      </c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129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54"/>
      <c r="B287" s="155"/>
      <c r="C287" s="187" t="s">
        <v>359</v>
      </c>
      <c r="D287" s="157"/>
      <c r="E287" s="158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129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5">
      <c r="A288" s="154"/>
      <c r="B288" s="155"/>
      <c r="C288" s="187" t="s">
        <v>360</v>
      </c>
      <c r="D288" s="157"/>
      <c r="E288" s="158">
        <v>1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129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54"/>
      <c r="B289" s="155"/>
      <c r="C289" s="187" t="s">
        <v>361</v>
      </c>
      <c r="D289" s="157"/>
      <c r="E289" s="158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129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70">
        <v>70</v>
      </c>
      <c r="B290" s="171" t="s">
        <v>380</v>
      </c>
      <c r="C290" s="186" t="s">
        <v>381</v>
      </c>
      <c r="D290" s="172" t="s">
        <v>240</v>
      </c>
      <c r="E290" s="173">
        <v>1</v>
      </c>
      <c r="F290" s="174"/>
      <c r="G290" s="175">
        <f>ROUND(E290*F290,2)</f>
        <v>0</v>
      </c>
      <c r="H290" s="174"/>
      <c r="I290" s="175">
        <f>ROUND(E290*H290,2)</f>
        <v>0</v>
      </c>
      <c r="J290" s="174"/>
      <c r="K290" s="175">
        <f>ROUND(E290*J290,2)</f>
        <v>0</v>
      </c>
      <c r="L290" s="175">
        <v>21</v>
      </c>
      <c r="M290" s="176">
        <f>G290*(1+L290/100)</f>
        <v>0</v>
      </c>
      <c r="N290" s="156">
        <v>0</v>
      </c>
      <c r="O290" s="156">
        <f>ROUND(E290*N290,2)</f>
        <v>0</v>
      </c>
      <c r="P290" s="156">
        <v>0</v>
      </c>
      <c r="Q290" s="156">
        <f>ROUND(E290*P290,2)</f>
        <v>0</v>
      </c>
      <c r="R290" s="156"/>
      <c r="S290" s="156" t="s">
        <v>154</v>
      </c>
      <c r="T290" s="156" t="s">
        <v>155</v>
      </c>
      <c r="U290" s="156">
        <v>0</v>
      </c>
      <c r="V290" s="156">
        <f>ROUND(E290*U290,2)</f>
        <v>0</v>
      </c>
      <c r="W290" s="156"/>
      <c r="X290" s="156" t="s">
        <v>126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127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0" outlineLevel="1" x14ac:dyDescent="0.25">
      <c r="A291" s="154"/>
      <c r="B291" s="155"/>
      <c r="C291" s="187" t="s">
        <v>357</v>
      </c>
      <c r="D291" s="157"/>
      <c r="E291" s="158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129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0" outlineLevel="1" x14ac:dyDescent="0.25">
      <c r="A292" s="154"/>
      <c r="B292" s="155"/>
      <c r="C292" s="187" t="s">
        <v>347</v>
      </c>
      <c r="D292" s="157"/>
      <c r="E292" s="158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129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20" outlineLevel="1" x14ac:dyDescent="0.25">
      <c r="A293" s="154"/>
      <c r="B293" s="155"/>
      <c r="C293" s="187" t="s">
        <v>382</v>
      </c>
      <c r="D293" s="157"/>
      <c r="E293" s="158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129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0" outlineLevel="1" x14ac:dyDescent="0.25">
      <c r="A294" s="154"/>
      <c r="B294" s="155"/>
      <c r="C294" s="187" t="s">
        <v>348</v>
      </c>
      <c r="D294" s="157"/>
      <c r="E294" s="158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129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54"/>
      <c r="B295" s="155"/>
      <c r="C295" s="187" t="s">
        <v>183</v>
      </c>
      <c r="D295" s="157"/>
      <c r="E295" s="158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129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54"/>
      <c r="B296" s="155"/>
      <c r="C296" s="187" t="s">
        <v>349</v>
      </c>
      <c r="D296" s="157"/>
      <c r="E296" s="158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129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54"/>
      <c r="B297" s="155"/>
      <c r="C297" s="187" t="s">
        <v>183</v>
      </c>
      <c r="D297" s="157"/>
      <c r="E297" s="158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129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54"/>
      <c r="B298" s="155"/>
      <c r="C298" s="187" t="s">
        <v>350</v>
      </c>
      <c r="D298" s="157"/>
      <c r="E298" s="158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129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54"/>
      <c r="B299" s="155"/>
      <c r="C299" s="187" t="s">
        <v>351</v>
      </c>
      <c r="D299" s="157"/>
      <c r="E299" s="158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129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54"/>
      <c r="B300" s="155"/>
      <c r="C300" s="187" t="s">
        <v>359</v>
      </c>
      <c r="D300" s="157"/>
      <c r="E300" s="158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129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54"/>
      <c r="B301" s="155"/>
      <c r="C301" s="187" t="s">
        <v>360</v>
      </c>
      <c r="D301" s="157"/>
      <c r="E301" s="158">
        <v>1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129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5">
      <c r="A302" s="154"/>
      <c r="B302" s="155"/>
      <c r="C302" s="187" t="s">
        <v>361</v>
      </c>
      <c r="D302" s="157"/>
      <c r="E302" s="158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129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5">
      <c r="A303" s="170">
        <v>71</v>
      </c>
      <c r="B303" s="171" t="s">
        <v>383</v>
      </c>
      <c r="C303" s="186" t="s">
        <v>384</v>
      </c>
      <c r="D303" s="172" t="s">
        <v>240</v>
      </c>
      <c r="E303" s="173">
        <v>1</v>
      </c>
      <c r="F303" s="174"/>
      <c r="G303" s="175">
        <f>ROUND(E303*F303,2)</f>
        <v>0</v>
      </c>
      <c r="H303" s="174"/>
      <c r="I303" s="175">
        <f>ROUND(E303*H303,2)</f>
        <v>0</v>
      </c>
      <c r="J303" s="174"/>
      <c r="K303" s="175">
        <f>ROUND(E303*J303,2)</f>
        <v>0</v>
      </c>
      <c r="L303" s="175">
        <v>21</v>
      </c>
      <c r="M303" s="176">
        <f>G303*(1+L303/100)</f>
        <v>0</v>
      </c>
      <c r="N303" s="156">
        <v>0</v>
      </c>
      <c r="O303" s="156">
        <f>ROUND(E303*N303,2)</f>
        <v>0</v>
      </c>
      <c r="P303" s="156">
        <v>0</v>
      </c>
      <c r="Q303" s="156">
        <f>ROUND(E303*P303,2)</f>
        <v>0</v>
      </c>
      <c r="R303" s="156"/>
      <c r="S303" s="156" t="s">
        <v>154</v>
      </c>
      <c r="T303" s="156" t="s">
        <v>155</v>
      </c>
      <c r="U303" s="156">
        <v>0</v>
      </c>
      <c r="V303" s="156">
        <f>ROUND(E303*U303,2)</f>
        <v>0</v>
      </c>
      <c r="W303" s="156"/>
      <c r="X303" s="156" t="s">
        <v>126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127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0" outlineLevel="1" x14ac:dyDescent="0.25">
      <c r="A304" s="154"/>
      <c r="B304" s="155"/>
      <c r="C304" s="187" t="s">
        <v>357</v>
      </c>
      <c r="D304" s="157"/>
      <c r="E304" s="158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129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" outlineLevel="1" x14ac:dyDescent="0.25">
      <c r="A305" s="154"/>
      <c r="B305" s="155"/>
      <c r="C305" s="187" t="s">
        <v>347</v>
      </c>
      <c r="D305" s="157"/>
      <c r="E305" s="158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129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0" outlineLevel="1" x14ac:dyDescent="0.25">
      <c r="A306" s="154"/>
      <c r="B306" s="155"/>
      <c r="C306" s="187" t="s">
        <v>385</v>
      </c>
      <c r="D306" s="157"/>
      <c r="E306" s="158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129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0" outlineLevel="1" x14ac:dyDescent="0.25">
      <c r="A307" s="154"/>
      <c r="B307" s="155"/>
      <c r="C307" s="187" t="s">
        <v>348</v>
      </c>
      <c r="D307" s="157"/>
      <c r="E307" s="158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129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5">
      <c r="A308" s="154"/>
      <c r="B308" s="155"/>
      <c r="C308" s="187" t="s">
        <v>183</v>
      </c>
      <c r="D308" s="157"/>
      <c r="E308" s="158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129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4"/>
      <c r="B309" s="155"/>
      <c r="C309" s="187" t="s">
        <v>349</v>
      </c>
      <c r="D309" s="157"/>
      <c r="E309" s="158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129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5">
      <c r="A310" s="154"/>
      <c r="B310" s="155"/>
      <c r="C310" s="187" t="s">
        <v>183</v>
      </c>
      <c r="D310" s="157"/>
      <c r="E310" s="158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129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54"/>
      <c r="B311" s="155"/>
      <c r="C311" s="187" t="s">
        <v>350</v>
      </c>
      <c r="D311" s="157"/>
      <c r="E311" s="158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129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5">
      <c r="A312" s="154"/>
      <c r="B312" s="155"/>
      <c r="C312" s="187" t="s">
        <v>366</v>
      </c>
      <c r="D312" s="157"/>
      <c r="E312" s="158">
        <v>1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129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54"/>
      <c r="B313" s="155"/>
      <c r="C313" s="187" t="s">
        <v>359</v>
      </c>
      <c r="D313" s="157"/>
      <c r="E313" s="158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129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4"/>
      <c r="B314" s="155"/>
      <c r="C314" s="187" t="s">
        <v>353</v>
      </c>
      <c r="D314" s="157"/>
      <c r="E314" s="158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129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5">
      <c r="A315" s="154"/>
      <c r="B315" s="155"/>
      <c r="C315" s="187" t="s">
        <v>361</v>
      </c>
      <c r="D315" s="157"/>
      <c r="E315" s="158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129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70">
        <v>72</v>
      </c>
      <c r="B316" s="171" t="s">
        <v>386</v>
      </c>
      <c r="C316" s="186" t="s">
        <v>387</v>
      </c>
      <c r="D316" s="172" t="s">
        <v>240</v>
      </c>
      <c r="E316" s="173">
        <v>2</v>
      </c>
      <c r="F316" s="174"/>
      <c r="G316" s="175">
        <f>ROUND(E316*F316,2)</f>
        <v>0</v>
      </c>
      <c r="H316" s="174"/>
      <c r="I316" s="175">
        <f>ROUND(E316*H316,2)</f>
        <v>0</v>
      </c>
      <c r="J316" s="174"/>
      <c r="K316" s="175">
        <f>ROUND(E316*J316,2)</f>
        <v>0</v>
      </c>
      <c r="L316" s="175">
        <v>21</v>
      </c>
      <c r="M316" s="176">
        <f>G316*(1+L316/100)</f>
        <v>0</v>
      </c>
      <c r="N316" s="156">
        <v>0</v>
      </c>
      <c r="O316" s="156">
        <f>ROUND(E316*N316,2)</f>
        <v>0</v>
      </c>
      <c r="P316" s="156">
        <v>0</v>
      </c>
      <c r="Q316" s="156">
        <f>ROUND(E316*P316,2)</f>
        <v>0</v>
      </c>
      <c r="R316" s="156"/>
      <c r="S316" s="156" t="s">
        <v>154</v>
      </c>
      <c r="T316" s="156" t="s">
        <v>155</v>
      </c>
      <c r="U316" s="156">
        <v>0</v>
      </c>
      <c r="V316" s="156">
        <f>ROUND(E316*U316,2)</f>
        <v>0</v>
      </c>
      <c r="W316" s="156"/>
      <c r="X316" s="156" t="s">
        <v>126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127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0" outlineLevel="1" x14ac:dyDescent="0.25">
      <c r="A317" s="154"/>
      <c r="B317" s="155"/>
      <c r="C317" s="187" t="s">
        <v>346</v>
      </c>
      <c r="D317" s="157"/>
      <c r="E317" s="158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129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0" outlineLevel="1" x14ac:dyDescent="0.25">
      <c r="A318" s="154"/>
      <c r="B318" s="155"/>
      <c r="C318" s="187" t="s">
        <v>347</v>
      </c>
      <c r="D318" s="157"/>
      <c r="E318" s="158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129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0" outlineLevel="1" x14ac:dyDescent="0.25">
      <c r="A319" s="154"/>
      <c r="B319" s="155"/>
      <c r="C319" s="187" t="s">
        <v>348</v>
      </c>
      <c r="D319" s="157"/>
      <c r="E319" s="158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129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54"/>
      <c r="B320" s="155"/>
      <c r="C320" s="187" t="s">
        <v>183</v>
      </c>
      <c r="D320" s="157"/>
      <c r="E320" s="158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129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54"/>
      <c r="B321" s="155"/>
      <c r="C321" s="187" t="s">
        <v>349</v>
      </c>
      <c r="D321" s="157"/>
      <c r="E321" s="158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129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5">
      <c r="A322" s="154"/>
      <c r="B322" s="155"/>
      <c r="C322" s="187" t="s">
        <v>183</v>
      </c>
      <c r="D322" s="157"/>
      <c r="E322" s="158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129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54"/>
      <c r="B323" s="155"/>
      <c r="C323" s="187" t="s">
        <v>350</v>
      </c>
      <c r="D323" s="157"/>
      <c r="E323" s="158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129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5">
      <c r="A324" s="154"/>
      <c r="B324" s="155"/>
      <c r="C324" s="187" t="s">
        <v>351</v>
      </c>
      <c r="D324" s="157"/>
      <c r="E324" s="158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129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54"/>
      <c r="B325" s="155"/>
      <c r="C325" s="187" t="s">
        <v>352</v>
      </c>
      <c r="D325" s="157"/>
      <c r="E325" s="158">
        <v>1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129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54"/>
      <c r="B326" s="155"/>
      <c r="C326" s="187" t="s">
        <v>353</v>
      </c>
      <c r="D326" s="157"/>
      <c r="E326" s="158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129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54"/>
      <c r="B327" s="155"/>
      <c r="C327" s="187" t="s">
        <v>354</v>
      </c>
      <c r="D327" s="157"/>
      <c r="E327" s="158">
        <v>1</v>
      </c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129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70">
        <v>73</v>
      </c>
      <c r="B328" s="171" t="s">
        <v>388</v>
      </c>
      <c r="C328" s="186" t="s">
        <v>389</v>
      </c>
      <c r="D328" s="172" t="s">
        <v>240</v>
      </c>
      <c r="E328" s="173">
        <v>1</v>
      </c>
      <c r="F328" s="174"/>
      <c r="G328" s="175">
        <f>ROUND(E328*F328,2)</f>
        <v>0</v>
      </c>
      <c r="H328" s="174"/>
      <c r="I328" s="175">
        <f>ROUND(E328*H328,2)</f>
        <v>0</v>
      </c>
      <c r="J328" s="174"/>
      <c r="K328" s="175">
        <f>ROUND(E328*J328,2)</f>
        <v>0</v>
      </c>
      <c r="L328" s="175">
        <v>21</v>
      </c>
      <c r="M328" s="176">
        <f>G328*(1+L328/100)</f>
        <v>0</v>
      </c>
      <c r="N328" s="156">
        <v>0</v>
      </c>
      <c r="O328" s="156">
        <f>ROUND(E328*N328,2)</f>
        <v>0</v>
      </c>
      <c r="P328" s="156">
        <v>0</v>
      </c>
      <c r="Q328" s="156">
        <f>ROUND(E328*P328,2)</f>
        <v>0</v>
      </c>
      <c r="R328" s="156"/>
      <c r="S328" s="156" t="s">
        <v>154</v>
      </c>
      <c r="T328" s="156" t="s">
        <v>155</v>
      </c>
      <c r="U328" s="156">
        <v>0</v>
      </c>
      <c r="V328" s="156">
        <f>ROUND(E328*U328,2)</f>
        <v>0</v>
      </c>
      <c r="W328" s="156"/>
      <c r="X328" s="156" t="s">
        <v>126</v>
      </c>
      <c r="Y328" s="147"/>
      <c r="Z328" s="147"/>
      <c r="AA328" s="147"/>
      <c r="AB328" s="147"/>
      <c r="AC328" s="147"/>
      <c r="AD328" s="147"/>
      <c r="AE328" s="147"/>
      <c r="AF328" s="147"/>
      <c r="AG328" s="147" t="s">
        <v>127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0" outlineLevel="1" x14ac:dyDescent="0.25">
      <c r="A329" s="154"/>
      <c r="B329" s="155"/>
      <c r="C329" s="187" t="s">
        <v>346</v>
      </c>
      <c r="D329" s="157"/>
      <c r="E329" s="158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129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0" outlineLevel="1" x14ac:dyDescent="0.25">
      <c r="A330" s="154"/>
      <c r="B330" s="155"/>
      <c r="C330" s="187" t="s">
        <v>347</v>
      </c>
      <c r="D330" s="157"/>
      <c r="E330" s="158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129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0" outlineLevel="1" x14ac:dyDescent="0.25">
      <c r="A331" s="154"/>
      <c r="B331" s="155"/>
      <c r="C331" s="187" t="s">
        <v>348</v>
      </c>
      <c r="D331" s="157"/>
      <c r="E331" s="158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129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5">
      <c r="A332" s="154"/>
      <c r="B332" s="155"/>
      <c r="C332" s="187" t="s">
        <v>183</v>
      </c>
      <c r="D332" s="157"/>
      <c r="E332" s="158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129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54"/>
      <c r="B333" s="155"/>
      <c r="C333" s="187" t="s">
        <v>349</v>
      </c>
      <c r="D333" s="157"/>
      <c r="E333" s="158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129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5">
      <c r="A334" s="154"/>
      <c r="B334" s="155"/>
      <c r="C334" s="187" t="s">
        <v>183</v>
      </c>
      <c r="D334" s="157"/>
      <c r="E334" s="158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129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5">
      <c r="A335" s="154"/>
      <c r="B335" s="155"/>
      <c r="C335" s="187" t="s">
        <v>350</v>
      </c>
      <c r="D335" s="157"/>
      <c r="E335" s="158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129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54"/>
      <c r="B336" s="155"/>
      <c r="C336" s="187" t="s">
        <v>351</v>
      </c>
      <c r="D336" s="157"/>
      <c r="E336" s="158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129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5">
      <c r="A337" s="154"/>
      <c r="B337" s="155"/>
      <c r="C337" s="187" t="s">
        <v>359</v>
      </c>
      <c r="D337" s="157"/>
      <c r="E337" s="158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129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54"/>
      <c r="B338" s="155"/>
      <c r="C338" s="187" t="s">
        <v>360</v>
      </c>
      <c r="D338" s="157"/>
      <c r="E338" s="158">
        <v>1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129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5">
      <c r="A339" s="154"/>
      <c r="B339" s="155"/>
      <c r="C339" s="187" t="s">
        <v>361</v>
      </c>
      <c r="D339" s="157"/>
      <c r="E339" s="158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129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ht="20" outlineLevel="1" x14ac:dyDescent="0.25">
      <c r="A340" s="170">
        <v>74</v>
      </c>
      <c r="B340" s="171" t="s">
        <v>390</v>
      </c>
      <c r="C340" s="186" t="s">
        <v>391</v>
      </c>
      <c r="D340" s="172" t="s">
        <v>240</v>
      </c>
      <c r="E340" s="173">
        <v>1</v>
      </c>
      <c r="F340" s="174"/>
      <c r="G340" s="175">
        <f>ROUND(E340*F340,2)</f>
        <v>0</v>
      </c>
      <c r="H340" s="174"/>
      <c r="I340" s="175">
        <f>ROUND(E340*H340,2)</f>
        <v>0</v>
      </c>
      <c r="J340" s="174"/>
      <c r="K340" s="175">
        <f>ROUND(E340*J340,2)</f>
        <v>0</v>
      </c>
      <c r="L340" s="175">
        <v>21</v>
      </c>
      <c r="M340" s="176">
        <f>G340*(1+L340/100)</f>
        <v>0</v>
      </c>
      <c r="N340" s="156">
        <v>0</v>
      </c>
      <c r="O340" s="156">
        <f>ROUND(E340*N340,2)</f>
        <v>0</v>
      </c>
      <c r="P340" s="156">
        <v>0</v>
      </c>
      <c r="Q340" s="156">
        <f>ROUND(E340*P340,2)</f>
        <v>0</v>
      </c>
      <c r="R340" s="156"/>
      <c r="S340" s="156" t="s">
        <v>154</v>
      </c>
      <c r="T340" s="156" t="s">
        <v>155</v>
      </c>
      <c r="U340" s="156">
        <v>0</v>
      </c>
      <c r="V340" s="156">
        <f>ROUND(E340*U340,2)</f>
        <v>0</v>
      </c>
      <c r="W340" s="156"/>
      <c r="X340" s="156" t="s">
        <v>126</v>
      </c>
      <c r="Y340" s="147"/>
      <c r="Z340" s="147"/>
      <c r="AA340" s="147"/>
      <c r="AB340" s="147"/>
      <c r="AC340" s="147"/>
      <c r="AD340" s="147"/>
      <c r="AE340" s="147"/>
      <c r="AF340" s="147"/>
      <c r="AG340" s="147" t="s">
        <v>127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0" outlineLevel="1" x14ac:dyDescent="0.25">
      <c r="A341" s="154"/>
      <c r="B341" s="155"/>
      <c r="C341" s="187" t="s">
        <v>364</v>
      </c>
      <c r="D341" s="157"/>
      <c r="E341" s="158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129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0" outlineLevel="1" x14ac:dyDescent="0.25">
      <c r="A342" s="154"/>
      <c r="B342" s="155"/>
      <c r="C342" s="187" t="s">
        <v>347</v>
      </c>
      <c r="D342" s="157"/>
      <c r="E342" s="158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129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54"/>
      <c r="B343" s="155"/>
      <c r="C343" s="187" t="s">
        <v>365</v>
      </c>
      <c r="D343" s="157"/>
      <c r="E343" s="158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129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ht="20" outlineLevel="1" x14ac:dyDescent="0.25">
      <c r="A344" s="154"/>
      <c r="B344" s="155"/>
      <c r="C344" s="187" t="s">
        <v>348</v>
      </c>
      <c r="D344" s="157"/>
      <c r="E344" s="158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129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54"/>
      <c r="B345" s="155"/>
      <c r="C345" s="187" t="s">
        <v>183</v>
      </c>
      <c r="D345" s="157"/>
      <c r="E345" s="158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129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5">
      <c r="A346" s="154"/>
      <c r="B346" s="155"/>
      <c r="C346" s="187" t="s">
        <v>349</v>
      </c>
      <c r="D346" s="157"/>
      <c r="E346" s="158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129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54"/>
      <c r="B347" s="155"/>
      <c r="C347" s="187" t="s">
        <v>183</v>
      </c>
      <c r="D347" s="157"/>
      <c r="E347" s="158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129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5">
      <c r="A348" s="154"/>
      <c r="B348" s="155"/>
      <c r="C348" s="187" t="s">
        <v>350</v>
      </c>
      <c r="D348" s="157"/>
      <c r="E348" s="158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129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5">
      <c r="A349" s="154"/>
      <c r="B349" s="155"/>
      <c r="C349" s="187" t="s">
        <v>366</v>
      </c>
      <c r="D349" s="157"/>
      <c r="E349" s="158">
        <v>1</v>
      </c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129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5">
      <c r="A350" s="154"/>
      <c r="B350" s="155"/>
      <c r="C350" s="187" t="s">
        <v>359</v>
      </c>
      <c r="D350" s="157"/>
      <c r="E350" s="158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129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54"/>
      <c r="B351" s="155"/>
      <c r="C351" s="187" t="s">
        <v>353</v>
      </c>
      <c r="D351" s="157"/>
      <c r="E351" s="158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129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5">
      <c r="A352" s="154"/>
      <c r="B352" s="155"/>
      <c r="C352" s="187" t="s">
        <v>361</v>
      </c>
      <c r="D352" s="157"/>
      <c r="E352" s="158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129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5">
      <c r="A353" s="170">
        <v>75</v>
      </c>
      <c r="B353" s="171" t="s">
        <v>392</v>
      </c>
      <c r="C353" s="186" t="s">
        <v>393</v>
      </c>
      <c r="D353" s="172" t="s">
        <v>240</v>
      </c>
      <c r="E353" s="173">
        <v>2</v>
      </c>
      <c r="F353" s="174"/>
      <c r="G353" s="175">
        <f>ROUND(E353*F353,2)</f>
        <v>0</v>
      </c>
      <c r="H353" s="174"/>
      <c r="I353" s="175">
        <f>ROUND(E353*H353,2)</f>
        <v>0</v>
      </c>
      <c r="J353" s="174"/>
      <c r="K353" s="175">
        <f>ROUND(E353*J353,2)</f>
        <v>0</v>
      </c>
      <c r="L353" s="175">
        <v>21</v>
      </c>
      <c r="M353" s="176">
        <f>G353*(1+L353/100)</f>
        <v>0</v>
      </c>
      <c r="N353" s="156">
        <v>0</v>
      </c>
      <c r="O353" s="156">
        <f>ROUND(E353*N353,2)</f>
        <v>0</v>
      </c>
      <c r="P353" s="156">
        <v>0</v>
      </c>
      <c r="Q353" s="156">
        <f>ROUND(E353*P353,2)</f>
        <v>0</v>
      </c>
      <c r="R353" s="156"/>
      <c r="S353" s="156" t="s">
        <v>154</v>
      </c>
      <c r="T353" s="156" t="s">
        <v>155</v>
      </c>
      <c r="U353" s="156">
        <v>0</v>
      </c>
      <c r="V353" s="156">
        <f>ROUND(E353*U353,2)</f>
        <v>0</v>
      </c>
      <c r="W353" s="156"/>
      <c r="X353" s="156" t="s">
        <v>126</v>
      </c>
      <c r="Y353" s="147"/>
      <c r="Z353" s="147"/>
      <c r="AA353" s="147"/>
      <c r="AB353" s="147"/>
      <c r="AC353" s="147"/>
      <c r="AD353" s="147"/>
      <c r="AE353" s="147"/>
      <c r="AF353" s="147"/>
      <c r="AG353" s="147" t="s">
        <v>127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0" outlineLevel="1" x14ac:dyDescent="0.25">
      <c r="A354" s="154"/>
      <c r="B354" s="155"/>
      <c r="C354" s="187" t="s">
        <v>346</v>
      </c>
      <c r="D354" s="157"/>
      <c r="E354" s="158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129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0" outlineLevel="1" x14ac:dyDescent="0.25">
      <c r="A355" s="154"/>
      <c r="B355" s="155"/>
      <c r="C355" s="187" t="s">
        <v>347</v>
      </c>
      <c r="D355" s="157"/>
      <c r="E355" s="158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129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20" outlineLevel="1" x14ac:dyDescent="0.25">
      <c r="A356" s="154"/>
      <c r="B356" s="155"/>
      <c r="C356" s="187" t="s">
        <v>348</v>
      </c>
      <c r="D356" s="157"/>
      <c r="E356" s="158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129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5">
      <c r="A357" s="154"/>
      <c r="B357" s="155"/>
      <c r="C357" s="187" t="s">
        <v>183</v>
      </c>
      <c r="D357" s="157"/>
      <c r="E357" s="158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129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54"/>
      <c r="B358" s="155"/>
      <c r="C358" s="187" t="s">
        <v>349</v>
      </c>
      <c r="D358" s="157"/>
      <c r="E358" s="158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129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5">
      <c r="A359" s="154"/>
      <c r="B359" s="155"/>
      <c r="C359" s="187" t="s">
        <v>183</v>
      </c>
      <c r="D359" s="157"/>
      <c r="E359" s="158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129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5">
      <c r="A360" s="154"/>
      <c r="B360" s="155"/>
      <c r="C360" s="187" t="s">
        <v>350</v>
      </c>
      <c r="D360" s="157"/>
      <c r="E360" s="158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129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54"/>
      <c r="B361" s="155"/>
      <c r="C361" s="187" t="s">
        <v>351</v>
      </c>
      <c r="D361" s="157"/>
      <c r="E361" s="158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129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5">
      <c r="A362" s="154"/>
      <c r="B362" s="155"/>
      <c r="C362" s="187" t="s">
        <v>352</v>
      </c>
      <c r="D362" s="157"/>
      <c r="E362" s="158">
        <v>1</v>
      </c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129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5">
      <c r="A363" s="154"/>
      <c r="B363" s="155"/>
      <c r="C363" s="187" t="s">
        <v>353</v>
      </c>
      <c r="D363" s="157"/>
      <c r="E363" s="158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129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5">
      <c r="A364" s="154"/>
      <c r="B364" s="155"/>
      <c r="C364" s="187" t="s">
        <v>354</v>
      </c>
      <c r="D364" s="157"/>
      <c r="E364" s="158">
        <v>1</v>
      </c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47"/>
      <c r="Z364" s="147"/>
      <c r="AA364" s="147"/>
      <c r="AB364" s="147"/>
      <c r="AC364" s="147"/>
      <c r="AD364" s="147"/>
      <c r="AE364" s="147"/>
      <c r="AF364" s="147"/>
      <c r="AG364" s="147" t="s">
        <v>129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5">
      <c r="A365" s="170">
        <v>76</v>
      </c>
      <c r="B365" s="171" t="s">
        <v>394</v>
      </c>
      <c r="C365" s="186" t="s">
        <v>395</v>
      </c>
      <c r="D365" s="172" t="s">
        <v>240</v>
      </c>
      <c r="E365" s="173">
        <v>2</v>
      </c>
      <c r="F365" s="174"/>
      <c r="G365" s="175">
        <f>ROUND(E365*F365,2)</f>
        <v>0</v>
      </c>
      <c r="H365" s="174"/>
      <c r="I365" s="175">
        <f>ROUND(E365*H365,2)</f>
        <v>0</v>
      </c>
      <c r="J365" s="174"/>
      <c r="K365" s="175">
        <f>ROUND(E365*J365,2)</f>
        <v>0</v>
      </c>
      <c r="L365" s="175">
        <v>21</v>
      </c>
      <c r="M365" s="176">
        <f>G365*(1+L365/100)</f>
        <v>0</v>
      </c>
      <c r="N365" s="156">
        <v>0</v>
      </c>
      <c r="O365" s="156">
        <f>ROUND(E365*N365,2)</f>
        <v>0</v>
      </c>
      <c r="P365" s="156">
        <v>0</v>
      </c>
      <c r="Q365" s="156">
        <f>ROUND(E365*P365,2)</f>
        <v>0</v>
      </c>
      <c r="R365" s="156"/>
      <c r="S365" s="156" t="s">
        <v>154</v>
      </c>
      <c r="T365" s="156" t="s">
        <v>155</v>
      </c>
      <c r="U365" s="156">
        <v>0</v>
      </c>
      <c r="V365" s="156">
        <f>ROUND(E365*U365,2)</f>
        <v>0</v>
      </c>
      <c r="W365" s="156"/>
      <c r="X365" s="156" t="s">
        <v>126</v>
      </c>
      <c r="Y365" s="147"/>
      <c r="Z365" s="147"/>
      <c r="AA365" s="147"/>
      <c r="AB365" s="147"/>
      <c r="AC365" s="147"/>
      <c r="AD365" s="147"/>
      <c r="AE365" s="147"/>
      <c r="AF365" s="147"/>
      <c r="AG365" s="147" t="s">
        <v>127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ht="20" outlineLevel="1" x14ac:dyDescent="0.25">
      <c r="A366" s="154"/>
      <c r="B366" s="155"/>
      <c r="C366" s="187" t="s">
        <v>346</v>
      </c>
      <c r="D366" s="157"/>
      <c r="E366" s="158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129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0" outlineLevel="1" x14ac:dyDescent="0.25">
      <c r="A367" s="154"/>
      <c r="B367" s="155"/>
      <c r="C367" s="187" t="s">
        <v>347</v>
      </c>
      <c r="D367" s="157"/>
      <c r="E367" s="158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129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ht="20" outlineLevel="1" x14ac:dyDescent="0.25">
      <c r="A368" s="154"/>
      <c r="B368" s="155"/>
      <c r="C368" s="187" t="s">
        <v>348</v>
      </c>
      <c r="D368" s="157"/>
      <c r="E368" s="158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129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5">
      <c r="A369" s="154"/>
      <c r="B369" s="155"/>
      <c r="C369" s="187" t="s">
        <v>183</v>
      </c>
      <c r="D369" s="157"/>
      <c r="E369" s="158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129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5">
      <c r="A370" s="154"/>
      <c r="B370" s="155"/>
      <c r="C370" s="187" t="s">
        <v>349</v>
      </c>
      <c r="D370" s="157"/>
      <c r="E370" s="158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129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5">
      <c r="A371" s="154"/>
      <c r="B371" s="155"/>
      <c r="C371" s="187" t="s">
        <v>183</v>
      </c>
      <c r="D371" s="157"/>
      <c r="E371" s="158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129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5">
      <c r="A372" s="154"/>
      <c r="B372" s="155"/>
      <c r="C372" s="187" t="s">
        <v>350</v>
      </c>
      <c r="D372" s="157"/>
      <c r="E372" s="158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129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5">
      <c r="A373" s="154"/>
      <c r="B373" s="155"/>
      <c r="C373" s="187" t="s">
        <v>366</v>
      </c>
      <c r="D373" s="157"/>
      <c r="E373" s="158">
        <v>1</v>
      </c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129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5">
      <c r="A374" s="154"/>
      <c r="B374" s="155"/>
      <c r="C374" s="187" t="s">
        <v>359</v>
      </c>
      <c r="D374" s="157"/>
      <c r="E374" s="158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47"/>
      <c r="Z374" s="147"/>
      <c r="AA374" s="147"/>
      <c r="AB374" s="147"/>
      <c r="AC374" s="147"/>
      <c r="AD374" s="147"/>
      <c r="AE374" s="147"/>
      <c r="AF374" s="147"/>
      <c r="AG374" s="147" t="s">
        <v>129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5">
      <c r="A375" s="154"/>
      <c r="B375" s="155"/>
      <c r="C375" s="187" t="s">
        <v>360</v>
      </c>
      <c r="D375" s="157"/>
      <c r="E375" s="158">
        <v>1</v>
      </c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129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54"/>
      <c r="B376" s="155"/>
      <c r="C376" s="187" t="s">
        <v>361</v>
      </c>
      <c r="D376" s="157"/>
      <c r="E376" s="158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129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5">
      <c r="A377" s="170">
        <v>77</v>
      </c>
      <c r="B377" s="171" t="s">
        <v>396</v>
      </c>
      <c r="C377" s="186" t="s">
        <v>397</v>
      </c>
      <c r="D377" s="172" t="s">
        <v>240</v>
      </c>
      <c r="E377" s="173">
        <v>2</v>
      </c>
      <c r="F377" s="174"/>
      <c r="G377" s="175">
        <f>ROUND(E377*F377,2)</f>
        <v>0</v>
      </c>
      <c r="H377" s="174"/>
      <c r="I377" s="175">
        <f>ROUND(E377*H377,2)</f>
        <v>0</v>
      </c>
      <c r="J377" s="174"/>
      <c r="K377" s="175">
        <f>ROUND(E377*J377,2)</f>
        <v>0</v>
      </c>
      <c r="L377" s="175">
        <v>21</v>
      </c>
      <c r="M377" s="176">
        <f>G377*(1+L377/100)</f>
        <v>0</v>
      </c>
      <c r="N377" s="156">
        <v>0</v>
      </c>
      <c r="O377" s="156">
        <f>ROUND(E377*N377,2)</f>
        <v>0</v>
      </c>
      <c r="P377" s="156">
        <v>0</v>
      </c>
      <c r="Q377" s="156">
        <f>ROUND(E377*P377,2)</f>
        <v>0</v>
      </c>
      <c r="R377" s="156"/>
      <c r="S377" s="156" t="s">
        <v>154</v>
      </c>
      <c r="T377" s="156" t="s">
        <v>155</v>
      </c>
      <c r="U377" s="156">
        <v>0</v>
      </c>
      <c r="V377" s="156">
        <f>ROUND(E377*U377,2)</f>
        <v>0</v>
      </c>
      <c r="W377" s="156"/>
      <c r="X377" s="156" t="s">
        <v>126</v>
      </c>
      <c r="Y377" s="147"/>
      <c r="Z377" s="147"/>
      <c r="AA377" s="147"/>
      <c r="AB377" s="147"/>
      <c r="AC377" s="147"/>
      <c r="AD377" s="147"/>
      <c r="AE377" s="147"/>
      <c r="AF377" s="147"/>
      <c r="AG377" s="147" t="s">
        <v>127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5">
      <c r="A378" s="154"/>
      <c r="B378" s="155"/>
      <c r="C378" s="187" t="s">
        <v>398</v>
      </c>
      <c r="D378" s="157"/>
      <c r="E378" s="158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129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5">
      <c r="A379" s="154"/>
      <c r="B379" s="155"/>
      <c r="C379" s="187" t="s">
        <v>399</v>
      </c>
      <c r="D379" s="157"/>
      <c r="E379" s="158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129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54"/>
      <c r="B380" s="155"/>
      <c r="C380" s="187" t="s">
        <v>400</v>
      </c>
      <c r="D380" s="157"/>
      <c r="E380" s="158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129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5">
      <c r="A381" s="154"/>
      <c r="B381" s="155"/>
      <c r="C381" s="187" t="s">
        <v>183</v>
      </c>
      <c r="D381" s="157"/>
      <c r="E381" s="158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129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0" outlineLevel="1" x14ac:dyDescent="0.25">
      <c r="A382" s="154"/>
      <c r="B382" s="155"/>
      <c r="C382" s="187" t="s">
        <v>348</v>
      </c>
      <c r="D382" s="157"/>
      <c r="E382" s="158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129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54"/>
      <c r="B383" s="155"/>
      <c r="C383" s="187" t="s">
        <v>183</v>
      </c>
      <c r="D383" s="157"/>
      <c r="E383" s="158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129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5">
      <c r="A384" s="154"/>
      <c r="B384" s="155"/>
      <c r="C384" s="187" t="s">
        <v>349</v>
      </c>
      <c r="D384" s="157"/>
      <c r="E384" s="158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129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54"/>
      <c r="B385" s="155"/>
      <c r="C385" s="187" t="s">
        <v>183</v>
      </c>
      <c r="D385" s="157"/>
      <c r="E385" s="158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129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54"/>
      <c r="B386" s="155"/>
      <c r="C386" s="187" t="s">
        <v>350</v>
      </c>
      <c r="D386" s="157"/>
      <c r="E386" s="158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129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54"/>
      <c r="B387" s="155"/>
      <c r="C387" s="187" t="s">
        <v>401</v>
      </c>
      <c r="D387" s="157"/>
      <c r="E387" s="158">
        <v>2</v>
      </c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129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54"/>
      <c r="B388" s="155"/>
      <c r="C388" s="187" t="s">
        <v>359</v>
      </c>
      <c r="D388" s="157"/>
      <c r="E388" s="158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129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5">
      <c r="A389" s="154"/>
      <c r="B389" s="155"/>
      <c r="C389" s="187" t="s">
        <v>353</v>
      </c>
      <c r="D389" s="157"/>
      <c r="E389" s="158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129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54"/>
      <c r="B390" s="155"/>
      <c r="C390" s="187" t="s">
        <v>361</v>
      </c>
      <c r="D390" s="157"/>
      <c r="E390" s="158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47"/>
      <c r="Z390" s="147"/>
      <c r="AA390" s="147"/>
      <c r="AB390" s="147"/>
      <c r="AC390" s="147"/>
      <c r="AD390" s="147"/>
      <c r="AE390" s="147"/>
      <c r="AF390" s="147"/>
      <c r="AG390" s="147" t="s">
        <v>129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0" outlineLevel="1" x14ac:dyDescent="0.25">
      <c r="A391" s="170">
        <v>78</v>
      </c>
      <c r="B391" s="171" t="s">
        <v>402</v>
      </c>
      <c r="C391" s="186" t="s">
        <v>403</v>
      </c>
      <c r="D391" s="172" t="s">
        <v>240</v>
      </c>
      <c r="E391" s="173">
        <v>4</v>
      </c>
      <c r="F391" s="174"/>
      <c r="G391" s="175">
        <f>ROUND(E391*F391,2)</f>
        <v>0</v>
      </c>
      <c r="H391" s="174"/>
      <c r="I391" s="175">
        <f>ROUND(E391*H391,2)</f>
        <v>0</v>
      </c>
      <c r="J391" s="174"/>
      <c r="K391" s="175">
        <f>ROUND(E391*J391,2)</f>
        <v>0</v>
      </c>
      <c r="L391" s="175">
        <v>21</v>
      </c>
      <c r="M391" s="176">
        <f>G391*(1+L391/100)</f>
        <v>0</v>
      </c>
      <c r="N391" s="156">
        <v>0</v>
      </c>
      <c r="O391" s="156">
        <f>ROUND(E391*N391,2)</f>
        <v>0</v>
      </c>
      <c r="P391" s="156">
        <v>0</v>
      </c>
      <c r="Q391" s="156">
        <f>ROUND(E391*P391,2)</f>
        <v>0</v>
      </c>
      <c r="R391" s="156"/>
      <c r="S391" s="156" t="s">
        <v>154</v>
      </c>
      <c r="T391" s="156" t="s">
        <v>155</v>
      </c>
      <c r="U391" s="156">
        <v>0</v>
      </c>
      <c r="V391" s="156">
        <f>ROUND(E391*U391,2)</f>
        <v>0</v>
      </c>
      <c r="W391" s="156"/>
      <c r="X391" s="156" t="s">
        <v>126</v>
      </c>
      <c r="Y391" s="147"/>
      <c r="Z391" s="147"/>
      <c r="AA391" s="147"/>
      <c r="AB391" s="147"/>
      <c r="AC391" s="147"/>
      <c r="AD391" s="147"/>
      <c r="AE391" s="147"/>
      <c r="AF391" s="147"/>
      <c r="AG391" s="147" t="s">
        <v>127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20" outlineLevel="1" x14ac:dyDescent="0.25">
      <c r="A392" s="154"/>
      <c r="B392" s="155"/>
      <c r="C392" s="187" t="s">
        <v>348</v>
      </c>
      <c r="D392" s="157"/>
      <c r="E392" s="158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129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54"/>
      <c r="B393" s="155"/>
      <c r="C393" s="187" t="s">
        <v>183</v>
      </c>
      <c r="D393" s="157"/>
      <c r="E393" s="158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129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54"/>
      <c r="B394" s="155"/>
      <c r="C394" s="187" t="s">
        <v>349</v>
      </c>
      <c r="D394" s="157"/>
      <c r="E394" s="158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129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54"/>
      <c r="B395" s="155"/>
      <c r="C395" s="187" t="s">
        <v>183</v>
      </c>
      <c r="D395" s="157"/>
      <c r="E395" s="158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129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54"/>
      <c r="B396" s="155"/>
      <c r="C396" s="187" t="s">
        <v>350</v>
      </c>
      <c r="D396" s="157"/>
      <c r="E396" s="158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47"/>
      <c r="Z396" s="147"/>
      <c r="AA396" s="147"/>
      <c r="AB396" s="147"/>
      <c r="AC396" s="147"/>
      <c r="AD396" s="147"/>
      <c r="AE396" s="147"/>
      <c r="AF396" s="147"/>
      <c r="AG396" s="147" t="s">
        <v>129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54"/>
      <c r="B397" s="155"/>
      <c r="C397" s="187" t="s">
        <v>366</v>
      </c>
      <c r="D397" s="157"/>
      <c r="E397" s="158">
        <v>1</v>
      </c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129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54"/>
      <c r="B398" s="155"/>
      <c r="C398" s="187" t="s">
        <v>352</v>
      </c>
      <c r="D398" s="157"/>
      <c r="E398" s="158">
        <v>1</v>
      </c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129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54"/>
      <c r="B399" s="155"/>
      <c r="C399" s="187" t="s">
        <v>360</v>
      </c>
      <c r="D399" s="157"/>
      <c r="E399" s="158">
        <v>1</v>
      </c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129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54"/>
      <c r="B400" s="155"/>
      <c r="C400" s="187" t="s">
        <v>354</v>
      </c>
      <c r="D400" s="157"/>
      <c r="E400" s="158">
        <v>1</v>
      </c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129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0" outlineLevel="1" x14ac:dyDescent="0.25">
      <c r="A401" s="170">
        <v>79</v>
      </c>
      <c r="B401" s="171" t="s">
        <v>404</v>
      </c>
      <c r="C401" s="186" t="s">
        <v>405</v>
      </c>
      <c r="D401" s="172" t="s">
        <v>323</v>
      </c>
      <c r="E401" s="173">
        <v>374.67</v>
      </c>
      <c r="F401" s="174"/>
      <c r="G401" s="175">
        <f>ROUND(E401*F401,2)</f>
        <v>0</v>
      </c>
      <c r="H401" s="174"/>
      <c r="I401" s="175">
        <f>ROUND(E401*H401,2)</f>
        <v>0</v>
      </c>
      <c r="J401" s="174"/>
      <c r="K401" s="175">
        <f>ROUND(E401*J401,2)</f>
        <v>0</v>
      </c>
      <c r="L401" s="175">
        <v>21</v>
      </c>
      <c r="M401" s="176">
        <f>G401*(1+L401/100)</f>
        <v>0</v>
      </c>
      <c r="N401" s="156">
        <v>0</v>
      </c>
      <c r="O401" s="156">
        <f>ROUND(E401*N401,2)</f>
        <v>0</v>
      </c>
      <c r="P401" s="156">
        <v>0</v>
      </c>
      <c r="Q401" s="156">
        <f>ROUND(E401*P401,2)</f>
        <v>0</v>
      </c>
      <c r="R401" s="156"/>
      <c r="S401" s="156" t="s">
        <v>154</v>
      </c>
      <c r="T401" s="156" t="s">
        <v>155</v>
      </c>
      <c r="U401" s="156">
        <v>0</v>
      </c>
      <c r="V401" s="156">
        <f>ROUND(E401*U401,2)</f>
        <v>0</v>
      </c>
      <c r="W401" s="156"/>
      <c r="X401" s="156" t="s">
        <v>126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127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54"/>
      <c r="B402" s="155"/>
      <c r="C402" s="187" t="s">
        <v>349</v>
      </c>
      <c r="D402" s="157"/>
      <c r="E402" s="158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129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54"/>
      <c r="B403" s="155"/>
      <c r="C403" s="187" t="s">
        <v>406</v>
      </c>
      <c r="D403" s="157"/>
      <c r="E403" s="158">
        <v>325.8</v>
      </c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129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54"/>
      <c r="B404" s="155"/>
      <c r="C404" s="189" t="s">
        <v>182</v>
      </c>
      <c r="D404" s="159"/>
      <c r="E404" s="160">
        <v>48.87</v>
      </c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129</v>
      </c>
      <c r="AH404" s="147">
        <v>4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20" outlineLevel="1" x14ac:dyDescent="0.25">
      <c r="A405" s="170">
        <v>80</v>
      </c>
      <c r="B405" s="171" t="s">
        <v>407</v>
      </c>
      <c r="C405" s="186" t="s">
        <v>408</v>
      </c>
      <c r="D405" s="172" t="s">
        <v>153</v>
      </c>
      <c r="E405" s="173">
        <v>1</v>
      </c>
      <c r="F405" s="174"/>
      <c r="G405" s="175">
        <f>ROUND(E405*F405,2)</f>
        <v>0</v>
      </c>
      <c r="H405" s="174"/>
      <c r="I405" s="175">
        <f>ROUND(E405*H405,2)</f>
        <v>0</v>
      </c>
      <c r="J405" s="174"/>
      <c r="K405" s="175">
        <f>ROUND(E405*J405,2)</f>
        <v>0</v>
      </c>
      <c r="L405" s="175">
        <v>21</v>
      </c>
      <c r="M405" s="176">
        <f>G405*(1+L405/100)</f>
        <v>0</v>
      </c>
      <c r="N405" s="156">
        <v>0</v>
      </c>
      <c r="O405" s="156">
        <f>ROUND(E405*N405,2)</f>
        <v>0</v>
      </c>
      <c r="P405" s="156">
        <v>0</v>
      </c>
      <c r="Q405" s="156">
        <f>ROUND(E405*P405,2)</f>
        <v>0</v>
      </c>
      <c r="R405" s="156"/>
      <c r="S405" s="156" t="s">
        <v>154</v>
      </c>
      <c r="T405" s="156" t="s">
        <v>155</v>
      </c>
      <c r="U405" s="156">
        <v>0</v>
      </c>
      <c r="V405" s="156">
        <f>ROUND(E405*U405,2)</f>
        <v>0</v>
      </c>
      <c r="W405" s="156"/>
      <c r="X405" s="156" t="s">
        <v>126</v>
      </c>
      <c r="Y405" s="147"/>
      <c r="Z405" s="147"/>
      <c r="AA405" s="147"/>
      <c r="AB405" s="147"/>
      <c r="AC405" s="147"/>
      <c r="AD405" s="147"/>
      <c r="AE405" s="147"/>
      <c r="AF405" s="147"/>
      <c r="AG405" s="147" t="s">
        <v>127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5">
      <c r="A406" s="154"/>
      <c r="B406" s="155"/>
      <c r="C406" s="187" t="s">
        <v>409</v>
      </c>
      <c r="D406" s="157"/>
      <c r="E406" s="158">
        <v>1</v>
      </c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129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5">
      <c r="A407" s="170">
        <v>81</v>
      </c>
      <c r="B407" s="171" t="s">
        <v>410</v>
      </c>
      <c r="C407" s="186" t="s">
        <v>411</v>
      </c>
      <c r="D407" s="172" t="s">
        <v>323</v>
      </c>
      <c r="E407" s="173">
        <v>2172.3335999999999</v>
      </c>
      <c r="F407" s="174"/>
      <c r="G407" s="175">
        <f>ROUND(E407*F407,2)</f>
        <v>0</v>
      </c>
      <c r="H407" s="174"/>
      <c r="I407" s="175">
        <f>ROUND(E407*H407,2)</f>
        <v>0</v>
      </c>
      <c r="J407" s="174"/>
      <c r="K407" s="175">
        <f>ROUND(E407*J407,2)</f>
        <v>0</v>
      </c>
      <c r="L407" s="175">
        <v>21</v>
      </c>
      <c r="M407" s="176">
        <f>G407*(1+L407/100)</f>
        <v>0</v>
      </c>
      <c r="N407" s="156">
        <v>2.1720000000000002</v>
      </c>
      <c r="O407" s="156">
        <f>ROUND(E407*N407,2)</f>
        <v>4718.3100000000004</v>
      </c>
      <c r="P407" s="156">
        <v>0</v>
      </c>
      <c r="Q407" s="156">
        <f>ROUND(E407*P407,2)</f>
        <v>0</v>
      </c>
      <c r="R407" s="156"/>
      <c r="S407" s="156" t="s">
        <v>154</v>
      </c>
      <c r="T407" s="156" t="s">
        <v>155</v>
      </c>
      <c r="U407" s="156">
        <v>0</v>
      </c>
      <c r="V407" s="156">
        <f>ROUND(E407*U407,2)</f>
        <v>0</v>
      </c>
      <c r="W407" s="156"/>
      <c r="X407" s="156" t="s">
        <v>126</v>
      </c>
      <c r="Y407" s="147"/>
      <c r="Z407" s="147"/>
      <c r="AA407" s="147"/>
      <c r="AB407" s="147"/>
      <c r="AC407" s="147"/>
      <c r="AD407" s="147"/>
      <c r="AE407" s="147"/>
      <c r="AF407" s="147"/>
      <c r="AG407" s="147" t="s">
        <v>127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54"/>
      <c r="B408" s="155"/>
      <c r="C408" s="187" t="s">
        <v>412</v>
      </c>
      <c r="D408" s="157"/>
      <c r="E408" s="158">
        <v>2011.42</v>
      </c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129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54"/>
      <c r="B409" s="155"/>
      <c r="C409" s="189" t="s">
        <v>413</v>
      </c>
      <c r="D409" s="159"/>
      <c r="E409" s="160">
        <v>160.91</v>
      </c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129</v>
      </c>
      <c r="AH409" s="147">
        <v>4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5">
      <c r="A410" s="170">
        <v>82</v>
      </c>
      <c r="B410" s="171" t="s">
        <v>414</v>
      </c>
      <c r="C410" s="186" t="s">
        <v>415</v>
      </c>
      <c r="D410" s="172" t="s">
        <v>323</v>
      </c>
      <c r="E410" s="173">
        <v>166.05</v>
      </c>
      <c r="F410" s="174"/>
      <c r="G410" s="175">
        <f>ROUND(E410*F410,2)</f>
        <v>0</v>
      </c>
      <c r="H410" s="174"/>
      <c r="I410" s="175">
        <f>ROUND(E410*H410,2)</f>
        <v>0</v>
      </c>
      <c r="J410" s="174"/>
      <c r="K410" s="175">
        <f>ROUND(E410*J410,2)</f>
        <v>0</v>
      </c>
      <c r="L410" s="175">
        <v>21</v>
      </c>
      <c r="M410" s="176">
        <f>G410*(1+L410/100)</f>
        <v>0</v>
      </c>
      <c r="N410" s="156">
        <v>0.16600000000000001</v>
      </c>
      <c r="O410" s="156">
        <f>ROUND(E410*N410,2)</f>
        <v>27.56</v>
      </c>
      <c r="P410" s="156">
        <v>0</v>
      </c>
      <c r="Q410" s="156">
        <f>ROUND(E410*P410,2)</f>
        <v>0</v>
      </c>
      <c r="R410" s="156"/>
      <c r="S410" s="156" t="s">
        <v>154</v>
      </c>
      <c r="T410" s="156" t="s">
        <v>155</v>
      </c>
      <c r="U410" s="156">
        <v>0</v>
      </c>
      <c r="V410" s="156">
        <f>ROUND(E410*U410,2)</f>
        <v>0</v>
      </c>
      <c r="W410" s="156"/>
      <c r="X410" s="156" t="s">
        <v>126</v>
      </c>
      <c r="Y410" s="147"/>
      <c r="Z410" s="147"/>
      <c r="AA410" s="147"/>
      <c r="AB410" s="147"/>
      <c r="AC410" s="147"/>
      <c r="AD410" s="147"/>
      <c r="AE410" s="147"/>
      <c r="AF410" s="147"/>
      <c r="AG410" s="147" t="s">
        <v>127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5">
      <c r="A411" s="154"/>
      <c r="B411" s="155"/>
      <c r="C411" s="187" t="s">
        <v>416</v>
      </c>
      <c r="D411" s="157"/>
      <c r="E411" s="158">
        <v>153.75</v>
      </c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129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5">
      <c r="A412" s="154"/>
      <c r="B412" s="155"/>
      <c r="C412" s="189" t="s">
        <v>413</v>
      </c>
      <c r="D412" s="159"/>
      <c r="E412" s="160">
        <v>12.3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129</v>
      </c>
      <c r="AH412" s="147">
        <v>4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5">
      <c r="A413" s="170">
        <v>83</v>
      </c>
      <c r="B413" s="171" t="s">
        <v>417</v>
      </c>
      <c r="C413" s="186" t="s">
        <v>418</v>
      </c>
      <c r="D413" s="172" t="s">
        <v>323</v>
      </c>
      <c r="E413" s="173">
        <v>473.10480000000001</v>
      </c>
      <c r="F413" s="174"/>
      <c r="G413" s="175">
        <f>ROUND(E413*F413,2)</f>
        <v>0</v>
      </c>
      <c r="H413" s="174"/>
      <c r="I413" s="175">
        <f>ROUND(E413*H413,2)</f>
        <v>0</v>
      </c>
      <c r="J413" s="174"/>
      <c r="K413" s="175">
        <f>ROUND(E413*J413,2)</f>
        <v>0</v>
      </c>
      <c r="L413" s="175">
        <v>21</v>
      </c>
      <c r="M413" s="176">
        <f>G413*(1+L413/100)</f>
        <v>0</v>
      </c>
      <c r="N413" s="156">
        <v>0.157</v>
      </c>
      <c r="O413" s="156">
        <f>ROUND(E413*N413,2)</f>
        <v>74.28</v>
      </c>
      <c r="P413" s="156">
        <v>0</v>
      </c>
      <c r="Q413" s="156">
        <f>ROUND(E413*P413,2)</f>
        <v>0</v>
      </c>
      <c r="R413" s="156"/>
      <c r="S413" s="156" t="s">
        <v>154</v>
      </c>
      <c r="T413" s="156" t="s">
        <v>155</v>
      </c>
      <c r="U413" s="156">
        <v>0</v>
      </c>
      <c r="V413" s="156">
        <f>ROUND(E413*U413,2)</f>
        <v>0</v>
      </c>
      <c r="W413" s="156"/>
      <c r="X413" s="156" t="s">
        <v>126</v>
      </c>
      <c r="Y413" s="147"/>
      <c r="Z413" s="147"/>
      <c r="AA413" s="147"/>
      <c r="AB413" s="147"/>
      <c r="AC413" s="147"/>
      <c r="AD413" s="147"/>
      <c r="AE413" s="147"/>
      <c r="AF413" s="147"/>
      <c r="AG413" s="147" t="s">
        <v>127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54"/>
      <c r="B414" s="155"/>
      <c r="C414" s="190" t="s">
        <v>188</v>
      </c>
      <c r="D414" s="161"/>
      <c r="E414" s="162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47"/>
      <c r="Z414" s="147"/>
      <c r="AA414" s="147"/>
      <c r="AB414" s="147"/>
      <c r="AC414" s="147"/>
      <c r="AD414" s="147"/>
      <c r="AE414" s="147"/>
      <c r="AF414" s="147"/>
      <c r="AG414" s="147" t="s">
        <v>129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5">
      <c r="A415" s="154"/>
      <c r="B415" s="155"/>
      <c r="C415" s="191" t="s">
        <v>419</v>
      </c>
      <c r="D415" s="161"/>
      <c r="E415" s="162">
        <v>146.02000000000001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129</v>
      </c>
      <c r="AH415" s="147">
        <v>2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54"/>
      <c r="B416" s="155"/>
      <c r="C416" s="190" t="s">
        <v>190</v>
      </c>
      <c r="D416" s="161"/>
      <c r="E416" s="162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47"/>
      <c r="Z416" s="147"/>
      <c r="AA416" s="147"/>
      <c r="AB416" s="147"/>
      <c r="AC416" s="147"/>
      <c r="AD416" s="147"/>
      <c r="AE416" s="147"/>
      <c r="AF416" s="147"/>
      <c r="AG416" s="147" t="s">
        <v>129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54"/>
      <c r="B417" s="155"/>
      <c r="C417" s="187" t="s">
        <v>420</v>
      </c>
      <c r="D417" s="157"/>
      <c r="E417" s="158">
        <v>438.06</v>
      </c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129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54"/>
      <c r="B418" s="155"/>
      <c r="C418" s="189" t="s">
        <v>413</v>
      </c>
      <c r="D418" s="159"/>
      <c r="E418" s="160">
        <v>35.04</v>
      </c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47"/>
      <c r="Z418" s="147"/>
      <c r="AA418" s="147"/>
      <c r="AB418" s="147"/>
      <c r="AC418" s="147"/>
      <c r="AD418" s="147"/>
      <c r="AE418" s="147"/>
      <c r="AF418" s="147"/>
      <c r="AG418" s="147" t="s">
        <v>129</v>
      </c>
      <c r="AH418" s="147">
        <v>4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5">
      <c r="A419" s="170">
        <v>84</v>
      </c>
      <c r="B419" s="171" t="s">
        <v>421</v>
      </c>
      <c r="C419" s="186" t="s">
        <v>422</v>
      </c>
      <c r="D419" s="172" t="s">
        <v>323</v>
      </c>
      <c r="E419" s="173">
        <v>129.18960000000001</v>
      </c>
      <c r="F419" s="174"/>
      <c r="G419" s="175">
        <f>ROUND(E419*F419,2)</f>
        <v>0</v>
      </c>
      <c r="H419" s="174"/>
      <c r="I419" s="175">
        <f>ROUND(E419*H419,2)</f>
        <v>0</v>
      </c>
      <c r="J419" s="174"/>
      <c r="K419" s="175">
        <f>ROUND(E419*J419,2)</f>
        <v>0</v>
      </c>
      <c r="L419" s="175">
        <v>21</v>
      </c>
      <c r="M419" s="176">
        <f>G419*(1+L419/100)</f>
        <v>0</v>
      </c>
      <c r="N419" s="156">
        <v>0.129</v>
      </c>
      <c r="O419" s="156">
        <f>ROUND(E419*N419,2)</f>
        <v>16.670000000000002</v>
      </c>
      <c r="P419" s="156">
        <v>0</v>
      </c>
      <c r="Q419" s="156">
        <f>ROUND(E419*P419,2)</f>
        <v>0</v>
      </c>
      <c r="R419" s="156"/>
      <c r="S419" s="156" t="s">
        <v>154</v>
      </c>
      <c r="T419" s="156" t="s">
        <v>155</v>
      </c>
      <c r="U419" s="156">
        <v>0</v>
      </c>
      <c r="V419" s="156">
        <f>ROUND(E419*U419,2)</f>
        <v>0</v>
      </c>
      <c r="W419" s="156"/>
      <c r="X419" s="156" t="s">
        <v>126</v>
      </c>
      <c r="Y419" s="147"/>
      <c r="Z419" s="147"/>
      <c r="AA419" s="147"/>
      <c r="AB419" s="147"/>
      <c r="AC419" s="147"/>
      <c r="AD419" s="147"/>
      <c r="AE419" s="147"/>
      <c r="AF419" s="147"/>
      <c r="AG419" s="147" t="s">
        <v>127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54"/>
      <c r="B420" s="155"/>
      <c r="C420" s="187" t="s">
        <v>423</v>
      </c>
      <c r="D420" s="157"/>
      <c r="E420" s="158">
        <v>119.62</v>
      </c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129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5">
      <c r="A421" s="154"/>
      <c r="B421" s="155"/>
      <c r="C421" s="189" t="s">
        <v>413</v>
      </c>
      <c r="D421" s="159"/>
      <c r="E421" s="160">
        <v>9.57</v>
      </c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47"/>
      <c r="Z421" s="147"/>
      <c r="AA421" s="147"/>
      <c r="AB421" s="147"/>
      <c r="AC421" s="147"/>
      <c r="AD421" s="147"/>
      <c r="AE421" s="147"/>
      <c r="AF421" s="147"/>
      <c r="AG421" s="147" t="s">
        <v>129</v>
      </c>
      <c r="AH421" s="147">
        <v>4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ht="20" outlineLevel="1" x14ac:dyDescent="0.25">
      <c r="A422" s="177">
        <v>85</v>
      </c>
      <c r="B422" s="178" t="s">
        <v>424</v>
      </c>
      <c r="C422" s="188" t="s">
        <v>425</v>
      </c>
      <c r="D422" s="179" t="s">
        <v>153</v>
      </c>
      <c r="E422" s="180">
        <v>1</v>
      </c>
      <c r="F422" s="181"/>
      <c r="G422" s="182">
        <f>ROUND(E422*F422,2)</f>
        <v>0</v>
      </c>
      <c r="H422" s="181"/>
      <c r="I422" s="182">
        <f>ROUND(E422*H422,2)</f>
        <v>0</v>
      </c>
      <c r="J422" s="181"/>
      <c r="K422" s="182">
        <f>ROUND(E422*J422,2)</f>
        <v>0</v>
      </c>
      <c r="L422" s="182">
        <v>21</v>
      </c>
      <c r="M422" s="183">
        <f>G422*(1+L422/100)</f>
        <v>0</v>
      </c>
      <c r="N422" s="156">
        <v>0</v>
      </c>
      <c r="O422" s="156">
        <f>ROUND(E422*N422,2)</f>
        <v>0</v>
      </c>
      <c r="P422" s="156">
        <v>0</v>
      </c>
      <c r="Q422" s="156">
        <f>ROUND(E422*P422,2)</f>
        <v>0</v>
      </c>
      <c r="R422" s="156"/>
      <c r="S422" s="156" t="s">
        <v>154</v>
      </c>
      <c r="T422" s="156" t="s">
        <v>155</v>
      </c>
      <c r="U422" s="156">
        <v>0</v>
      </c>
      <c r="V422" s="156">
        <f>ROUND(E422*U422,2)</f>
        <v>0</v>
      </c>
      <c r="W422" s="156"/>
      <c r="X422" s="156" t="s">
        <v>126</v>
      </c>
      <c r="Y422" s="147"/>
      <c r="Z422" s="147"/>
      <c r="AA422" s="147"/>
      <c r="AB422" s="147"/>
      <c r="AC422" s="147"/>
      <c r="AD422" s="147"/>
      <c r="AE422" s="147"/>
      <c r="AF422" s="147"/>
      <c r="AG422" s="147" t="s">
        <v>127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5">
      <c r="A423" s="177">
        <v>86</v>
      </c>
      <c r="B423" s="178" t="s">
        <v>426</v>
      </c>
      <c r="C423" s="188" t="s">
        <v>427</v>
      </c>
      <c r="D423" s="179" t="s">
        <v>153</v>
      </c>
      <c r="E423" s="180">
        <v>1</v>
      </c>
      <c r="F423" s="181"/>
      <c r="G423" s="182">
        <f>ROUND(E423*F423,2)</f>
        <v>0</v>
      </c>
      <c r="H423" s="181"/>
      <c r="I423" s="182">
        <f>ROUND(E423*H423,2)</f>
        <v>0</v>
      </c>
      <c r="J423" s="181"/>
      <c r="K423" s="182">
        <f>ROUND(E423*J423,2)</f>
        <v>0</v>
      </c>
      <c r="L423" s="182">
        <v>21</v>
      </c>
      <c r="M423" s="183">
        <f>G423*(1+L423/100)</f>
        <v>0</v>
      </c>
      <c r="N423" s="156">
        <v>0</v>
      </c>
      <c r="O423" s="156">
        <f>ROUND(E423*N423,2)</f>
        <v>0</v>
      </c>
      <c r="P423" s="156">
        <v>0</v>
      </c>
      <c r="Q423" s="156">
        <f>ROUND(E423*P423,2)</f>
        <v>0</v>
      </c>
      <c r="R423" s="156"/>
      <c r="S423" s="156" t="s">
        <v>154</v>
      </c>
      <c r="T423" s="156" t="s">
        <v>155</v>
      </c>
      <c r="U423" s="156">
        <v>0</v>
      </c>
      <c r="V423" s="156">
        <f>ROUND(E423*U423,2)</f>
        <v>0</v>
      </c>
      <c r="W423" s="156"/>
      <c r="X423" s="156" t="s">
        <v>126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127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5">
      <c r="A424" s="177">
        <v>87</v>
      </c>
      <c r="B424" s="178" t="s">
        <v>428</v>
      </c>
      <c r="C424" s="188" t="s">
        <v>429</v>
      </c>
      <c r="D424" s="179" t="s">
        <v>430</v>
      </c>
      <c r="E424" s="180">
        <v>250</v>
      </c>
      <c r="F424" s="181"/>
      <c r="G424" s="182">
        <f>ROUND(E424*F424,2)</f>
        <v>0</v>
      </c>
      <c r="H424" s="181"/>
      <c r="I424" s="182">
        <f>ROUND(E424*H424,2)</f>
        <v>0</v>
      </c>
      <c r="J424" s="181"/>
      <c r="K424" s="182">
        <f>ROUND(E424*J424,2)</f>
        <v>0</v>
      </c>
      <c r="L424" s="182">
        <v>21</v>
      </c>
      <c r="M424" s="183">
        <f>G424*(1+L424/100)</f>
        <v>0</v>
      </c>
      <c r="N424" s="156">
        <v>0</v>
      </c>
      <c r="O424" s="156">
        <f>ROUND(E424*N424,2)</f>
        <v>0</v>
      </c>
      <c r="P424" s="156">
        <v>0</v>
      </c>
      <c r="Q424" s="156">
        <f>ROUND(E424*P424,2)</f>
        <v>0</v>
      </c>
      <c r="R424" s="156"/>
      <c r="S424" s="156" t="s">
        <v>154</v>
      </c>
      <c r="T424" s="156" t="s">
        <v>155</v>
      </c>
      <c r="U424" s="156">
        <v>0</v>
      </c>
      <c r="V424" s="156">
        <f>ROUND(E424*U424,2)</f>
        <v>0</v>
      </c>
      <c r="W424" s="156"/>
      <c r="X424" s="156" t="s">
        <v>126</v>
      </c>
      <c r="Y424" s="147"/>
      <c r="Z424" s="147"/>
      <c r="AA424" s="147"/>
      <c r="AB424" s="147"/>
      <c r="AC424" s="147"/>
      <c r="AD424" s="147"/>
      <c r="AE424" s="147"/>
      <c r="AF424" s="147"/>
      <c r="AG424" s="147" t="s">
        <v>127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5">
      <c r="A425" s="170">
        <v>88</v>
      </c>
      <c r="B425" s="171" t="s">
        <v>431</v>
      </c>
      <c r="C425" s="186" t="s">
        <v>432</v>
      </c>
      <c r="D425" s="172" t="s">
        <v>133</v>
      </c>
      <c r="E425" s="173">
        <v>4</v>
      </c>
      <c r="F425" s="174"/>
      <c r="G425" s="175">
        <f>ROUND(E425*F425,2)</f>
        <v>0</v>
      </c>
      <c r="H425" s="174"/>
      <c r="I425" s="175">
        <f>ROUND(E425*H425,2)</f>
        <v>0</v>
      </c>
      <c r="J425" s="174"/>
      <c r="K425" s="175">
        <f>ROUND(E425*J425,2)</f>
        <v>0</v>
      </c>
      <c r="L425" s="175">
        <v>21</v>
      </c>
      <c r="M425" s="176">
        <f>G425*(1+L425/100)</f>
        <v>0</v>
      </c>
      <c r="N425" s="156">
        <v>0</v>
      </c>
      <c r="O425" s="156">
        <f>ROUND(E425*N425,2)</f>
        <v>0</v>
      </c>
      <c r="P425" s="156">
        <v>5.0000000000000001E-3</v>
      </c>
      <c r="Q425" s="156">
        <f>ROUND(E425*P425,2)</f>
        <v>0.02</v>
      </c>
      <c r="R425" s="156"/>
      <c r="S425" s="156" t="s">
        <v>154</v>
      </c>
      <c r="T425" s="156" t="s">
        <v>155</v>
      </c>
      <c r="U425" s="156">
        <v>0.51</v>
      </c>
      <c r="V425" s="156">
        <f>ROUND(E425*U425,2)</f>
        <v>2.04</v>
      </c>
      <c r="W425" s="156"/>
      <c r="X425" s="156" t="s">
        <v>126</v>
      </c>
      <c r="Y425" s="147"/>
      <c r="Z425" s="147"/>
      <c r="AA425" s="147"/>
      <c r="AB425" s="147"/>
      <c r="AC425" s="147"/>
      <c r="AD425" s="147"/>
      <c r="AE425" s="147"/>
      <c r="AF425" s="147"/>
      <c r="AG425" s="147" t="s">
        <v>127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5">
      <c r="A426" s="154"/>
      <c r="B426" s="155"/>
      <c r="C426" s="190" t="s">
        <v>188</v>
      </c>
      <c r="D426" s="161"/>
      <c r="E426" s="162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47"/>
      <c r="Z426" s="147"/>
      <c r="AA426" s="147"/>
      <c r="AB426" s="147"/>
      <c r="AC426" s="147"/>
      <c r="AD426" s="147"/>
      <c r="AE426" s="147"/>
      <c r="AF426" s="147"/>
      <c r="AG426" s="147" t="s">
        <v>129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5">
      <c r="A427" s="154"/>
      <c r="B427" s="155"/>
      <c r="C427" s="191" t="s">
        <v>433</v>
      </c>
      <c r="D427" s="161"/>
      <c r="E427" s="162">
        <v>3.23</v>
      </c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129</v>
      </c>
      <c r="AH427" s="147">
        <v>2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54"/>
      <c r="B428" s="155"/>
      <c r="C428" s="190" t="s">
        <v>190</v>
      </c>
      <c r="D428" s="161"/>
      <c r="E428" s="162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129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5">
      <c r="A429" s="154"/>
      <c r="B429" s="155"/>
      <c r="C429" s="187" t="s">
        <v>58</v>
      </c>
      <c r="D429" s="157"/>
      <c r="E429" s="158">
        <v>4</v>
      </c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47"/>
      <c r="Z429" s="147"/>
      <c r="AA429" s="147"/>
      <c r="AB429" s="147"/>
      <c r="AC429" s="147"/>
      <c r="AD429" s="147"/>
      <c r="AE429" s="147"/>
      <c r="AF429" s="147"/>
      <c r="AG429" s="147" t="s">
        <v>129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77">
        <v>89</v>
      </c>
      <c r="B430" s="178" t="s">
        <v>434</v>
      </c>
      <c r="C430" s="188" t="s">
        <v>435</v>
      </c>
      <c r="D430" s="179" t="s">
        <v>153</v>
      </c>
      <c r="E430" s="180">
        <v>1</v>
      </c>
      <c r="F430" s="181"/>
      <c r="G430" s="182">
        <f>ROUND(E430*F430,2)</f>
        <v>0</v>
      </c>
      <c r="H430" s="181"/>
      <c r="I430" s="182">
        <f>ROUND(E430*H430,2)</f>
        <v>0</v>
      </c>
      <c r="J430" s="181"/>
      <c r="K430" s="182">
        <f>ROUND(E430*J430,2)</f>
        <v>0</v>
      </c>
      <c r="L430" s="182">
        <v>21</v>
      </c>
      <c r="M430" s="183">
        <f>G430*(1+L430/100)</f>
        <v>0</v>
      </c>
      <c r="N430" s="156">
        <v>0</v>
      </c>
      <c r="O430" s="156">
        <f>ROUND(E430*N430,2)</f>
        <v>0</v>
      </c>
      <c r="P430" s="156">
        <v>0</v>
      </c>
      <c r="Q430" s="156">
        <f>ROUND(E430*P430,2)</f>
        <v>0</v>
      </c>
      <c r="R430" s="156"/>
      <c r="S430" s="156" t="s">
        <v>154</v>
      </c>
      <c r="T430" s="156" t="s">
        <v>155</v>
      </c>
      <c r="U430" s="156">
        <v>0</v>
      </c>
      <c r="V430" s="156">
        <f>ROUND(E430*U430,2)</f>
        <v>0</v>
      </c>
      <c r="W430" s="156"/>
      <c r="X430" s="156" t="s">
        <v>126</v>
      </c>
      <c r="Y430" s="147"/>
      <c r="Z430" s="147"/>
      <c r="AA430" s="147"/>
      <c r="AB430" s="147"/>
      <c r="AC430" s="147"/>
      <c r="AD430" s="147"/>
      <c r="AE430" s="147"/>
      <c r="AF430" s="147"/>
      <c r="AG430" s="147" t="s">
        <v>127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70">
        <v>90</v>
      </c>
      <c r="B431" s="171" t="s">
        <v>436</v>
      </c>
      <c r="C431" s="186" t="s">
        <v>437</v>
      </c>
      <c r="D431" s="172" t="s">
        <v>240</v>
      </c>
      <c r="E431" s="173">
        <v>2</v>
      </c>
      <c r="F431" s="174"/>
      <c r="G431" s="175">
        <f>ROUND(E431*F431,2)</f>
        <v>0</v>
      </c>
      <c r="H431" s="174"/>
      <c r="I431" s="175">
        <f>ROUND(E431*H431,2)</f>
        <v>0</v>
      </c>
      <c r="J431" s="174"/>
      <c r="K431" s="175">
        <f>ROUND(E431*J431,2)</f>
        <v>0</v>
      </c>
      <c r="L431" s="175">
        <v>21</v>
      </c>
      <c r="M431" s="176">
        <f>G431*(1+L431/100)</f>
        <v>0</v>
      </c>
      <c r="N431" s="156">
        <v>0</v>
      </c>
      <c r="O431" s="156">
        <f>ROUND(E431*N431,2)</f>
        <v>0</v>
      </c>
      <c r="P431" s="156">
        <v>0</v>
      </c>
      <c r="Q431" s="156">
        <f>ROUND(E431*P431,2)</f>
        <v>0</v>
      </c>
      <c r="R431" s="156"/>
      <c r="S431" s="156" t="s">
        <v>154</v>
      </c>
      <c r="T431" s="156" t="s">
        <v>155</v>
      </c>
      <c r="U431" s="156">
        <v>0</v>
      </c>
      <c r="V431" s="156">
        <f>ROUND(E431*U431,2)</f>
        <v>0</v>
      </c>
      <c r="W431" s="156"/>
      <c r="X431" s="156" t="s">
        <v>126</v>
      </c>
      <c r="Y431" s="147"/>
      <c r="Z431" s="147"/>
      <c r="AA431" s="147"/>
      <c r="AB431" s="147"/>
      <c r="AC431" s="147"/>
      <c r="AD431" s="147"/>
      <c r="AE431" s="147"/>
      <c r="AF431" s="147"/>
      <c r="AG431" s="147" t="s">
        <v>127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5">
      <c r="A432" s="154"/>
      <c r="B432" s="155"/>
      <c r="C432" s="187" t="s">
        <v>438</v>
      </c>
      <c r="D432" s="157"/>
      <c r="E432" s="158">
        <v>1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129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5">
      <c r="A433" s="154"/>
      <c r="B433" s="155"/>
      <c r="C433" s="187" t="s">
        <v>439</v>
      </c>
      <c r="D433" s="157"/>
      <c r="E433" s="158">
        <v>1</v>
      </c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47"/>
      <c r="Z433" s="147"/>
      <c r="AA433" s="147"/>
      <c r="AB433" s="147"/>
      <c r="AC433" s="147"/>
      <c r="AD433" s="147"/>
      <c r="AE433" s="147"/>
      <c r="AF433" s="147"/>
      <c r="AG433" s="147" t="s">
        <v>129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5">
      <c r="A434" s="170">
        <v>91</v>
      </c>
      <c r="B434" s="171" t="s">
        <v>440</v>
      </c>
      <c r="C434" s="186" t="s">
        <v>441</v>
      </c>
      <c r="D434" s="172" t="s">
        <v>323</v>
      </c>
      <c r="E434" s="173">
        <v>153.85679999999999</v>
      </c>
      <c r="F434" s="174"/>
      <c r="G434" s="175">
        <f>ROUND(E434*F434,2)</f>
        <v>0</v>
      </c>
      <c r="H434" s="174"/>
      <c r="I434" s="175">
        <f>ROUND(E434*H434,2)</f>
        <v>0</v>
      </c>
      <c r="J434" s="174"/>
      <c r="K434" s="175">
        <f>ROUND(E434*J434,2)</f>
        <v>0</v>
      </c>
      <c r="L434" s="175">
        <v>21</v>
      </c>
      <c r="M434" s="176">
        <f>G434*(1+L434/100)</f>
        <v>0</v>
      </c>
      <c r="N434" s="156">
        <v>0.154</v>
      </c>
      <c r="O434" s="156">
        <f>ROUND(E434*N434,2)</f>
        <v>23.69</v>
      </c>
      <c r="P434" s="156">
        <v>0</v>
      </c>
      <c r="Q434" s="156">
        <f>ROUND(E434*P434,2)</f>
        <v>0</v>
      </c>
      <c r="R434" s="156"/>
      <c r="S434" s="156" t="s">
        <v>154</v>
      </c>
      <c r="T434" s="156" t="s">
        <v>155</v>
      </c>
      <c r="U434" s="156">
        <v>0</v>
      </c>
      <c r="V434" s="156">
        <f>ROUND(E434*U434,2)</f>
        <v>0</v>
      </c>
      <c r="W434" s="156"/>
      <c r="X434" s="156" t="s">
        <v>126</v>
      </c>
      <c r="Y434" s="147"/>
      <c r="Z434" s="147"/>
      <c r="AA434" s="147"/>
      <c r="AB434" s="147"/>
      <c r="AC434" s="147"/>
      <c r="AD434" s="147"/>
      <c r="AE434" s="147"/>
      <c r="AF434" s="147"/>
      <c r="AG434" s="147" t="s">
        <v>127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5">
      <c r="A435" s="154"/>
      <c r="B435" s="155"/>
      <c r="C435" s="187" t="s">
        <v>442</v>
      </c>
      <c r="D435" s="157"/>
      <c r="E435" s="158">
        <v>142.46</v>
      </c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47"/>
      <c r="Z435" s="147"/>
      <c r="AA435" s="147"/>
      <c r="AB435" s="147"/>
      <c r="AC435" s="147"/>
      <c r="AD435" s="147"/>
      <c r="AE435" s="147"/>
      <c r="AF435" s="147"/>
      <c r="AG435" s="147" t="s">
        <v>129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5">
      <c r="A436" s="154"/>
      <c r="B436" s="155"/>
      <c r="C436" s="189" t="s">
        <v>413</v>
      </c>
      <c r="D436" s="159"/>
      <c r="E436" s="160">
        <v>11.4</v>
      </c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129</v>
      </c>
      <c r="AH436" s="147">
        <v>4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5">
      <c r="A437" s="170">
        <v>92</v>
      </c>
      <c r="B437" s="171" t="s">
        <v>443</v>
      </c>
      <c r="C437" s="186" t="s">
        <v>444</v>
      </c>
      <c r="D437" s="172" t="s">
        <v>323</v>
      </c>
      <c r="E437" s="173">
        <v>156.30840000000001</v>
      </c>
      <c r="F437" s="174"/>
      <c r="G437" s="175">
        <f>ROUND(E437*F437,2)</f>
        <v>0</v>
      </c>
      <c r="H437" s="174"/>
      <c r="I437" s="175">
        <f>ROUND(E437*H437,2)</f>
        <v>0</v>
      </c>
      <c r="J437" s="174"/>
      <c r="K437" s="175">
        <f>ROUND(E437*J437,2)</f>
        <v>0</v>
      </c>
      <c r="L437" s="175">
        <v>21</v>
      </c>
      <c r="M437" s="176">
        <f>G437*(1+L437/100)</f>
        <v>0</v>
      </c>
      <c r="N437" s="156">
        <v>0.157</v>
      </c>
      <c r="O437" s="156">
        <f>ROUND(E437*N437,2)</f>
        <v>24.54</v>
      </c>
      <c r="P437" s="156">
        <v>0</v>
      </c>
      <c r="Q437" s="156">
        <f>ROUND(E437*P437,2)</f>
        <v>0</v>
      </c>
      <c r="R437" s="156"/>
      <c r="S437" s="156" t="s">
        <v>154</v>
      </c>
      <c r="T437" s="156" t="s">
        <v>155</v>
      </c>
      <c r="U437" s="156">
        <v>0</v>
      </c>
      <c r="V437" s="156">
        <f>ROUND(E437*U437,2)</f>
        <v>0</v>
      </c>
      <c r="W437" s="156"/>
      <c r="X437" s="156" t="s">
        <v>126</v>
      </c>
      <c r="Y437" s="147"/>
      <c r="Z437" s="147"/>
      <c r="AA437" s="147"/>
      <c r="AB437" s="147"/>
      <c r="AC437" s="147"/>
      <c r="AD437" s="147"/>
      <c r="AE437" s="147"/>
      <c r="AF437" s="147"/>
      <c r="AG437" s="147" t="s">
        <v>127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54"/>
      <c r="B438" s="155"/>
      <c r="C438" s="187" t="s">
        <v>445</v>
      </c>
      <c r="D438" s="157"/>
      <c r="E438" s="158">
        <v>144.72999999999999</v>
      </c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47"/>
      <c r="Z438" s="147"/>
      <c r="AA438" s="147"/>
      <c r="AB438" s="147"/>
      <c r="AC438" s="147"/>
      <c r="AD438" s="147"/>
      <c r="AE438" s="147"/>
      <c r="AF438" s="147"/>
      <c r="AG438" s="147" t="s">
        <v>129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54"/>
      <c r="B439" s="155"/>
      <c r="C439" s="189" t="s">
        <v>413</v>
      </c>
      <c r="D439" s="159"/>
      <c r="E439" s="160">
        <v>11.58</v>
      </c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129</v>
      </c>
      <c r="AH439" s="147">
        <v>4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5">
      <c r="A440" s="177">
        <v>93</v>
      </c>
      <c r="B440" s="178" t="s">
        <v>446</v>
      </c>
      <c r="C440" s="188" t="s">
        <v>447</v>
      </c>
      <c r="D440" s="179" t="s">
        <v>240</v>
      </c>
      <c r="E440" s="180">
        <v>4</v>
      </c>
      <c r="F440" s="181"/>
      <c r="G440" s="182">
        <f>ROUND(E440*F440,2)</f>
        <v>0</v>
      </c>
      <c r="H440" s="181"/>
      <c r="I440" s="182">
        <f>ROUND(E440*H440,2)</f>
        <v>0</v>
      </c>
      <c r="J440" s="181"/>
      <c r="K440" s="182">
        <f>ROUND(E440*J440,2)</f>
        <v>0</v>
      </c>
      <c r="L440" s="182">
        <v>21</v>
      </c>
      <c r="M440" s="183">
        <f>G440*(1+L440/100)</f>
        <v>0</v>
      </c>
      <c r="N440" s="156">
        <v>0</v>
      </c>
      <c r="O440" s="156">
        <f>ROUND(E440*N440,2)</f>
        <v>0</v>
      </c>
      <c r="P440" s="156">
        <v>0</v>
      </c>
      <c r="Q440" s="156">
        <f>ROUND(E440*P440,2)</f>
        <v>0</v>
      </c>
      <c r="R440" s="156"/>
      <c r="S440" s="156" t="s">
        <v>154</v>
      </c>
      <c r="T440" s="156" t="s">
        <v>155</v>
      </c>
      <c r="U440" s="156">
        <v>0</v>
      </c>
      <c r="V440" s="156">
        <f>ROUND(E440*U440,2)</f>
        <v>0</v>
      </c>
      <c r="W440" s="156"/>
      <c r="X440" s="156" t="s">
        <v>126</v>
      </c>
      <c r="Y440" s="147"/>
      <c r="Z440" s="147"/>
      <c r="AA440" s="147"/>
      <c r="AB440" s="147"/>
      <c r="AC440" s="147"/>
      <c r="AD440" s="147"/>
      <c r="AE440" s="147"/>
      <c r="AF440" s="147"/>
      <c r="AG440" s="147" t="s">
        <v>127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ht="20" outlineLevel="1" x14ac:dyDescent="0.25">
      <c r="A441" s="170">
        <v>94</v>
      </c>
      <c r="B441" s="171" t="s">
        <v>448</v>
      </c>
      <c r="C441" s="186" t="s">
        <v>449</v>
      </c>
      <c r="D441" s="172" t="s">
        <v>323</v>
      </c>
      <c r="E441" s="173">
        <v>231.84</v>
      </c>
      <c r="F441" s="174"/>
      <c r="G441" s="175">
        <f>ROUND(E441*F441,2)</f>
        <v>0</v>
      </c>
      <c r="H441" s="174"/>
      <c r="I441" s="175">
        <f>ROUND(E441*H441,2)</f>
        <v>0</v>
      </c>
      <c r="J441" s="174"/>
      <c r="K441" s="175">
        <f>ROUND(E441*J441,2)</f>
        <v>0</v>
      </c>
      <c r="L441" s="175">
        <v>21</v>
      </c>
      <c r="M441" s="176">
        <f>G441*(1+L441/100)</f>
        <v>0</v>
      </c>
      <c r="N441" s="156">
        <v>1E-3</v>
      </c>
      <c r="O441" s="156">
        <f>ROUND(E441*N441,2)</f>
        <v>0.23</v>
      </c>
      <c r="P441" s="156">
        <v>0</v>
      </c>
      <c r="Q441" s="156">
        <f>ROUND(E441*P441,2)</f>
        <v>0</v>
      </c>
      <c r="R441" s="156" t="s">
        <v>164</v>
      </c>
      <c r="S441" s="156" t="s">
        <v>125</v>
      </c>
      <c r="T441" s="156" t="s">
        <v>125</v>
      </c>
      <c r="U441" s="156">
        <v>0</v>
      </c>
      <c r="V441" s="156">
        <f>ROUND(E441*U441,2)</f>
        <v>0</v>
      </c>
      <c r="W441" s="156"/>
      <c r="X441" s="156" t="s">
        <v>165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166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5">
      <c r="A442" s="154"/>
      <c r="B442" s="155"/>
      <c r="C442" s="187" t="s">
        <v>170</v>
      </c>
      <c r="D442" s="157"/>
      <c r="E442" s="158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129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5">
      <c r="A443" s="154"/>
      <c r="B443" s="155"/>
      <c r="C443" s="187" t="s">
        <v>324</v>
      </c>
      <c r="D443" s="157"/>
      <c r="E443" s="158">
        <v>43.6</v>
      </c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129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5">
      <c r="A444" s="154"/>
      <c r="B444" s="155"/>
      <c r="C444" s="187" t="s">
        <v>325</v>
      </c>
      <c r="D444" s="157"/>
      <c r="E444" s="158">
        <v>46.3</v>
      </c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47"/>
      <c r="Z444" s="147"/>
      <c r="AA444" s="147"/>
      <c r="AB444" s="147"/>
      <c r="AC444" s="147"/>
      <c r="AD444" s="147"/>
      <c r="AE444" s="147"/>
      <c r="AF444" s="147"/>
      <c r="AG444" s="147" t="s">
        <v>129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54"/>
      <c r="B445" s="155"/>
      <c r="C445" s="187" t="s">
        <v>329</v>
      </c>
      <c r="D445" s="157"/>
      <c r="E445" s="158">
        <v>50.2</v>
      </c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47"/>
      <c r="Z445" s="147"/>
      <c r="AA445" s="147"/>
      <c r="AB445" s="147"/>
      <c r="AC445" s="147"/>
      <c r="AD445" s="147"/>
      <c r="AE445" s="147"/>
      <c r="AF445" s="147"/>
      <c r="AG445" s="147" t="s">
        <v>129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54"/>
      <c r="B446" s="155"/>
      <c r="C446" s="187" t="s">
        <v>330</v>
      </c>
      <c r="D446" s="157"/>
      <c r="E446" s="158">
        <v>53.1</v>
      </c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129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54"/>
      <c r="B447" s="155"/>
      <c r="C447" s="189" t="s">
        <v>326</v>
      </c>
      <c r="D447" s="159"/>
      <c r="E447" s="160">
        <v>38.64</v>
      </c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129</v>
      </c>
      <c r="AH447" s="147">
        <v>4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ht="20" outlineLevel="1" x14ac:dyDescent="0.25">
      <c r="A448" s="177">
        <v>95</v>
      </c>
      <c r="B448" s="178" t="s">
        <v>450</v>
      </c>
      <c r="C448" s="188" t="s">
        <v>451</v>
      </c>
      <c r="D448" s="179" t="s">
        <v>0</v>
      </c>
      <c r="E448" s="180">
        <v>22325.075700000001</v>
      </c>
      <c r="F448" s="181"/>
      <c r="G448" s="182">
        <f>ROUND(E448*F448,2)</f>
        <v>0</v>
      </c>
      <c r="H448" s="181"/>
      <c r="I448" s="182">
        <f>ROUND(E448*H448,2)</f>
        <v>0</v>
      </c>
      <c r="J448" s="181"/>
      <c r="K448" s="182">
        <f>ROUND(E448*J448,2)</f>
        <v>0</v>
      </c>
      <c r="L448" s="182">
        <v>21</v>
      </c>
      <c r="M448" s="183">
        <f>G448*(1+L448/100)</f>
        <v>0</v>
      </c>
      <c r="N448" s="156">
        <v>0</v>
      </c>
      <c r="O448" s="156">
        <f>ROUND(E448*N448,2)</f>
        <v>0</v>
      </c>
      <c r="P448" s="156">
        <v>0</v>
      </c>
      <c r="Q448" s="156">
        <f>ROUND(E448*P448,2)</f>
        <v>0</v>
      </c>
      <c r="R448" s="156"/>
      <c r="S448" s="156" t="s">
        <v>125</v>
      </c>
      <c r="T448" s="156" t="s">
        <v>125</v>
      </c>
      <c r="U448" s="156">
        <v>0</v>
      </c>
      <c r="V448" s="156">
        <f>ROUND(E448*U448,2)</f>
        <v>0</v>
      </c>
      <c r="W448" s="156"/>
      <c r="X448" s="156" t="s">
        <v>126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292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13" x14ac:dyDescent="0.25">
      <c r="A449" s="164" t="s">
        <v>120</v>
      </c>
      <c r="B449" s="165" t="s">
        <v>80</v>
      </c>
      <c r="C449" s="185" t="s">
        <v>81</v>
      </c>
      <c r="D449" s="166"/>
      <c r="E449" s="167"/>
      <c r="F449" s="168"/>
      <c r="G449" s="168">
        <f>SUMIF(AG450:AG456,"&lt;&gt;NOR",G450:G456)</f>
        <v>0</v>
      </c>
      <c r="H449" s="168"/>
      <c r="I449" s="168">
        <f>SUM(I450:I456)</f>
        <v>0</v>
      </c>
      <c r="J449" s="168"/>
      <c r="K449" s="168">
        <f>SUM(K450:K456)</f>
        <v>0</v>
      </c>
      <c r="L449" s="168"/>
      <c r="M449" s="169">
        <f>SUM(M450:M456)</f>
        <v>0</v>
      </c>
      <c r="N449" s="163"/>
      <c r="O449" s="163">
        <f>SUM(O450:O456)</f>
        <v>0.77</v>
      </c>
      <c r="P449" s="163"/>
      <c r="Q449" s="163">
        <f>SUM(Q450:Q456)</f>
        <v>0</v>
      </c>
      <c r="R449" s="163"/>
      <c r="S449" s="163"/>
      <c r="T449" s="163"/>
      <c r="U449" s="163"/>
      <c r="V449" s="163">
        <f>SUM(V450:V456)</f>
        <v>13.43</v>
      </c>
      <c r="W449" s="163"/>
      <c r="X449" s="163"/>
      <c r="AG449" t="s">
        <v>121</v>
      </c>
    </row>
    <row r="450" spans="1:60" ht="20" outlineLevel="1" x14ac:dyDescent="0.25">
      <c r="A450" s="170">
        <v>96</v>
      </c>
      <c r="B450" s="171" t="s">
        <v>452</v>
      </c>
      <c r="C450" s="186" t="s">
        <v>453</v>
      </c>
      <c r="D450" s="172" t="s">
        <v>133</v>
      </c>
      <c r="E450" s="173">
        <v>10.097</v>
      </c>
      <c r="F450" s="174"/>
      <c r="G450" s="175">
        <f>ROUND(E450*F450,2)</f>
        <v>0</v>
      </c>
      <c r="H450" s="174"/>
      <c r="I450" s="175">
        <f>ROUND(E450*H450,2)</f>
        <v>0</v>
      </c>
      <c r="J450" s="174"/>
      <c r="K450" s="175">
        <f>ROUND(E450*J450,2)</f>
        <v>0</v>
      </c>
      <c r="L450" s="175">
        <v>21</v>
      </c>
      <c r="M450" s="176">
        <f>G450*(1+L450/100)</f>
        <v>0</v>
      </c>
      <c r="N450" s="156">
        <v>7.6139999999999999E-2</v>
      </c>
      <c r="O450" s="156">
        <f>ROUND(E450*N450,2)</f>
        <v>0.77</v>
      </c>
      <c r="P450" s="156">
        <v>0</v>
      </c>
      <c r="Q450" s="156">
        <f>ROUND(E450*P450,2)</f>
        <v>0</v>
      </c>
      <c r="R450" s="156"/>
      <c r="S450" s="156" t="s">
        <v>125</v>
      </c>
      <c r="T450" s="156" t="s">
        <v>125</v>
      </c>
      <c r="U450" s="156">
        <v>1.32961</v>
      </c>
      <c r="V450" s="156">
        <f>ROUND(E450*U450,2)</f>
        <v>13.43</v>
      </c>
      <c r="W450" s="156"/>
      <c r="X450" s="156" t="s">
        <v>220</v>
      </c>
      <c r="Y450" s="147"/>
      <c r="Z450" s="147"/>
      <c r="AA450" s="147"/>
      <c r="AB450" s="147"/>
      <c r="AC450" s="147"/>
      <c r="AD450" s="147"/>
      <c r="AE450" s="147"/>
      <c r="AF450" s="147"/>
      <c r="AG450" s="147" t="s">
        <v>221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5">
      <c r="A451" s="154"/>
      <c r="B451" s="155"/>
      <c r="C451" s="187" t="s">
        <v>211</v>
      </c>
      <c r="D451" s="157"/>
      <c r="E451" s="158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47"/>
      <c r="Z451" s="147"/>
      <c r="AA451" s="147"/>
      <c r="AB451" s="147"/>
      <c r="AC451" s="147"/>
      <c r="AD451" s="147"/>
      <c r="AE451" s="147"/>
      <c r="AF451" s="147"/>
      <c r="AG451" s="147" t="s">
        <v>129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5">
      <c r="A452" s="154"/>
      <c r="B452" s="155"/>
      <c r="C452" s="187" t="s">
        <v>270</v>
      </c>
      <c r="D452" s="157"/>
      <c r="E452" s="158">
        <v>3.98</v>
      </c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129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54"/>
      <c r="B453" s="155"/>
      <c r="C453" s="187" t="s">
        <v>271</v>
      </c>
      <c r="D453" s="157"/>
      <c r="E453" s="158">
        <v>1.6</v>
      </c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47"/>
      <c r="Z453" s="147"/>
      <c r="AA453" s="147"/>
      <c r="AB453" s="147"/>
      <c r="AC453" s="147"/>
      <c r="AD453" s="147"/>
      <c r="AE453" s="147"/>
      <c r="AF453" s="147"/>
      <c r="AG453" s="147" t="s">
        <v>129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5">
      <c r="A454" s="154"/>
      <c r="B454" s="155"/>
      <c r="C454" s="187" t="s">
        <v>272</v>
      </c>
      <c r="D454" s="157"/>
      <c r="E454" s="158">
        <v>1.2</v>
      </c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129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5">
      <c r="A455" s="154"/>
      <c r="B455" s="155"/>
      <c r="C455" s="187" t="s">
        <v>273</v>
      </c>
      <c r="D455" s="157"/>
      <c r="E455" s="158">
        <v>2.31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129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5">
      <c r="A456" s="154"/>
      <c r="B456" s="155"/>
      <c r="C456" s="187" t="s">
        <v>274</v>
      </c>
      <c r="D456" s="157"/>
      <c r="E456" s="158">
        <v>1</v>
      </c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129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13" x14ac:dyDescent="0.25">
      <c r="A457" s="164" t="s">
        <v>120</v>
      </c>
      <c r="B457" s="165" t="s">
        <v>82</v>
      </c>
      <c r="C457" s="185" t="s">
        <v>83</v>
      </c>
      <c r="D457" s="166"/>
      <c r="E457" s="167"/>
      <c r="F457" s="168"/>
      <c r="G457" s="168">
        <f>SUMIF(AG458:AG464,"&lt;&gt;NOR",G458:G464)</f>
        <v>0</v>
      </c>
      <c r="H457" s="168"/>
      <c r="I457" s="168">
        <f>SUM(I458:I464)</f>
        <v>0</v>
      </c>
      <c r="J457" s="168"/>
      <c r="K457" s="168">
        <f>SUM(K458:K464)</f>
        <v>0</v>
      </c>
      <c r="L457" s="168"/>
      <c r="M457" s="169">
        <f>SUM(M458:M464)</f>
        <v>0</v>
      </c>
      <c r="N457" s="163"/>
      <c r="O457" s="163">
        <f>SUM(O458:O464)</f>
        <v>0</v>
      </c>
      <c r="P457" s="163"/>
      <c r="Q457" s="163">
        <f>SUM(Q458:Q464)</f>
        <v>7.0000000000000007E-2</v>
      </c>
      <c r="R457" s="163"/>
      <c r="S457" s="163"/>
      <c r="T457" s="163"/>
      <c r="U457" s="163"/>
      <c r="V457" s="163">
        <f>SUM(V458:V464)</f>
        <v>6.99</v>
      </c>
      <c r="W457" s="163"/>
      <c r="X457" s="163"/>
      <c r="AG457" t="s">
        <v>121</v>
      </c>
    </row>
    <row r="458" spans="1:60" ht="20" outlineLevel="1" x14ac:dyDescent="0.25">
      <c r="A458" s="170">
        <v>97</v>
      </c>
      <c r="B458" s="171" t="s">
        <v>454</v>
      </c>
      <c r="C458" s="186" t="s">
        <v>455</v>
      </c>
      <c r="D458" s="172" t="s">
        <v>133</v>
      </c>
      <c r="E458" s="173">
        <v>66.599000000000004</v>
      </c>
      <c r="F458" s="174"/>
      <c r="G458" s="175">
        <f>ROUND(E458*F458,2)</f>
        <v>0</v>
      </c>
      <c r="H458" s="174"/>
      <c r="I458" s="175">
        <f>ROUND(E458*H458,2)</f>
        <v>0</v>
      </c>
      <c r="J458" s="174"/>
      <c r="K458" s="175">
        <f>ROUND(E458*J458,2)</f>
        <v>0</v>
      </c>
      <c r="L458" s="175">
        <v>21</v>
      </c>
      <c r="M458" s="176">
        <f>G458*(1+L458/100)</f>
        <v>0</v>
      </c>
      <c r="N458" s="156">
        <v>0</v>
      </c>
      <c r="O458" s="156">
        <f>ROUND(E458*N458,2)</f>
        <v>0</v>
      </c>
      <c r="P458" s="156">
        <v>1E-3</v>
      </c>
      <c r="Q458" s="156">
        <f>ROUND(E458*P458,2)</f>
        <v>7.0000000000000007E-2</v>
      </c>
      <c r="R458" s="156"/>
      <c r="S458" s="156" t="s">
        <v>125</v>
      </c>
      <c r="T458" s="156" t="s">
        <v>125</v>
      </c>
      <c r="U458" s="156">
        <v>0.105</v>
      </c>
      <c r="V458" s="156">
        <f>ROUND(E458*U458,2)</f>
        <v>6.99</v>
      </c>
      <c r="W458" s="156"/>
      <c r="X458" s="156" t="s">
        <v>126</v>
      </c>
      <c r="Y458" s="147"/>
      <c r="Z458" s="147"/>
      <c r="AA458" s="147"/>
      <c r="AB458" s="147"/>
      <c r="AC458" s="147"/>
      <c r="AD458" s="147"/>
      <c r="AE458" s="147"/>
      <c r="AF458" s="147"/>
      <c r="AG458" s="147" t="s">
        <v>127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54"/>
      <c r="B459" s="155"/>
      <c r="C459" s="187" t="s">
        <v>456</v>
      </c>
      <c r="D459" s="157"/>
      <c r="E459" s="158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129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54"/>
      <c r="B460" s="155"/>
      <c r="C460" s="187" t="s">
        <v>315</v>
      </c>
      <c r="D460" s="157"/>
      <c r="E460" s="158">
        <v>10.15</v>
      </c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47"/>
      <c r="Z460" s="147"/>
      <c r="AA460" s="147"/>
      <c r="AB460" s="147"/>
      <c r="AC460" s="147"/>
      <c r="AD460" s="147"/>
      <c r="AE460" s="147"/>
      <c r="AF460" s="147"/>
      <c r="AG460" s="147" t="s">
        <v>129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5">
      <c r="A461" s="154"/>
      <c r="B461" s="155"/>
      <c r="C461" s="187" t="s">
        <v>316</v>
      </c>
      <c r="D461" s="157"/>
      <c r="E461" s="158">
        <v>13.21</v>
      </c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47"/>
      <c r="Z461" s="147"/>
      <c r="AA461" s="147"/>
      <c r="AB461" s="147"/>
      <c r="AC461" s="147"/>
      <c r="AD461" s="147"/>
      <c r="AE461" s="147"/>
      <c r="AF461" s="147"/>
      <c r="AG461" s="147" t="s">
        <v>129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5">
      <c r="A462" s="154"/>
      <c r="B462" s="155"/>
      <c r="C462" s="187" t="s">
        <v>317</v>
      </c>
      <c r="D462" s="157"/>
      <c r="E462" s="158">
        <v>14.71</v>
      </c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129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54"/>
      <c r="B463" s="155"/>
      <c r="C463" s="187" t="s">
        <v>318</v>
      </c>
      <c r="D463" s="157"/>
      <c r="E463" s="158">
        <v>18.14</v>
      </c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47"/>
      <c r="Z463" s="147"/>
      <c r="AA463" s="147"/>
      <c r="AB463" s="147"/>
      <c r="AC463" s="147"/>
      <c r="AD463" s="147"/>
      <c r="AE463" s="147"/>
      <c r="AF463" s="147"/>
      <c r="AG463" s="147" t="s">
        <v>129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5">
      <c r="A464" s="154"/>
      <c r="B464" s="155"/>
      <c r="C464" s="187" t="s">
        <v>457</v>
      </c>
      <c r="D464" s="157"/>
      <c r="E464" s="158">
        <v>10.4</v>
      </c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47"/>
      <c r="Z464" s="147"/>
      <c r="AA464" s="147"/>
      <c r="AB464" s="147"/>
      <c r="AC464" s="147"/>
      <c r="AD464" s="147"/>
      <c r="AE464" s="147"/>
      <c r="AF464" s="147"/>
      <c r="AG464" s="147" t="s">
        <v>129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ht="13" x14ac:dyDescent="0.25">
      <c r="A465" s="164" t="s">
        <v>120</v>
      </c>
      <c r="B465" s="165" t="s">
        <v>84</v>
      </c>
      <c r="C465" s="185" t="s">
        <v>85</v>
      </c>
      <c r="D465" s="166"/>
      <c r="E465" s="167"/>
      <c r="F465" s="168"/>
      <c r="G465" s="168">
        <f>SUMIF(AG466:AG494,"&lt;&gt;NOR",G466:G494)</f>
        <v>0</v>
      </c>
      <c r="H465" s="168"/>
      <c r="I465" s="168">
        <f>SUM(I466:I494)</f>
        <v>0</v>
      </c>
      <c r="J465" s="168"/>
      <c r="K465" s="168">
        <f>SUM(K466:K494)</f>
        <v>0</v>
      </c>
      <c r="L465" s="168"/>
      <c r="M465" s="169">
        <f>SUM(M466:M494)</f>
        <v>0</v>
      </c>
      <c r="N465" s="163"/>
      <c r="O465" s="163">
        <f>SUM(O466:O494)</f>
        <v>0</v>
      </c>
      <c r="P465" s="163"/>
      <c r="Q465" s="163">
        <f>SUM(Q466:Q494)</f>
        <v>0</v>
      </c>
      <c r="R465" s="163"/>
      <c r="S465" s="163"/>
      <c r="T465" s="163"/>
      <c r="U465" s="163"/>
      <c r="V465" s="163">
        <f>SUM(V466:V494)</f>
        <v>0</v>
      </c>
      <c r="W465" s="163"/>
      <c r="X465" s="163"/>
      <c r="AG465" t="s">
        <v>121</v>
      </c>
    </row>
    <row r="466" spans="1:60" ht="20" outlineLevel="1" x14ac:dyDescent="0.25">
      <c r="A466" s="170">
        <v>98</v>
      </c>
      <c r="B466" s="171" t="s">
        <v>458</v>
      </c>
      <c r="C466" s="186" t="s">
        <v>459</v>
      </c>
      <c r="D466" s="172" t="s">
        <v>133</v>
      </c>
      <c r="E466" s="173">
        <v>72.099999999999994</v>
      </c>
      <c r="F466" s="174"/>
      <c r="G466" s="175">
        <f>ROUND(E466*F466,2)</f>
        <v>0</v>
      </c>
      <c r="H466" s="174"/>
      <c r="I466" s="175">
        <f>ROUND(E466*H466,2)</f>
        <v>0</v>
      </c>
      <c r="J466" s="174"/>
      <c r="K466" s="175">
        <f>ROUND(E466*J466,2)</f>
        <v>0</v>
      </c>
      <c r="L466" s="175">
        <v>21</v>
      </c>
      <c r="M466" s="176">
        <f>G466*(1+L466/100)</f>
        <v>0</v>
      </c>
      <c r="N466" s="156">
        <v>0</v>
      </c>
      <c r="O466" s="156">
        <f>ROUND(E466*N466,2)</f>
        <v>0</v>
      </c>
      <c r="P466" s="156">
        <v>0</v>
      </c>
      <c r="Q466" s="156">
        <f>ROUND(E466*P466,2)</f>
        <v>0</v>
      </c>
      <c r="R466" s="156"/>
      <c r="S466" s="156" t="s">
        <v>154</v>
      </c>
      <c r="T466" s="156" t="s">
        <v>155</v>
      </c>
      <c r="U466" s="156">
        <v>0</v>
      </c>
      <c r="V466" s="156">
        <f>ROUND(E466*U466,2)</f>
        <v>0</v>
      </c>
      <c r="W466" s="156"/>
      <c r="X466" s="156" t="s">
        <v>126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127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20" outlineLevel="1" x14ac:dyDescent="0.25">
      <c r="A467" s="154"/>
      <c r="B467" s="155"/>
      <c r="C467" s="187" t="s">
        <v>460</v>
      </c>
      <c r="D467" s="157"/>
      <c r="E467" s="158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47"/>
      <c r="Z467" s="147"/>
      <c r="AA467" s="147"/>
      <c r="AB467" s="147"/>
      <c r="AC467" s="147"/>
      <c r="AD467" s="147"/>
      <c r="AE467" s="147"/>
      <c r="AF467" s="147"/>
      <c r="AG467" s="147" t="s">
        <v>129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20" outlineLevel="1" x14ac:dyDescent="0.25">
      <c r="A468" s="154"/>
      <c r="B468" s="155"/>
      <c r="C468" s="187" t="s">
        <v>461</v>
      </c>
      <c r="D468" s="157"/>
      <c r="E468" s="158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129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5">
      <c r="A469" s="154"/>
      <c r="B469" s="155"/>
      <c r="C469" s="187" t="s">
        <v>183</v>
      </c>
      <c r="D469" s="157"/>
      <c r="E469" s="158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129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5">
      <c r="A470" s="154"/>
      <c r="B470" s="155"/>
      <c r="C470" s="187" t="s">
        <v>170</v>
      </c>
      <c r="D470" s="157"/>
      <c r="E470" s="158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47"/>
      <c r="Z470" s="147"/>
      <c r="AA470" s="147"/>
      <c r="AB470" s="147"/>
      <c r="AC470" s="147"/>
      <c r="AD470" s="147"/>
      <c r="AE470" s="147"/>
      <c r="AF470" s="147"/>
      <c r="AG470" s="147" t="s">
        <v>129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5">
      <c r="A471" s="154"/>
      <c r="B471" s="155"/>
      <c r="C471" s="187" t="s">
        <v>462</v>
      </c>
      <c r="D471" s="157"/>
      <c r="E471" s="158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47"/>
      <c r="Z471" s="147"/>
      <c r="AA471" s="147"/>
      <c r="AB471" s="147"/>
      <c r="AC471" s="147"/>
      <c r="AD471" s="147"/>
      <c r="AE471" s="147"/>
      <c r="AF471" s="147"/>
      <c r="AG471" s="147" t="s">
        <v>129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54"/>
      <c r="B472" s="155"/>
      <c r="C472" s="190" t="s">
        <v>188</v>
      </c>
      <c r="D472" s="161"/>
      <c r="E472" s="162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47"/>
      <c r="Z472" s="147"/>
      <c r="AA472" s="147"/>
      <c r="AB472" s="147"/>
      <c r="AC472" s="147"/>
      <c r="AD472" s="147"/>
      <c r="AE472" s="147"/>
      <c r="AF472" s="147"/>
      <c r="AG472" s="147" t="s">
        <v>129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5">
      <c r="A473" s="154"/>
      <c r="B473" s="155"/>
      <c r="C473" s="191" t="s">
        <v>463</v>
      </c>
      <c r="D473" s="161"/>
      <c r="E473" s="162">
        <v>2.74</v>
      </c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47"/>
      <c r="Z473" s="147"/>
      <c r="AA473" s="147"/>
      <c r="AB473" s="147"/>
      <c r="AC473" s="147"/>
      <c r="AD473" s="147"/>
      <c r="AE473" s="147"/>
      <c r="AF473" s="147"/>
      <c r="AG473" s="147" t="s">
        <v>129</v>
      </c>
      <c r="AH473" s="147">
        <v>2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5">
      <c r="A474" s="154"/>
      <c r="B474" s="155"/>
      <c r="C474" s="191" t="s">
        <v>464</v>
      </c>
      <c r="D474" s="161"/>
      <c r="E474" s="162">
        <v>2.92</v>
      </c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47"/>
      <c r="Z474" s="147"/>
      <c r="AA474" s="147"/>
      <c r="AB474" s="147"/>
      <c r="AC474" s="147"/>
      <c r="AD474" s="147"/>
      <c r="AE474" s="147"/>
      <c r="AF474" s="147"/>
      <c r="AG474" s="147" t="s">
        <v>129</v>
      </c>
      <c r="AH474" s="147">
        <v>2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54"/>
      <c r="B475" s="155"/>
      <c r="C475" s="191" t="s">
        <v>465</v>
      </c>
      <c r="D475" s="161"/>
      <c r="E475" s="162">
        <v>3.19</v>
      </c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129</v>
      </c>
      <c r="AH475" s="147">
        <v>2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5">
      <c r="A476" s="154"/>
      <c r="B476" s="155"/>
      <c r="C476" s="191" t="s">
        <v>466</v>
      </c>
      <c r="D476" s="161"/>
      <c r="E476" s="162">
        <v>3.37</v>
      </c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47"/>
      <c r="Z476" s="147"/>
      <c r="AA476" s="147"/>
      <c r="AB476" s="147"/>
      <c r="AC476" s="147"/>
      <c r="AD476" s="147"/>
      <c r="AE476" s="147"/>
      <c r="AF476" s="147"/>
      <c r="AG476" s="147" t="s">
        <v>129</v>
      </c>
      <c r="AH476" s="147">
        <v>2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5">
      <c r="A477" s="154"/>
      <c r="B477" s="155"/>
      <c r="C477" s="191" t="s">
        <v>467</v>
      </c>
      <c r="D477" s="161"/>
      <c r="E477" s="162">
        <v>2.8</v>
      </c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7"/>
      <c r="Z477" s="147"/>
      <c r="AA477" s="147"/>
      <c r="AB477" s="147"/>
      <c r="AC477" s="147"/>
      <c r="AD477" s="147"/>
      <c r="AE477" s="147"/>
      <c r="AF477" s="147"/>
      <c r="AG477" s="147" t="s">
        <v>129</v>
      </c>
      <c r="AH477" s="147">
        <v>2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54"/>
      <c r="B478" s="155"/>
      <c r="C478" s="191" t="s">
        <v>468</v>
      </c>
      <c r="D478" s="161"/>
      <c r="E478" s="162">
        <v>-0.47</v>
      </c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47"/>
      <c r="Z478" s="147"/>
      <c r="AA478" s="147"/>
      <c r="AB478" s="147"/>
      <c r="AC478" s="147"/>
      <c r="AD478" s="147"/>
      <c r="AE478" s="147"/>
      <c r="AF478" s="147"/>
      <c r="AG478" s="147" t="s">
        <v>129</v>
      </c>
      <c r="AH478" s="147">
        <v>2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5">
      <c r="A479" s="154"/>
      <c r="B479" s="155"/>
      <c r="C479" s="190" t="s">
        <v>190</v>
      </c>
      <c r="D479" s="161"/>
      <c r="E479" s="162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47"/>
      <c r="Z479" s="147"/>
      <c r="AA479" s="147"/>
      <c r="AB479" s="147"/>
      <c r="AC479" s="147"/>
      <c r="AD479" s="147"/>
      <c r="AE479" s="147"/>
      <c r="AF479" s="147"/>
      <c r="AG479" s="147" t="s">
        <v>129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54"/>
      <c r="B480" s="155"/>
      <c r="C480" s="187" t="s">
        <v>469</v>
      </c>
      <c r="D480" s="157"/>
      <c r="E480" s="158">
        <v>14.6</v>
      </c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47"/>
      <c r="Z480" s="147"/>
      <c r="AA480" s="147"/>
      <c r="AB480" s="147"/>
      <c r="AC480" s="147"/>
      <c r="AD480" s="147"/>
      <c r="AE480" s="147"/>
      <c r="AF480" s="147"/>
      <c r="AG480" s="147" t="s">
        <v>129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54"/>
      <c r="B481" s="155"/>
      <c r="C481" s="187" t="s">
        <v>470</v>
      </c>
      <c r="D481" s="157"/>
      <c r="E481" s="158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47"/>
      <c r="Z481" s="147"/>
      <c r="AA481" s="147"/>
      <c r="AB481" s="147"/>
      <c r="AC481" s="147"/>
      <c r="AD481" s="147"/>
      <c r="AE481" s="147"/>
      <c r="AF481" s="147"/>
      <c r="AG481" s="147" t="s">
        <v>129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54"/>
      <c r="B482" s="155"/>
      <c r="C482" s="190" t="s">
        <v>188</v>
      </c>
      <c r="D482" s="161"/>
      <c r="E482" s="162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7"/>
      <c r="Z482" s="147"/>
      <c r="AA482" s="147"/>
      <c r="AB482" s="147"/>
      <c r="AC482" s="147"/>
      <c r="AD482" s="147"/>
      <c r="AE482" s="147"/>
      <c r="AF482" s="147"/>
      <c r="AG482" s="147" t="s">
        <v>129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54"/>
      <c r="B483" s="155"/>
      <c r="C483" s="191" t="s">
        <v>471</v>
      </c>
      <c r="D483" s="161"/>
      <c r="E483" s="162">
        <v>9.18</v>
      </c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47"/>
      <c r="Z483" s="147"/>
      <c r="AA483" s="147"/>
      <c r="AB483" s="147"/>
      <c r="AC483" s="147"/>
      <c r="AD483" s="147"/>
      <c r="AE483" s="147"/>
      <c r="AF483" s="147"/>
      <c r="AG483" s="147" t="s">
        <v>129</v>
      </c>
      <c r="AH483" s="147">
        <v>2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54"/>
      <c r="B484" s="155"/>
      <c r="C484" s="191" t="s">
        <v>472</v>
      </c>
      <c r="D484" s="161"/>
      <c r="E484" s="162">
        <v>12.24</v>
      </c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129</v>
      </c>
      <c r="AH484" s="147">
        <v>2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54"/>
      <c r="B485" s="155"/>
      <c r="C485" s="191" t="s">
        <v>473</v>
      </c>
      <c r="D485" s="161"/>
      <c r="E485" s="162">
        <v>13.74</v>
      </c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47"/>
      <c r="Z485" s="147"/>
      <c r="AA485" s="147"/>
      <c r="AB485" s="147"/>
      <c r="AC485" s="147"/>
      <c r="AD485" s="147"/>
      <c r="AE485" s="147"/>
      <c r="AF485" s="147"/>
      <c r="AG485" s="147" t="s">
        <v>129</v>
      </c>
      <c r="AH485" s="147">
        <v>2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54"/>
      <c r="B486" s="155"/>
      <c r="C486" s="191" t="s">
        <v>474</v>
      </c>
      <c r="D486" s="161"/>
      <c r="E486" s="162">
        <v>17.18</v>
      </c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129</v>
      </c>
      <c r="AH486" s="147">
        <v>2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5">
      <c r="A487" s="154"/>
      <c r="B487" s="155"/>
      <c r="C487" s="191" t="s">
        <v>475</v>
      </c>
      <c r="D487" s="161"/>
      <c r="E487" s="162">
        <v>7.78</v>
      </c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129</v>
      </c>
      <c r="AH487" s="147">
        <v>2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5">
      <c r="A488" s="154"/>
      <c r="B488" s="155"/>
      <c r="C488" s="191" t="s">
        <v>476</v>
      </c>
      <c r="D488" s="161"/>
      <c r="E488" s="162">
        <v>-2.61</v>
      </c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129</v>
      </c>
      <c r="AH488" s="147">
        <v>2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54"/>
      <c r="B489" s="155"/>
      <c r="C489" s="190" t="s">
        <v>190</v>
      </c>
      <c r="D489" s="161"/>
      <c r="E489" s="162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129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5">
      <c r="A490" s="154"/>
      <c r="B490" s="155"/>
      <c r="C490" s="187" t="s">
        <v>477</v>
      </c>
      <c r="D490" s="157"/>
      <c r="E490" s="158">
        <v>57.5</v>
      </c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129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ht="30" outlineLevel="1" x14ac:dyDescent="0.25">
      <c r="A491" s="170">
        <v>99</v>
      </c>
      <c r="B491" s="171" t="s">
        <v>478</v>
      </c>
      <c r="C491" s="186" t="s">
        <v>479</v>
      </c>
      <c r="D491" s="172" t="s">
        <v>153</v>
      </c>
      <c r="E491" s="173">
        <v>1</v>
      </c>
      <c r="F491" s="174"/>
      <c r="G491" s="175">
        <f>ROUND(E491*F491,2)</f>
        <v>0</v>
      </c>
      <c r="H491" s="174"/>
      <c r="I491" s="175">
        <f>ROUND(E491*H491,2)</f>
        <v>0</v>
      </c>
      <c r="J491" s="174"/>
      <c r="K491" s="175">
        <f>ROUND(E491*J491,2)</f>
        <v>0</v>
      </c>
      <c r="L491" s="175">
        <v>21</v>
      </c>
      <c r="M491" s="176">
        <f>G491*(1+L491/100)</f>
        <v>0</v>
      </c>
      <c r="N491" s="156">
        <v>0</v>
      </c>
      <c r="O491" s="156">
        <f>ROUND(E491*N491,2)</f>
        <v>0</v>
      </c>
      <c r="P491" s="156">
        <v>0</v>
      </c>
      <c r="Q491" s="156">
        <f>ROUND(E491*P491,2)</f>
        <v>0</v>
      </c>
      <c r="R491" s="156"/>
      <c r="S491" s="156" t="s">
        <v>154</v>
      </c>
      <c r="T491" s="156" t="s">
        <v>155</v>
      </c>
      <c r="U491" s="156">
        <v>0</v>
      </c>
      <c r="V491" s="156">
        <f>ROUND(E491*U491,2)</f>
        <v>0</v>
      </c>
      <c r="W491" s="156"/>
      <c r="X491" s="156" t="s">
        <v>126</v>
      </c>
      <c r="Y491" s="147"/>
      <c r="Z491" s="147"/>
      <c r="AA491" s="147"/>
      <c r="AB491" s="147"/>
      <c r="AC491" s="147"/>
      <c r="AD491" s="147"/>
      <c r="AE491" s="147"/>
      <c r="AF491" s="147"/>
      <c r="AG491" s="147" t="s">
        <v>127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54"/>
      <c r="B492" s="155"/>
      <c r="C492" s="187" t="s">
        <v>480</v>
      </c>
      <c r="D492" s="157"/>
      <c r="E492" s="158">
        <v>1</v>
      </c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129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ht="30" outlineLevel="1" x14ac:dyDescent="0.25">
      <c r="A493" s="170">
        <v>100</v>
      </c>
      <c r="B493" s="171" t="s">
        <v>481</v>
      </c>
      <c r="C493" s="186" t="s">
        <v>482</v>
      </c>
      <c r="D493" s="172" t="s">
        <v>153</v>
      </c>
      <c r="E493" s="173">
        <v>1</v>
      </c>
      <c r="F493" s="174"/>
      <c r="G493" s="175">
        <f>ROUND(E493*F493,2)</f>
        <v>0</v>
      </c>
      <c r="H493" s="174"/>
      <c r="I493" s="175">
        <f>ROUND(E493*H493,2)</f>
        <v>0</v>
      </c>
      <c r="J493" s="174"/>
      <c r="K493" s="175">
        <f>ROUND(E493*J493,2)</f>
        <v>0</v>
      </c>
      <c r="L493" s="175">
        <v>21</v>
      </c>
      <c r="M493" s="176">
        <f>G493*(1+L493/100)</f>
        <v>0</v>
      </c>
      <c r="N493" s="156">
        <v>0</v>
      </c>
      <c r="O493" s="156">
        <f>ROUND(E493*N493,2)</f>
        <v>0</v>
      </c>
      <c r="P493" s="156">
        <v>0</v>
      </c>
      <c r="Q493" s="156">
        <f>ROUND(E493*P493,2)</f>
        <v>0</v>
      </c>
      <c r="R493" s="156"/>
      <c r="S493" s="156" t="s">
        <v>154</v>
      </c>
      <c r="T493" s="156" t="s">
        <v>155</v>
      </c>
      <c r="U493" s="156">
        <v>0</v>
      </c>
      <c r="V493" s="156">
        <f>ROUND(E493*U493,2)</f>
        <v>0</v>
      </c>
      <c r="W493" s="156"/>
      <c r="X493" s="156" t="s">
        <v>126</v>
      </c>
      <c r="Y493" s="147"/>
      <c r="Z493" s="147"/>
      <c r="AA493" s="147"/>
      <c r="AB493" s="147"/>
      <c r="AC493" s="147"/>
      <c r="AD493" s="147"/>
      <c r="AE493" s="147"/>
      <c r="AF493" s="147"/>
      <c r="AG493" s="147" t="s">
        <v>127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5">
      <c r="A494" s="154"/>
      <c r="B494" s="155"/>
      <c r="C494" s="187" t="s">
        <v>483</v>
      </c>
      <c r="D494" s="157"/>
      <c r="E494" s="158">
        <v>1</v>
      </c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47"/>
      <c r="Z494" s="147"/>
      <c r="AA494" s="147"/>
      <c r="AB494" s="147"/>
      <c r="AC494" s="147"/>
      <c r="AD494" s="147"/>
      <c r="AE494" s="147"/>
      <c r="AF494" s="147"/>
      <c r="AG494" s="147" t="s">
        <v>129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ht="13" x14ac:dyDescent="0.25">
      <c r="A495" s="164" t="s">
        <v>120</v>
      </c>
      <c r="B495" s="165" t="s">
        <v>86</v>
      </c>
      <c r="C495" s="185" t="s">
        <v>87</v>
      </c>
      <c r="D495" s="166"/>
      <c r="E495" s="167"/>
      <c r="F495" s="168"/>
      <c r="G495" s="168">
        <f>SUMIF(AG496:AG502,"&lt;&gt;NOR",G496:G502)</f>
        <v>0</v>
      </c>
      <c r="H495" s="168"/>
      <c r="I495" s="168">
        <f>SUM(I496:I502)</f>
        <v>0</v>
      </c>
      <c r="J495" s="168"/>
      <c r="K495" s="168">
        <f>SUM(K496:K502)</f>
        <v>0</v>
      </c>
      <c r="L495" s="168"/>
      <c r="M495" s="169">
        <f>SUM(M496:M502)</f>
        <v>0</v>
      </c>
      <c r="N495" s="163"/>
      <c r="O495" s="163">
        <f>SUM(O496:O502)</f>
        <v>0.04</v>
      </c>
      <c r="P495" s="163"/>
      <c r="Q495" s="163">
        <f>SUM(Q496:Q502)</f>
        <v>0</v>
      </c>
      <c r="R495" s="163"/>
      <c r="S495" s="163"/>
      <c r="T495" s="163"/>
      <c r="U495" s="163"/>
      <c r="V495" s="163">
        <f>SUM(V496:V502)</f>
        <v>9.83</v>
      </c>
      <c r="W495" s="163"/>
      <c r="X495" s="163"/>
      <c r="AG495" t="s">
        <v>121</v>
      </c>
    </row>
    <row r="496" spans="1:60" ht="20" outlineLevel="1" x14ac:dyDescent="0.25">
      <c r="A496" s="170">
        <v>101</v>
      </c>
      <c r="B496" s="171" t="s">
        <v>484</v>
      </c>
      <c r="C496" s="186" t="s">
        <v>485</v>
      </c>
      <c r="D496" s="172" t="s">
        <v>133</v>
      </c>
      <c r="E496" s="173">
        <v>50</v>
      </c>
      <c r="F496" s="174"/>
      <c r="G496" s="175">
        <f>ROUND(E496*F496,2)</f>
        <v>0</v>
      </c>
      <c r="H496" s="174"/>
      <c r="I496" s="175">
        <f>ROUND(E496*H496,2)</f>
        <v>0</v>
      </c>
      <c r="J496" s="174"/>
      <c r="K496" s="175">
        <f>ROUND(E496*J496,2)</f>
        <v>0</v>
      </c>
      <c r="L496" s="175">
        <v>21</v>
      </c>
      <c r="M496" s="176">
        <f>G496*(1+L496/100)</f>
        <v>0</v>
      </c>
      <c r="N496" s="156">
        <v>6.4000000000000005E-4</v>
      </c>
      <c r="O496" s="156">
        <f>ROUND(E496*N496,2)</f>
        <v>0.03</v>
      </c>
      <c r="P496" s="156">
        <v>0</v>
      </c>
      <c r="Q496" s="156">
        <f>ROUND(E496*P496,2)</f>
        <v>0</v>
      </c>
      <c r="R496" s="156"/>
      <c r="S496" s="156" t="s">
        <v>125</v>
      </c>
      <c r="T496" s="156" t="s">
        <v>125</v>
      </c>
      <c r="U496" s="156">
        <v>0.13439999999999999</v>
      </c>
      <c r="V496" s="156">
        <f>ROUND(E496*U496,2)</f>
        <v>6.72</v>
      </c>
      <c r="W496" s="156"/>
      <c r="X496" s="156" t="s">
        <v>126</v>
      </c>
      <c r="Y496" s="147"/>
      <c r="Z496" s="147"/>
      <c r="AA496" s="147"/>
      <c r="AB496" s="147"/>
      <c r="AC496" s="147"/>
      <c r="AD496" s="147"/>
      <c r="AE496" s="147"/>
      <c r="AF496" s="147"/>
      <c r="AG496" s="147" t="s">
        <v>127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54"/>
      <c r="B497" s="155"/>
      <c r="C497" s="190" t="s">
        <v>188</v>
      </c>
      <c r="D497" s="161"/>
      <c r="E497" s="162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47"/>
      <c r="Z497" s="147"/>
      <c r="AA497" s="147"/>
      <c r="AB497" s="147"/>
      <c r="AC497" s="147"/>
      <c r="AD497" s="147"/>
      <c r="AE497" s="147"/>
      <c r="AF497" s="147"/>
      <c r="AG497" s="147" t="s">
        <v>129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54"/>
      <c r="B498" s="155"/>
      <c r="C498" s="191" t="s">
        <v>486</v>
      </c>
      <c r="D498" s="161"/>
      <c r="E498" s="162">
        <v>45</v>
      </c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129</v>
      </c>
      <c r="AH498" s="147">
        <v>2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54"/>
      <c r="B499" s="155"/>
      <c r="C499" s="190" t="s">
        <v>190</v>
      </c>
      <c r="D499" s="161"/>
      <c r="E499" s="162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47"/>
      <c r="Z499" s="147"/>
      <c r="AA499" s="147"/>
      <c r="AB499" s="147"/>
      <c r="AC499" s="147"/>
      <c r="AD499" s="147"/>
      <c r="AE499" s="147"/>
      <c r="AF499" s="147"/>
      <c r="AG499" s="147" t="s">
        <v>129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5">
      <c r="A500" s="154"/>
      <c r="B500" s="155"/>
      <c r="C500" s="187" t="s">
        <v>487</v>
      </c>
      <c r="D500" s="157"/>
      <c r="E500" s="158">
        <v>50</v>
      </c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47"/>
      <c r="Z500" s="147"/>
      <c r="AA500" s="147"/>
      <c r="AB500" s="147"/>
      <c r="AC500" s="147"/>
      <c r="AD500" s="147"/>
      <c r="AE500" s="147"/>
      <c r="AF500" s="147"/>
      <c r="AG500" s="147" t="s">
        <v>129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20" outlineLevel="1" x14ac:dyDescent="0.25">
      <c r="A501" s="170">
        <v>102</v>
      </c>
      <c r="B501" s="171" t="s">
        <v>488</v>
      </c>
      <c r="C501" s="186" t="s">
        <v>489</v>
      </c>
      <c r="D501" s="172" t="s">
        <v>133</v>
      </c>
      <c r="E501" s="173">
        <v>23.138999999999999</v>
      </c>
      <c r="F501" s="174"/>
      <c r="G501" s="175">
        <f>ROUND(E501*F501,2)</f>
        <v>0</v>
      </c>
      <c r="H501" s="174"/>
      <c r="I501" s="175">
        <f>ROUND(E501*H501,2)</f>
        <v>0</v>
      </c>
      <c r="J501" s="174"/>
      <c r="K501" s="175">
        <f>ROUND(E501*J501,2)</f>
        <v>0</v>
      </c>
      <c r="L501" s="175">
        <v>21</v>
      </c>
      <c r="M501" s="176">
        <f>G501*(1+L501/100)</f>
        <v>0</v>
      </c>
      <c r="N501" s="156">
        <v>3.2000000000000003E-4</v>
      </c>
      <c r="O501" s="156">
        <f>ROUND(E501*N501,2)</f>
        <v>0.01</v>
      </c>
      <c r="P501" s="156">
        <v>0</v>
      </c>
      <c r="Q501" s="156">
        <f>ROUND(E501*P501,2)</f>
        <v>0</v>
      </c>
      <c r="R501" s="156"/>
      <c r="S501" s="156" t="s">
        <v>125</v>
      </c>
      <c r="T501" s="156" t="s">
        <v>125</v>
      </c>
      <c r="U501" s="156">
        <v>0.13439999999999999</v>
      </c>
      <c r="V501" s="156">
        <f>ROUND(E501*U501,2)</f>
        <v>3.11</v>
      </c>
      <c r="W501" s="156"/>
      <c r="X501" s="156" t="s">
        <v>126</v>
      </c>
      <c r="Y501" s="147"/>
      <c r="Z501" s="147"/>
      <c r="AA501" s="147"/>
      <c r="AB501" s="147"/>
      <c r="AC501" s="147"/>
      <c r="AD501" s="147"/>
      <c r="AE501" s="147"/>
      <c r="AF501" s="147"/>
      <c r="AG501" s="147" t="s">
        <v>127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54"/>
      <c r="B502" s="155"/>
      <c r="C502" s="187" t="s">
        <v>490</v>
      </c>
      <c r="D502" s="157"/>
      <c r="E502" s="158">
        <v>23.14</v>
      </c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129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13" x14ac:dyDescent="0.25">
      <c r="A503" s="164" t="s">
        <v>120</v>
      </c>
      <c r="B503" s="165" t="s">
        <v>88</v>
      </c>
      <c r="C503" s="185" t="s">
        <v>89</v>
      </c>
      <c r="D503" s="166"/>
      <c r="E503" s="167"/>
      <c r="F503" s="168"/>
      <c r="G503" s="168">
        <f>SUMIF(AG504:AG504,"&lt;&gt;NOR",G504:G504)</f>
        <v>0</v>
      </c>
      <c r="H503" s="168"/>
      <c r="I503" s="168">
        <f>SUM(I504:I504)</f>
        <v>0</v>
      </c>
      <c r="J503" s="168"/>
      <c r="K503" s="168">
        <f>SUM(K504:K504)</f>
        <v>0</v>
      </c>
      <c r="L503" s="168"/>
      <c r="M503" s="169">
        <f>SUM(M504:M504)</f>
        <v>0</v>
      </c>
      <c r="N503" s="163"/>
      <c r="O503" s="163">
        <f>SUM(O504:O504)</f>
        <v>0</v>
      </c>
      <c r="P503" s="163"/>
      <c r="Q503" s="163">
        <f>SUM(Q504:Q504)</f>
        <v>0</v>
      </c>
      <c r="R503" s="163"/>
      <c r="S503" s="163"/>
      <c r="T503" s="163"/>
      <c r="U503" s="163"/>
      <c r="V503" s="163">
        <f>SUM(V504:V504)</f>
        <v>0</v>
      </c>
      <c r="W503" s="163"/>
      <c r="X503" s="163"/>
      <c r="AG503" t="s">
        <v>121</v>
      </c>
    </row>
    <row r="504" spans="1:60" ht="20" outlineLevel="1" x14ac:dyDescent="0.25">
      <c r="A504" s="177">
        <v>103</v>
      </c>
      <c r="B504" s="178" t="s">
        <v>491</v>
      </c>
      <c r="C504" s="188" t="s">
        <v>492</v>
      </c>
      <c r="D504" s="179" t="s">
        <v>240</v>
      </c>
      <c r="E504" s="180">
        <v>1</v>
      </c>
      <c r="F504" s="181"/>
      <c r="G504" s="182">
        <f>ROUND(E504*F504,2)</f>
        <v>0</v>
      </c>
      <c r="H504" s="181"/>
      <c r="I504" s="182">
        <f>ROUND(E504*H504,2)</f>
        <v>0</v>
      </c>
      <c r="J504" s="181"/>
      <c r="K504" s="182">
        <f>ROUND(E504*J504,2)</f>
        <v>0</v>
      </c>
      <c r="L504" s="182">
        <v>21</v>
      </c>
      <c r="M504" s="183">
        <f>G504*(1+L504/100)</f>
        <v>0</v>
      </c>
      <c r="N504" s="156">
        <v>0</v>
      </c>
      <c r="O504" s="156">
        <f>ROUND(E504*N504,2)</f>
        <v>0</v>
      </c>
      <c r="P504" s="156">
        <v>0</v>
      </c>
      <c r="Q504" s="156">
        <f>ROUND(E504*P504,2)</f>
        <v>0</v>
      </c>
      <c r="R504" s="156"/>
      <c r="S504" s="156" t="s">
        <v>154</v>
      </c>
      <c r="T504" s="156" t="s">
        <v>155</v>
      </c>
      <c r="U504" s="156">
        <v>0</v>
      </c>
      <c r="V504" s="156">
        <f>ROUND(E504*U504,2)</f>
        <v>0</v>
      </c>
      <c r="W504" s="156"/>
      <c r="X504" s="156" t="s">
        <v>126</v>
      </c>
      <c r="Y504" s="147"/>
      <c r="Z504" s="147"/>
      <c r="AA504" s="147"/>
      <c r="AB504" s="147"/>
      <c r="AC504" s="147"/>
      <c r="AD504" s="147"/>
      <c r="AE504" s="147"/>
      <c r="AF504" s="147"/>
      <c r="AG504" s="147" t="s">
        <v>127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13" x14ac:dyDescent="0.25">
      <c r="A505" s="164" t="s">
        <v>120</v>
      </c>
      <c r="B505" s="165" t="s">
        <v>90</v>
      </c>
      <c r="C505" s="185" t="s">
        <v>91</v>
      </c>
      <c r="D505" s="166"/>
      <c r="E505" s="167"/>
      <c r="F505" s="168"/>
      <c r="G505" s="168">
        <f>SUMIF(AG506:AG512,"&lt;&gt;NOR",G506:G512)</f>
        <v>0</v>
      </c>
      <c r="H505" s="168"/>
      <c r="I505" s="168">
        <f>SUM(I506:I512)</f>
        <v>0</v>
      </c>
      <c r="J505" s="168"/>
      <c r="K505" s="168">
        <f>SUM(K506:K512)</f>
        <v>0</v>
      </c>
      <c r="L505" s="168"/>
      <c r="M505" s="169">
        <f>SUM(M506:M512)</f>
        <v>0</v>
      </c>
      <c r="N505" s="163"/>
      <c r="O505" s="163">
        <f>SUM(O506:O512)</f>
        <v>0</v>
      </c>
      <c r="P505" s="163"/>
      <c r="Q505" s="163">
        <f>SUM(Q506:Q512)</f>
        <v>0</v>
      </c>
      <c r="R505" s="163"/>
      <c r="S505" s="163"/>
      <c r="T505" s="163"/>
      <c r="U505" s="163"/>
      <c r="V505" s="163">
        <f>SUM(V506:V512)</f>
        <v>87.07</v>
      </c>
      <c r="W505" s="163"/>
      <c r="X505" s="163"/>
      <c r="AG505" t="s">
        <v>121</v>
      </c>
    </row>
    <row r="506" spans="1:60" ht="30" outlineLevel="1" x14ac:dyDescent="0.25">
      <c r="A506" s="177">
        <v>104</v>
      </c>
      <c r="B506" s="178" t="s">
        <v>493</v>
      </c>
      <c r="C506" s="188" t="s">
        <v>494</v>
      </c>
      <c r="D506" s="179" t="s">
        <v>140</v>
      </c>
      <c r="E506" s="180">
        <v>37.453319999999998</v>
      </c>
      <c r="F506" s="181"/>
      <c r="G506" s="182">
        <f t="shared" ref="G506:G512" si="7">ROUND(E506*F506,2)</f>
        <v>0</v>
      </c>
      <c r="H506" s="181"/>
      <c r="I506" s="182">
        <f t="shared" ref="I506:I512" si="8">ROUND(E506*H506,2)</f>
        <v>0</v>
      </c>
      <c r="J506" s="181"/>
      <c r="K506" s="182">
        <f t="shared" ref="K506:K512" si="9">ROUND(E506*J506,2)</f>
        <v>0</v>
      </c>
      <c r="L506" s="182">
        <v>21</v>
      </c>
      <c r="M506" s="183">
        <f t="shared" ref="M506:M512" si="10">G506*(1+L506/100)</f>
        <v>0</v>
      </c>
      <c r="N506" s="156">
        <v>0</v>
      </c>
      <c r="O506" s="156">
        <f t="shared" ref="O506:O512" si="11">ROUND(E506*N506,2)</f>
        <v>0</v>
      </c>
      <c r="P506" s="156">
        <v>0</v>
      </c>
      <c r="Q506" s="156">
        <f t="shared" ref="Q506:Q512" si="12">ROUND(E506*P506,2)</f>
        <v>0</v>
      </c>
      <c r="R506" s="156"/>
      <c r="S506" s="156" t="s">
        <v>125</v>
      </c>
      <c r="T506" s="156" t="s">
        <v>125</v>
      </c>
      <c r="U506" s="156">
        <v>0.27700000000000002</v>
      </c>
      <c r="V506" s="156">
        <f t="shared" ref="V506:V512" si="13">ROUND(E506*U506,2)</f>
        <v>10.37</v>
      </c>
      <c r="W506" s="156"/>
      <c r="X506" s="156" t="s">
        <v>126</v>
      </c>
      <c r="Y506" s="147"/>
      <c r="Z506" s="147"/>
      <c r="AA506" s="147"/>
      <c r="AB506" s="147"/>
      <c r="AC506" s="147"/>
      <c r="AD506" s="147"/>
      <c r="AE506" s="147"/>
      <c r="AF506" s="147"/>
      <c r="AG506" s="147" t="s">
        <v>495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77">
        <v>105</v>
      </c>
      <c r="B507" s="178" t="s">
        <v>496</v>
      </c>
      <c r="C507" s="188" t="s">
        <v>497</v>
      </c>
      <c r="D507" s="179" t="s">
        <v>140</v>
      </c>
      <c r="E507" s="180">
        <v>37.453319999999998</v>
      </c>
      <c r="F507" s="181"/>
      <c r="G507" s="182">
        <f t="shared" si="7"/>
        <v>0</v>
      </c>
      <c r="H507" s="181"/>
      <c r="I507" s="182">
        <f t="shared" si="8"/>
        <v>0</v>
      </c>
      <c r="J507" s="181"/>
      <c r="K507" s="182">
        <f t="shared" si="9"/>
        <v>0</v>
      </c>
      <c r="L507" s="182">
        <v>21</v>
      </c>
      <c r="M507" s="183">
        <f t="shared" si="10"/>
        <v>0</v>
      </c>
      <c r="N507" s="156">
        <v>0</v>
      </c>
      <c r="O507" s="156">
        <f t="shared" si="11"/>
        <v>0</v>
      </c>
      <c r="P507" s="156">
        <v>0</v>
      </c>
      <c r="Q507" s="156">
        <f t="shared" si="12"/>
        <v>0</v>
      </c>
      <c r="R507" s="156"/>
      <c r="S507" s="156" t="s">
        <v>125</v>
      </c>
      <c r="T507" s="156" t="s">
        <v>125</v>
      </c>
      <c r="U507" s="156">
        <v>0.49</v>
      </c>
      <c r="V507" s="156">
        <f t="shared" si="13"/>
        <v>18.350000000000001</v>
      </c>
      <c r="W507" s="156"/>
      <c r="X507" s="156" t="s">
        <v>126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495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0" outlineLevel="1" x14ac:dyDescent="0.25">
      <c r="A508" s="177">
        <v>106</v>
      </c>
      <c r="B508" s="178" t="s">
        <v>498</v>
      </c>
      <c r="C508" s="188" t="s">
        <v>499</v>
      </c>
      <c r="D508" s="179" t="s">
        <v>140</v>
      </c>
      <c r="E508" s="180">
        <v>711.61298999999997</v>
      </c>
      <c r="F508" s="181"/>
      <c r="G508" s="182">
        <f t="shared" si="7"/>
        <v>0</v>
      </c>
      <c r="H508" s="181"/>
      <c r="I508" s="182">
        <f t="shared" si="8"/>
        <v>0</v>
      </c>
      <c r="J508" s="181"/>
      <c r="K508" s="182">
        <f t="shared" si="9"/>
        <v>0</v>
      </c>
      <c r="L508" s="182">
        <v>21</v>
      </c>
      <c r="M508" s="183">
        <f t="shared" si="10"/>
        <v>0</v>
      </c>
      <c r="N508" s="156">
        <v>0</v>
      </c>
      <c r="O508" s="156">
        <f t="shared" si="11"/>
        <v>0</v>
      </c>
      <c r="P508" s="156">
        <v>0</v>
      </c>
      <c r="Q508" s="156">
        <f t="shared" si="12"/>
        <v>0</v>
      </c>
      <c r="R508" s="156"/>
      <c r="S508" s="156" t="s">
        <v>125</v>
      </c>
      <c r="T508" s="156" t="s">
        <v>125</v>
      </c>
      <c r="U508" s="156">
        <v>0</v>
      </c>
      <c r="V508" s="156">
        <f t="shared" si="13"/>
        <v>0</v>
      </c>
      <c r="W508" s="156"/>
      <c r="X508" s="156" t="s">
        <v>126</v>
      </c>
      <c r="Y508" s="147"/>
      <c r="Z508" s="147"/>
      <c r="AA508" s="147"/>
      <c r="AB508" s="147"/>
      <c r="AC508" s="147"/>
      <c r="AD508" s="147"/>
      <c r="AE508" s="147"/>
      <c r="AF508" s="147"/>
      <c r="AG508" s="147" t="s">
        <v>495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ht="20" outlineLevel="1" x14ac:dyDescent="0.25">
      <c r="A509" s="177">
        <v>107</v>
      </c>
      <c r="B509" s="178" t="s">
        <v>500</v>
      </c>
      <c r="C509" s="188" t="s">
        <v>501</v>
      </c>
      <c r="D509" s="179" t="s">
        <v>140</v>
      </c>
      <c r="E509" s="180">
        <v>37.453319999999998</v>
      </c>
      <c r="F509" s="181"/>
      <c r="G509" s="182">
        <f t="shared" si="7"/>
        <v>0</v>
      </c>
      <c r="H509" s="181"/>
      <c r="I509" s="182">
        <f t="shared" si="8"/>
        <v>0</v>
      </c>
      <c r="J509" s="181"/>
      <c r="K509" s="182">
        <f t="shared" si="9"/>
        <v>0</v>
      </c>
      <c r="L509" s="182">
        <v>21</v>
      </c>
      <c r="M509" s="183">
        <f t="shared" si="10"/>
        <v>0</v>
      </c>
      <c r="N509" s="156">
        <v>0</v>
      </c>
      <c r="O509" s="156">
        <f t="shared" si="11"/>
        <v>0</v>
      </c>
      <c r="P509" s="156">
        <v>0</v>
      </c>
      <c r="Q509" s="156">
        <f t="shared" si="12"/>
        <v>0</v>
      </c>
      <c r="R509" s="156"/>
      <c r="S509" s="156" t="s">
        <v>502</v>
      </c>
      <c r="T509" s="156" t="s">
        <v>503</v>
      </c>
      <c r="U509" s="156">
        <v>0</v>
      </c>
      <c r="V509" s="156">
        <f t="shared" si="13"/>
        <v>0</v>
      </c>
      <c r="W509" s="156"/>
      <c r="X509" s="156" t="s">
        <v>126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495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30" outlineLevel="1" x14ac:dyDescent="0.25">
      <c r="A510" s="177">
        <v>108</v>
      </c>
      <c r="B510" s="178" t="s">
        <v>504</v>
      </c>
      <c r="C510" s="188" t="s">
        <v>505</v>
      </c>
      <c r="D510" s="179" t="s">
        <v>140</v>
      </c>
      <c r="E510" s="180">
        <v>37.453319999999998</v>
      </c>
      <c r="F510" s="181"/>
      <c r="G510" s="182">
        <f t="shared" si="7"/>
        <v>0</v>
      </c>
      <c r="H510" s="181"/>
      <c r="I510" s="182">
        <f t="shared" si="8"/>
        <v>0</v>
      </c>
      <c r="J510" s="181"/>
      <c r="K510" s="182">
        <f t="shared" si="9"/>
        <v>0</v>
      </c>
      <c r="L510" s="182">
        <v>21</v>
      </c>
      <c r="M510" s="183">
        <f t="shared" si="10"/>
        <v>0</v>
      </c>
      <c r="N510" s="156">
        <v>0</v>
      </c>
      <c r="O510" s="156">
        <f t="shared" si="11"/>
        <v>0</v>
      </c>
      <c r="P510" s="156">
        <v>0</v>
      </c>
      <c r="Q510" s="156">
        <f t="shared" si="12"/>
        <v>0</v>
      </c>
      <c r="R510" s="156"/>
      <c r="S510" s="156" t="s">
        <v>125</v>
      </c>
      <c r="T510" s="156" t="s">
        <v>125</v>
      </c>
      <c r="U510" s="156">
        <v>0.83199999999999996</v>
      </c>
      <c r="V510" s="156">
        <f t="shared" si="13"/>
        <v>31.16</v>
      </c>
      <c r="W510" s="156"/>
      <c r="X510" s="156" t="s">
        <v>126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495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30" outlineLevel="1" x14ac:dyDescent="0.25">
      <c r="A511" s="177">
        <v>109</v>
      </c>
      <c r="B511" s="178" t="s">
        <v>506</v>
      </c>
      <c r="C511" s="188" t="s">
        <v>507</v>
      </c>
      <c r="D511" s="179" t="s">
        <v>140</v>
      </c>
      <c r="E511" s="180">
        <v>74.906630000000007</v>
      </c>
      <c r="F511" s="181"/>
      <c r="G511" s="182">
        <f t="shared" si="7"/>
        <v>0</v>
      </c>
      <c r="H511" s="181"/>
      <c r="I511" s="182">
        <f t="shared" si="8"/>
        <v>0</v>
      </c>
      <c r="J511" s="181"/>
      <c r="K511" s="182">
        <f t="shared" si="9"/>
        <v>0</v>
      </c>
      <c r="L511" s="182">
        <v>21</v>
      </c>
      <c r="M511" s="183">
        <f t="shared" si="10"/>
        <v>0</v>
      </c>
      <c r="N511" s="156">
        <v>0</v>
      </c>
      <c r="O511" s="156">
        <f t="shared" si="11"/>
        <v>0</v>
      </c>
      <c r="P511" s="156">
        <v>0</v>
      </c>
      <c r="Q511" s="156">
        <f t="shared" si="12"/>
        <v>0</v>
      </c>
      <c r="R511" s="156"/>
      <c r="S511" s="156" t="s">
        <v>125</v>
      </c>
      <c r="T511" s="156" t="s">
        <v>125</v>
      </c>
      <c r="U511" s="156">
        <v>0.36</v>
      </c>
      <c r="V511" s="156">
        <f t="shared" si="13"/>
        <v>26.97</v>
      </c>
      <c r="W511" s="156"/>
      <c r="X511" s="156" t="s">
        <v>126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495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70">
        <v>110</v>
      </c>
      <c r="B512" s="171" t="s">
        <v>508</v>
      </c>
      <c r="C512" s="186" t="s">
        <v>509</v>
      </c>
      <c r="D512" s="172" t="s">
        <v>140</v>
      </c>
      <c r="E512" s="173">
        <v>37.453319999999998</v>
      </c>
      <c r="F512" s="174"/>
      <c r="G512" s="175">
        <f t="shared" si="7"/>
        <v>0</v>
      </c>
      <c r="H512" s="174"/>
      <c r="I512" s="175">
        <f t="shared" si="8"/>
        <v>0</v>
      </c>
      <c r="J512" s="174"/>
      <c r="K512" s="175">
        <f t="shared" si="9"/>
        <v>0</v>
      </c>
      <c r="L512" s="175">
        <v>21</v>
      </c>
      <c r="M512" s="176">
        <f t="shared" si="10"/>
        <v>0</v>
      </c>
      <c r="N512" s="156">
        <v>0</v>
      </c>
      <c r="O512" s="156">
        <f t="shared" si="11"/>
        <v>0</v>
      </c>
      <c r="P512" s="156">
        <v>0</v>
      </c>
      <c r="Q512" s="156">
        <f t="shared" si="12"/>
        <v>0</v>
      </c>
      <c r="R512" s="156"/>
      <c r="S512" s="156" t="s">
        <v>125</v>
      </c>
      <c r="T512" s="156" t="s">
        <v>125</v>
      </c>
      <c r="U512" s="156">
        <v>6.0000000000000001E-3</v>
      </c>
      <c r="V512" s="156">
        <f t="shared" si="13"/>
        <v>0.22</v>
      </c>
      <c r="W512" s="156"/>
      <c r="X512" s="156" t="s">
        <v>126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495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33" x14ac:dyDescent="0.25">
      <c r="A513" s="3"/>
      <c r="B513" s="4"/>
      <c r="C513" s="192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AE513">
        <v>15</v>
      </c>
      <c r="AF513">
        <v>21</v>
      </c>
      <c r="AG513" t="s">
        <v>107</v>
      </c>
    </row>
    <row r="514" spans="1:33" ht="13" x14ac:dyDescent="0.25">
      <c r="A514" s="150"/>
      <c r="B514" s="151" t="s">
        <v>31</v>
      </c>
      <c r="C514" s="193"/>
      <c r="D514" s="152"/>
      <c r="E514" s="153"/>
      <c r="F514" s="153"/>
      <c r="G514" s="184">
        <f>G8+G25+G32+G63+G74+G85+G93+G116+G118+G145+G158+G161+G170+G449+G457+G465+G495+G503+G505</f>
        <v>0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AE514">
        <f>SUMIF(L7:L512,AE513,G7:G512)</f>
        <v>0</v>
      </c>
      <c r="AF514">
        <f>SUMIF(L7:L512,AF513,G7:G512)</f>
        <v>0</v>
      </c>
      <c r="AG514" t="s">
        <v>510</v>
      </c>
    </row>
    <row r="515" spans="1:33" x14ac:dyDescent="0.25">
      <c r="A515" s="3"/>
      <c r="B515" s="4"/>
      <c r="C515" s="192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33" x14ac:dyDescent="0.25">
      <c r="A516" s="3"/>
      <c r="B516" s="4"/>
      <c r="C516" s="192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33" x14ac:dyDescent="0.25">
      <c r="A517" s="269" t="s">
        <v>511</v>
      </c>
      <c r="B517" s="269"/>
      <c r="C517" s="270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33" x14ac:dyDescent="0.25">
      <c r="A518" s="250"/>
      <c r="B518" s="251"/>
      <c r="C518" s="252"/>
      <c r="D518" s="251"/>
      <c r="E518" s="251"/>
      <c r="F518" s="251"/>
      <c r="G518" s="25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AG518" t="s">
        <v>512</v>
      </c>
    </row>
    <row r="519" spans="1:33" x14ac:dyDescent="0.25">
      <c r="A519" s="254"/>
      <c r="B519" s="255"/>
      <c r="C519" s="256"/>
      <c r="D519" s="255"/>
      <c r="E519" s="255"/>
      <c r="F519" s="255"/>
      <c r="G519" s="25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33" x14ac:dyDescent="0.25">
      <c r="A520" s="254"/>
      <c r="B520" s="255"/>
      <c r="C520" s="256"/>
      <c r="D520" s="255"/>
      <c r="E520" s="255"/>
      <c r="F520" s="255"/>
      <c r="G520" s="25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33" x14ac:dyDescent="0.25">
      <c r="A521" s="254"/>
      <c r="B521" s="255"/>
      <c r="C521" s="256"/>
      <c r="D521" s="255"/>
      <c r="E521" s="255"/>
      <c r="F521" s="255"/>
      <c r="G521" s="25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33" x14ac:dyDescent="0.25">
      <c r="A522" s="258"/>
      <c r="B522" s="259"/>
      <c r="C522" s="260"/>
      <c r="D522" s="259"/>
      <c r="E522" s="259"/>
      <c r="F522" s="259"/>
      <c r="G522" s="26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33" x14ac:dyDescent="0.25">
      <c r="A523" s="3"/>
      <c r="B523" s="4"/>
      <c r="C523" s="192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33" x14ac:dyDescent="0.25">
      <c r="C524" s="194"/>
      <c r="D524" s="10"/>
      <c r="AG524" t="s">
        <v>513</v>
      </c>
    </row>
    <row r="525" spans="1:33" x14ac:dyDescent="0.25">
      <c r="D525" s="10"/>
    </row>
    <row r="526" spans="1:33" x14ac:dyDescent="0.25">
      <c r="D526" s="10"/>
    </row>
    <row r="527" spans="1:33" x14ac:dyDescent="0.25">
      <c r="D527" s="10"/>
    </row>
    <row r="528" spans="1:33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xhXmrUiy3IdtzbZ92BExULor+jiBg+1hloo/14SUbK3MYWsKDyhAORvwmnFJ0eCzdh2xSGtuyym90E+3/Pd2Q==" saltValue="zidr++OPjhO8IFTDYpBBDQ==" spinCount="100000" sheet="1"/>
  <mergeCells count="6">
    <mergeCell ref="A518:G522"/>
    <mergeCell ref="A1:G1"/>
    <mergeCell ref="C2:G2"/>
    <mergeCell ref="C3:G3"/>
    <mergeCell ref="C4:G4"/>
    <mergeCell ref="A517:C5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11" width="0" hidden="1" customWidth="1"/>
    <col min="1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2" t="s">
        <v>7</v>
      </c>
      <c r="B1" s="262"/>
      <c r="C1" s="262"/>
      <c r="D1" s="262"/>
      <c r="E1" s="262"/>
      <c r="F1" s="262"/>
      <c r="G1" s="262"/>
      <c r="AG1" t="s">
        <v>95</v>
      </c>
    </row>
    <row r="2" spans="1:60" ht="25" customHeight="1" x14ac:dyDescent="0.25">
      <c r="A2" s="139" t="s">
        <v>8</v>
      </c>
      <c r="B2" s="49" t="s">
        <v>41</v>
      </c>
      <c r="C2" s="263" t="s">
        <v>42</v>
      </c>
      <c r="D2" s="264"/>
      <c r="E2" s="264"/>
      <c r="F2" s="264"/>
      <c r="G2" s="265"/>
      <c r="AG2" t="s">
        <v>96</v>
      </c>
    </row>
    <row r="3" spans="1:60" ht="25" customHeight="1" x14ac:dyDescent="0.25">
      <c r="A3" s="139" t="s">
        <v>9</v>
      </c>
      <c r="B3" s="49" t="s">
        <v>44</v>
      </c>
      <c r="C3" s="263" t="s">
        <v>45</v>
      </c>
      <c r="D3" s="264"/>
      <c r="E3" s="264"/>
      <c r="F3" s="264"/>
      <c r="G3" s="265"/>
      <c r="AC3" s="121" t="s">
        <v>96</v>
      </c>
      <c r="AG3" t="s">
        <v>97</v>
      </c>
    </row>
    <row r="4" spans="1:60" ht="25" customHeight="1" x14ac:dyDescent="0.25">
      <c r="A4" s="140" t="s">
        <v>10</v>
      </c>
      <c r="B4" s="141" t="s">
        <v>48</v>
      </c>
      <c r="C4" s="266" t="s">
        <v>49</v>
      </c>
      <c r="D4" s="267"/>
      <c r="E4" s="267"/>
      <c r="F4" s="267"/>
      <c r="G4" s="268"/>
      <c r="AG4" t="s">
        <v>98</v>
      </c>
    </row>
    <row r="5" spans="1:60" x14ac:dyDescent="0.25">
      <c r="D5" s="10"/>
    </row>
    <row r="6" spans="1:60" ht="37.5" x14ac:dyDescent="0.25">
      <c r="A6" s="143" t="s">
        <v>99</v>
      </c>
      <c r="B6" s="145" t="s">
        <v>100</v>
      </c>
      <c r="C6" s="145" t="s">
        <v>101</v>
      </c>
      <c r="D6" s="144" t="s">
        <v>102</v>
      </c>
      <c r="E6" s="143" t="s">
        <v>103</v>
      </c>
      <c r="F6" s="142" t="s">
        <v>104</v>
      </c>
      <c r="G6" s="143" t="s">
        <v>31</v>
      </c>
      <c r="H6" s="146" t="s">
        <v>32</v>
      </c>
      <c r="I6" s="146" t="s">
        <v>105</v>
      </c>
      <c r="J6" s="146" t="s">
        <v>33</v>
      </c>
      <c r="K6" s="146" t="s">
        <v>106</v>
      </c>
      <c r="L6" s="146" t="s">
        <v>107</v>
      </c>
      <c r="M6" s="146" t="s">
        <v>108</v>
      </c>
      <c r="N6" s="146" t="s">
        <v>109</v>
      </c>
      <c r="O6" s="146" t="s">
        <v>110</v>
      </c>
      <c r="P6" s="146" t="s">
        <v>111</v>
      </c>
      <c r="Q6" s="146" t="s">
        <v>112</v>
      </c>
      <c r="R6" s="146" t="s">
        <v>113</v>
      </c>
      <c r="S6" s="146" t="s">
        <v>114</v>
      </c>
      <c r="T6" s="146" t="s">
        <v>115</v>
      </c>
      <c r="U6" s="146" t="s">
        <v>116</v>
      </c>
      <c r="V6" s="146" t="s">
        <v>117</v>
      </c>
      <c r="W6" s="146" t="s">
        <v>118</v>
      </c>
      <c r="X6" s="146" t="s">
        <v>119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 x14ac:dyDescent="0.25">
      <c r="A8" s="164" t="s">
        <v>120</v>
      </c>
      <c r="B8" s="165" t="s">
        <v>93</v>
      </c>
      <c r="C8" s="185" t="s">
        <v>29</v>
      </c>
      <c r="D8" s="166"/>
      <c r="E8" s="167"/>
      <c r="F8" s="168"/>
      <c r="G8" s="168">
        <f>SUMIF(AG9:AG21,"&lt;&gt;NOR",G9:G21)</f>
        <v>0</v>
      </c>
      <c r="H8" s="168"/>
      <c r="I8" s="168">
        <f>SUM(I9:I21)</f>
        <v>0</v>
      </c>
      <c r="J8" s="168"/>
      <c r="K8" s="168">
        <f>SUM(K9:K21)</f>
        <v>0</v>
      </c>
      <c r="L8" s="168"/>
      <c r="M8" s="169">
        <f>SUM(M9:M21)</f>
        <v>0</v>
      </c>
      <c r="N8" s="163"/>
      <c r="O8" s="163">
        <f>SUM(O9:O21)</f>
        <v>0</v>
      </c>
      <c r="P8" s="163"/>
      <c r="Q8" s="163">
        <f>SUM(Q9:Q21)</f>
        <v>0</v>
      </c>
      <c r="R8" s="163"/>
      <c r="S8" s="163"/>
      <c r="T8" s="163"/>
      <c r="U8" s="163"/>
      <c r="V8" s="163">
        <f>SUM(V9:V21)</f>
        <v>0</v>
      </c>
      <c r="W8" s="163"/>
      <c r="X8" s="163"/>
      <c r="AG8" t="s">
        <v>121</v>
      </c>
    </row>
    <row r="9" spans="1:60" outlineLevel="1" x14ac:dyDescent="0.25">
      <c r="A9" s="177">
        <v>1</v>
      </c>
      <c r="B9" s="178" t="s">
        <v>514</v>
      </c>
      <c r="C9" s="188" t="s">
        <v>515</v>
      </c>
      <c r="D9" s="179" t="s">
        <v>516</v>
      </c>
      <c r="E9" s="180">
        <v>1</v>
      </c>
      <c r="F9" s="181"/>
      <c r="G9" s="182">
        <f t="shared" ref="G9:G21" si="0">ROUND(E9*F9,2)</f>
        <v>0</v>
      </c>
      <c r="H9" s="181"/>
      <c r="I9" s="182">
        <f t="shared" ref="I9:I21" si="1">ROUND(E9*H9,2)</f>
        <v>0</v>
      </c>
      <c r="J9" s="181"/>
      <c r="K9" s="182">
        <f t="shared" ref="K9:K21" si="2">ROUND(E9*J9,2)</f>
        <v>0</v>
      </c>
      <c r="L9" s="182">
        <v>21</v>
      </c>
      <c r="M9" s="183">
        <f t="shared" ref="M9:M21" si="3">G9*(1+L9/100)</f>
        <v>0</v>
      </c>
      <c r="N9" s="156">
        <v>0</v>
      </c>
      <c r="O9" s="156">
        <f t="shared" ref="O9:O21" si="4">ROUND(E9*N9,2)</f>
        <v>0</v>
      </c>
      <c r="P9" s="156">
        <v>0</v>
      </c>
      <c r="Q9" s="156">
        <f t="shared" ref="Q9:Q21" si="5">ROUND(E9*P9,2)</f>
        <v>0</v>
      </c>
      <c r="R9" s="156"/>
      <c r="S9" s="156" t="s">
        <v>125</v>
      </c>
      <c r="T9" s="156" t="s">
        <v>155</v>
      </c>
      <c r="U9" s="156">
        <v>0</v>
      </c>
      <c r="V9" s="156">
        <f t="shared" ref="V9:V21" si="6">ROUND(E9*U9,2)</f>
        <v>0</v>
      </c>
      <c r="W9" s="156"/>
      <c r="X9" s="156" t="s">
        <v>48</v>
      </c>
      <c r="Y9" s="147"/>
      <c r="Z9" s="147"/>
      <c r="AA9" s="147"/>
      <c r="AB9" s="147"/>
      <c r="AC9" s="147"/>
      <c r="AD9" s="147"/>
      <c r="AE9" s="147"/>
      <c r="AF9" s="147"/>
      <c r="AG9" s="147" t="s">
        <v>517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7">
        <v>2</v>
      </c>
      <c r="B10" s="178" t="s">
        <v>518</v>
      </c>
      <c r="C10" s="188" t="s">
        <v>519</v>
      </c>
      <c r="D10" s="179" t="s">
        <v>516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3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6"/>
      <c r="S10" s="156" t="s">
        <v>125</v>
      </c>
      <c r="T10" s="156" t="s">
        <v>155</v>
      </c>
      <c r="U10" s="156">
        <v>0</v>
      </c>
      <c r="V10" s="156">
        <f t="shared" si="6"/>
        <v>0</v>
      </c>
      <c r="W10" s="156"/>
      <c r="X10" s="156" t="s">
        <v>48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517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7">
        <v>3</v>
      </c>
      <c r="B11" s="178" t="s">
        <v>520</v>
      </c>
      <c r="C11" s="188" t="s">
        <v>521</v>
      </c>
      <c r="D11" s="179" t="s">
        <v>516</v>
      </c>
      <c r="E11" s="180">
        <v>1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3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6"/>
      <c r="S11" s="156" t="s">
        <v>125</v>
      </c>
      <c r="T11" s="156" t="s">
        <v>155</v>
      </c>
      <c r="U11" s="156">
        <v>0</v>
      </c>
      <c r="V11" s="156">
        <f t="shared" si="6"/>
        <v>0</v>
      </c>
      <c r="W11" s="156"/>
      <c r="X11" s="156" t="s">
        <v>48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517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7">
        <v>4</v>
      </c>
      <c r="B12" s="178" t="s">
        <v>522</v>
      </c>
      <c r="C12" s="188" t="s">
        <v>523</v>
      </c>
      <c r="D12" s="179" t="s">
        <v>516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3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6"/>
      <c r="S12" s="156" t="s">
        <v>125</v>
      </c>
      <c r="T12" s="156" t="s">
        <v>155</v>
      </c>
      <c r="U12" s="156">
        <v>0</v>
      </c>
      <c r="V12" s="156">
        <f t="shared" si="6"/>
        <v>0</v>
      </c>
      <c r="W12" s="156"/>
      <c r="X12" s="156" t="s">
        <v>48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517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77">
        <v>5</v>
      </c>
      <c r="B13" s="178" t="s">
        <v>524</v>
      </c>
      <c r="C13" s="188" t="s">
        <v>525</v>
      </c>
      <c r="D13" s="179" t="s">
        <v>153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3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6"/>
      <c r="S13" s="156" t="s">
        <v>154</v>
      </c>
      <c r="T13" s="156" t="s">
        <v>155</v>
      </c>
      <c r="U13" s="156">
        <v>0</v>
      </c>
      <c r="V13" s="156">
        <f t="shared" si="6"/>
        <v>0</v>
      </c>
      <c r="W13" s="156"/>
      <c r="X13" s="156" t="s">
        <v>48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517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" outlineLevel="1" x14ac:dyDescent="0.25">
      <c r="A14" s="177">
        <v>6</v>
      </c>
      <c r="B14" s="178" t="s">
        <v>526</v>
      </c>
      <c r="C14" s="188" t="s">
        <v>527</v>
      </c>
      <c r="D14" s="179" t="s">
        <v>153</v>
      </c>
      <c r="E14" s="180">
        <v>1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3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6"/>
      <c r="S14" s="156" t="s">
        <v>154</v>
      </c>
      <c r="T14" s="156" t="s">
        <v>155</v>
      </c>
      <c r="U14" s="156">
        <v>0</v>
      </c>
      <c r="V14" s="156">
        <f t="shared" si="6"/>
        <v>0</v>
      </c>
      <c r="W14" s="156"/>
      <c r="X14" s="156" t="s">
        <v>48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517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7">
        <v>7</v>
      </c>
      <c r="B15" s="178" t="s">
        <v>528</v>
      </c>
      <c r="C15" s="188" t="s">
        <v>529</v>
      </c>
      <c r="D15" s="179" t="s">
        <v>516</v>
      </c>
      <c r="E15" s="180">
        <v>1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3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6"/>
      <c r="S15" s="156" t="s">
        <v>125</v>
      </c>
      <c r="T15" s="156" t="s">
        <v>155</v>
      </c>
      <c r="U15" s="156">
        <v>0</v>
      </c>
      <c r="V15" s="156">
        <f t="shared" si="6"/>
        <v>0</v>
      </c>
      <c r="W15" s="156"/>
      <c r="X15" s="156" t="s">
        <v>48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517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7">
        <v>8</v>
      </c>
      <c r="B16" s="178" t="s">
        <v>530</v>
      </c>
      <c r="C16" s="188" t="s">
        <v>531</v>
      </c>
      <c r="D16" s="179" t="s">
        <v>516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3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6"/>
      <c r="S16" s="156" t="s">
        <v>125</v>
      </c>
      <c r="T16" s="156" t="s">
        <v>155</v>
      </c>
      <c r="U16" s="156">
        <v>0</v>
      </c>
      <c r="V16" s="156">
        <f t="shared" si="6"/>
        <v>0</v>
      </c>
      <c r="W16" s="156"/>
      <c r="X16" s="156" t="s">
        <v>48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517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7">
        <v>9</v>
      </c>
      <c r="B17" s="178" t="s">
        <v>532</v>
      </c>
      <c r="C17" s="188" t="s">
        <v>533</v>
      </c>
      <c r="D17" s="179" t="s">
        <v>516</v>
      </c>
      <c r="E17" s="180">
        <v>1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3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6"/>
      <c r="S17" s="156" t="s">
        <v>125</v>
      </c>
      <c r="T17" s="156" t="s">
        <v>155</v>
      </c>
      <c r="U17" s="156">
        <v>0</v>
      </c>
      <c r="V17" s="156">
        <f t="shared" si="6"/>
        <v>0</v>
      </c>
      <c r="W17" s="156"/>
      <c r="X17" s="156" t="s">
        <v>48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517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7">
        <v>10</v>
      </c>
      <c r="B18" s="178" t="s">
        <v>534</v>
      </c>
      <c r="C18" s="188" t="s">
        <v>535</v>
      </c>
      <c r="D18" s="179" t="s">
        <v>516</v>
      </c>
      <c r="E18" s="180">
        <v>1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3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6"/>
      <c r="S18" s="156" t="s">
        <v>125</v>
      </c>
      <c r="T18" s="156" t="s">
        <v>155</v>
      </c>
      <c r="U18" s="156">
        <v>0</v>
      </c>
      <c r="V18" s="156">
        <f t="shared" si="6"/>
        <v>0</v>
      </c>
      <c r="W18" s="156"/>
      <c r="X18" s="156" t="s">
        <v>48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517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7">
        <v>11</v>
      </c>
      <c r="B19" s="178" t="s">
        <v>536</v>
      </c>
      <c r="C19" s="188" t="s">
        <v>537</v>
      </c>
      <c r="D19" s="179" t="s">
        <v>153</v>
      </c>
      <c r="E19" s="180">
        <v>1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3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6"/>
      <c r="S19" s="156" t="s">
        <v>154</v>
      </c>
      <c r="T19" s="156" t="s">
        <v>155</v>
      </c>
      <c r="U19" s="156">
        <v>0</v>
      </c>
      <c r="V19" s="156">
        <f t="shared" si="6"/>
        <v>0</v>
      </c>
      <c r="W19" s="156"/>
      <c r="X19" s="156" t="s">
        <v>48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517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7">
        <v>12</v>
      </c>
      <c r="B20" s="178" t="s">
        <v>538</v>
      </c>
      <c r="C20" s="188" t="s">
        <v>539</v>
      </c>
      <c r="D20" s="179" t="s">
        <v>153</v>
      </c>
      <c r="E20" s="180">
        <v>1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3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6"/>
      <c r="S20" s="156" t="s">
        <v>154</v>
      </c>
      <c r="T20" s="156" t="s">
        <v>155</v>
      </c>
      <c r="U20" s="156">
        <v>0</v>
      </c>
      <c r="V20" s="156">
        <f t="shared" si="6"/>
        <v>0</v>
      </c>
      <c r="W20" s="156"/>
      <c r="X20" s="156" t="s">
        <v>48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517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0">
        <v>13</v>
      </c>
      <c r="B21" s="171" t="s">
        <v>540</v>
      </c>
      <c r="C21" s="186" t="s">
        <v>541</v>
      </c>
      <c r="D21" s="172" t="s">
        <v>153</v>
      </c>
      <c r="E21" s="173">
        <v>1</v>
      </c>
      <c r="F21" s="174"/>
      <c r="G21" s="175">
        <f t="shared" si="0"/>
        <v>0</v>
      </c>
      <c r="H21" s="174"/>
      <c r="I21" s="175">
        <f t="shared" si="1"/>
        <v>0</v>
      </c>
      <c r="J21" s="174"/>
      <c r="K21" s="175">
        <f t="shared" si="2"/>
        <v>0</v>
      </c>
      <c r="L21" s="175">
        <v>21</v>
      </c>
      <c r="M21" s="176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6"/>
      <c r="S21" s="156" t="s">
        <v>154</v>
      </c>
      <c r="T21" s="156" t="s">
        <v>155</v>
      </c>
      <c r="U21" s="156">
        <v>0</v>
      </c>
      <c r="V21" s="156">
        <f t="shared" si="6"/>
        <v>0</v>
      </c>
      <c r="W21" s="156"/>
      <c r="X21" s="156" t="s">
        <v>48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517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5">
      <c r="A22" s="3"/>
      <c r="B22" s="4"/>
      <c r="C22" s="19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107</v>
      </c>
    </row>
    <row r="23" spans="1:60" ht="13" x14ac:dyDescent="0.25">
      <c r="A23" s="150"/>
      <c r="B23" s="151" t="s">
        <v>31</v>
      </c>
      <c r="C23" s="193"/>
      <c r="D23" s="152"/>
      <c r="E23" s="153"/>
      <c r="F23" s="153"/>
      <c r="G23" s="184">
        <f>G8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510</v>
      </c>
    </row>
    <row r="24" spans="1:60" x14ac:dyDescent="0.25">
      <c r="A24" s="3"/>
      <c r="B24" s="4"/>
      <c r="C24" s="19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5">
      <c r="A25" s="3"/>
      <c r="B25" s="4"/>
      <c r="C25" s="19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269" t="s">
        <v>511</v>
      </c>
      <c r="B26" s="269"/>
      <c r="C26" s="27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50"/>
      <c r="B27" s="251"/>
      <c r="C27" s="252"/>
      <c r="D27" s="251"/>
      <c r="E27" s="251"/>
      <c r="F27" s="251"/>
      <c r="G27" s="25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512</v>
      </c>
    </row>
    <row r="28" spans="1:60" x14ac:dyDescent="0.25">
      <c r="A28" s="254"/>
      <c r="B28" s="255"/>
      <c r="C28" s="256"/>
      <c r="D28" s="255"/>
      <c r="E28" s="255"/>
      <c r="F28" s="255"/>
      <c r="G28" s="25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54"/>
      <c r="B29" s="255"/>
      <c r="C29" s="256"/>
      <c r="D29" s="255"/>
      <c r="E29" s="255"/>
      <c r="F29" s="255"/>
      <c r="G29" s="25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54"/>
      <c r="B30" s="255"/>
      <c r="C30" s="256"/>
      <c r="D30" s="255"/>
      <c r="E30" s="255"/>
      <c r="F30" s="255"/>
      <c r="G30" s="25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58"/>
      <c r="B31" s="259"/>
      <c r="C31" s="260"/>
      <c r="D31" s="259"/>
      <c r="E31" s="259"/>
      <c r="F31" s="259"/>
      <c r="G31" s="26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3"/>
      <c r="B32" s="4"/>
      <c r="C32" s="19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5">
      <c r="C33" s="194"/>
      <c r="D33" s="10"/>
      <c r="AG33" t="s">
        <v>513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D.1.1 - D.1.3 Pol</vt:lpstr>
      <vt:lpstr>01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D.1.1 - D.1.3 Pol'!Názvy_tisku</vt:lpstr>
      <vt:lpstr>'01 VRN Pol'!Názvy_tisku</vt:lpstr>
      <vt:lpstr>oadresa</vt:lpstr>
      <vt:lpstr>Stavba!Objednatel</vt:lpstr>
      <vt:lpstr>Stavba!Objekt</vt:lpstr>
      <vt:lpstr>'01 D.1.1 - D.1.3 Pol'!Oblast_tisku</vt:lpstr>
      <vt:lpstr>'01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Milca</dc:creator>
  <cp:lastModifiedBy>Daniela Konečná</cp:lastModifiedBy>
  <cp:lastPrinted>2019-03-19T12:27:02Z</cp:lastPrinted>
  <dcterms:created xsi:type="dcterms:W3CDTF">2009-04-08T07:15:50Z</dcterms:created>
  <dcterms:modified xsi:type="dcterms:W3CDTF">2022-01-26T09:30:08Z</dcterms:modified>
</cp:coreProperties>
</file>