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Bellova - Kohoutov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'A - Bellova - Kohoutovice'!$C$87:$K$168</definedName>
    <definedName name="_xlnm.Print_Area" localSheetId="1">'A - Bellova - Kohoutovice'!$C$4:$J$39,'A - Bellova - Kohoutovice'!$C$45:$J$69,'A - Bellova - Kohoutovice'!$C$75:$K$168</definedName>
    <definedName name="_xlnm.Print_Titles" localSheetId="1">'A - Bellova - Kohoutovice'!$87:$87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J150"/>
  <c r="BK119"/>
  <c r="BK160"/>
  <c r="J100"/>
  <c r="BK103"/>
  <c r="BK141"/>
  <c r="J119"/>
  <c r="BK161"/>
  <c r="BK109"/>
  <c r="BK91"/>
  <c r="J146"/>
  <c r="BK102"/>
  <c r="BK144"/>
  <c r="BK135"/>
  <c r="J145"/>
  <c r="BK96"/>
  <c r="J108"/>
  <c r="BK142"/>
  <c r="BK106"/>
  <c r="BK148"/>
  <c r="BK127"/>
  <c r="BK159"/>
  <c r="BK139"/>
  <c r="BK117"/>
  <c r="J161"/>
  <c r="BK123"/>
  <c r="J166"/>
  <c r="BK136"/>
  <c r="J98"/>
  <c r="BK168"/>
  <c r="J113"/>
  <c r="BK100"/>
  <c r="BK157"/>
  <c r="J133"/>
  <c r="J155"/>
  <c r="J94"/>
  <c r="BK93"/>
  <c r="BK155"/>
  <c r="J93"/>
  <c r="J121"/>
  <c r="J162"/>
  <c r="BK121"/>
  <c r="J127"/>
  <c r="J157"/>
  <c r="BK131"/>
  <c r="J168"/>
  <c r="BK145"/>
  <c r="BK107"/>
  <c r="J159"/>
  <c r="BK113"/>
  <c r="BK166"/>
  <c r="BK125"/>
  <c r="J136"/>
  <c r="J158"/>
  <c r="J102"/>
  <c r="J107"/>
  <c r="J148"/>
  <c r="J117"/>
  <c r="J160"/>
  <c r="BK133"/>
  <c r="J129"/>
  <c r="J154"/>
  <c r="J123"/>
  <c r="J131"/>
  <c r="J106"/>
  <c i="1" r="AS54"/>
  <c i="2" r="BK146"/>
  <c r="J109"/>
  <c r="J103"/>
  <c r="BK150"/>
  <c r="J96"/>
  <c r="BK158"/>
  <c r="J139"/>
  <c r="BK94"/>
  <c r="BK162"/>
  <c r="J142"/>
  <c r="BK108"/>
  <c r="BK111"/>
  <c r="BK129"/>
  <c r="BK98"/>
  <c r="J164"/>
  <c r="J115"/>
  <c r="J111"/>
  <c r="J144"/>
  <c r="J135"/>
  <c r="J91"/>
  <c r="BK164"/>
  <c r="J141"/>
  <c r="J125"/>
  <c r="BK154"/>
  <c r="BK115"/>
  <c l="1" r="BK105"/>
  <c r="J105"/>
  <c r="J63"/>
  <c r="P105"/>
  <c r="P104"/>
  <c r="BK153"/>
  <c r="J153"/>
  <c r="J67"/>
  <c r="BK90"/>
  <c r="BK89"/>
  <c r="J89"/>
  <c r="J60"/>
  <c r="R90"/>
  <c r="R89"/>
  <c r="P138"/>
  <c r="P137"/>
  <c r="T153"/>
  <c r="BK165"/>
  <c r="J165"/>
  <c r="J68"/>
  <c r="P90"/>
  <c r="P89"/>
  <c r="T90"/>
  <c r="T89"/>
  <c r="BK138"/>
  <c r="BK137"/>
  <c r="J137"/>
  <c r="J64"/>
  <c r="R153"/>
  <c r="P165"/>
  <c r="R105"/>
  <c r="R104"/>
  <c r="R138"/>
  <c r="R137"/>
  <c r="P153"/>
  <c r="P152"/>
  <c r="R165"/>
  <c r="T105"/>
  <c r="T104"/>
  <c r="T138"/>
  <c r="T137"/>
  <c r="T165"/>
  <c r="BE125"/>
  <c r="E48"/>
  <c r="J82"/>
  <c r="BE91"/>
  <c r="BE106"/>
  <c r="BE109"/>
  <c r="BE107"/>
  <c r="BE108"/>
  <c r="BE113"/>
  <c r="BE115"/>
  <c r="BE119"/>
  <c r="BE121"/>
  <c r="BE94"/>
  <c r="BE98"/>
  <c r="BE111"/>
  <c r="BE133"/>
  <c r="F55"/>
  <c r="BE96"/>
  <c r="BE100"/>
  <c r="BE102"/>
  <c r="BE117"/>
  <c r="BE123"/>
  <c r="BE127"/>
  <c r="BE129"/>
  <c r="BE135"/>
  <c r="BE166"/>
  <c r="BE93"/>
  <c r="BE103"/>
  <c r="BE131"/>
  <c r="BE136"/>
  <c r="BE139"/>
  <c r="BE141"/>
  <c r="BE142"/>
  <c r="BE144"/>
  <c r="BE145"/>
  <c r="BE146"/>
  <c r="BE148"/>
  <c r="BE150"/>
  <c r="BE154"/>
  <c r="BE155"/>
  <c r="BE157"/>
  <c r="BE158"/>
  <c r="BE159"/>
  <c r="BE160"/>
  <c r="BE161"/>
  <c r="BE162"/>
  <c r="BE164"/>
  <c r="BE168"/>
  <c r="F35"/>
  <c i="1" r="BB55"/>
  <c r="BB54"/>
  <c r="W31"/>
  <c i="2" r="J34"/>
  <c i="1" r="AW55"/>
  <c i="2" r="F37"/>
  <c i="1" r="BD55"/>
  <c r="BD54"/>
  <c r="W33"/>
  <c i="2" r="F34"/>
  <c i="1" r="BA55"/>
  <c r="BA54"/>
  <c r="W30"/>
  <c i="2" r="F36"/>
  <c i="1" r="BC55"/>
  <c r="BC54"/>
  <c r="W32"/>
  <c i="2" l="1" r="R152"/>
  <c r="R88"/>
  <c r="T152"/>
  <c r="P88"/>
  <c i="1" r="AU55"/>
  <c i="2" r="T88"/>
  <c r="BK104"/>
  <c r="J104"/>
  <c r="J62"/>
  <c r="J90"/>
  <c r="J61"/>
  <c r="J138"/>
  <c r="J65"/>
  <c r="BK152"/>
  <c r="J152"/>
  <c r="J66"/>
  <c i="1" r="AY54"/>
  <c i="2" r="J33"/>
  <c i="1" r="AV55"/>
  <c r="AT55"/>
  <c r="AW54"/>
  <c r="AK30"/>
  <c r="AU54"/>
  <c r="AX54"/>
  <c i="2" r="F33"/>
  <c i="1" r="AZ55"/>
  <c r="AZ54"/>
  <c r="W29"/>
  <c i="2" l="1" r="BK88"/>
  <c r="J88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<sst xmlns="http://schemas.openxmlformats.org/spreadsheetml/2006/main">
  <si>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</si>
  <si>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</si>
  <si>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</si>
  <si>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</si>
  <si>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</si>
  <si>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</si>
  <si>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</si>
  <si>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</si>
  <si>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</si>
  <si>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</si>
  <si>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</si>
  <si>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</si>
  <si>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</si>
  <si>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</si>
  <si>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</si>
  <si>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</si>
  <si>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</si>
  <si>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</si>
  <si>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</si>
  <si>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</si>
  <si>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</si>
  <si>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</si>
  <si>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</si>
  <si>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</si>
  <si>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</si>
  <si>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</si>
  <si>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</si>
  <si>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</si>
  <si>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</si>
  <si>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</si>
  <si>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</si>
  <si>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</si>
  <si>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</si>
  <si>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</si>
  <si>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</si>
  <si>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</si>
  <si>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</si>
  <si>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</si>
  <si>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</si>
  <si>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</si>
  <si>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</si>
  <si>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</si>
  <si>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</si>
  <si>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</si>
  <si>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</si>
  <si>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</si>
  <si>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</si>
  <si>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</si>
  <si>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</si>
  <si>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</si>
  <si>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</si>
  <si>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</si>
  <si>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</si>
  <si>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</si>
  <si>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</si>
  <si>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</si>
  <si>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</si>
  <si>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</si>
  <si>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</si>
  <si>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</si>
  <si>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</si>
  <si>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</si>
  <si>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</si>
  <si>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</si>
  <si>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</si>
  <si>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</si>
  <si>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</si>
  <si>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</si>
  <si>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</si>
  <si>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</si>
  <si>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</si>
  <si>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</si>
  <si>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</si>
  <si>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</si>
  <si>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</si>
  <si>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</si>
  <si>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</si>
  <si>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</si>
  <si>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</si>
  <si>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</si>
  <si>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</si>
  <si>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</si>
  <si>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Bellova - Kohoutovice</t>
  </si>
  <si>
    <t>STA</t>
  </si>
  <si>
    <t>1</t>
  </si>
  <si>
    <t>{05dfcbb9-2f92-4c22-91be-51d4decc5979}</t>
  </si>
  <si>
    <t>2</t>
  </si>
  <si>
    <t>KRYCÍ LIST SOUPISU PRACÍ</t>
  </si>
  <si>
    <t>Objekt:</t>
  </si>
  <si>
    <t>A - Bellova - Kohoutovice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</si>
  <si>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</si>
  <si>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</si>
  <si>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</si>
  <si>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</si>
  <si>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</si>
  <si>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</si>
  <si>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</si>
  <si>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</si>
  <si>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</si>
  <si>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</si>
  <si>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</si>
  <si>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</si>
  <si>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 xml:space="preserve">    VRN9 - Dodávka TS Brno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</si>
  <si>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</si>
  <si>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</si>
  <si>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</si>
  <si>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</si>
  <si>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</si>
  <si>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</si>
  <si>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</si>
  <si>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</si>
  <si>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</si>
  <si>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</si>
  <si>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</si>
  <si>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</si>
  <si>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</si>
  <si>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</si>
  <si>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</si>
  <si>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</si>
  <si>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</si>
  <si>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49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</si>
  <si>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</si>
  <si>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</si>
  <si>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</si>
  <si>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</si>
  <si>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</si>
  <si>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</si>
  <si>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936677508</t>
  </si>
  <si>
    <t>Online PSC</t>
  </si>
  <si>
    <t>https://podminky.urs.cz/item/CS_URS_2021_01/119003211</t>
  </si>
  <si>
    <t>51</t>
  </si>
  <si>
    <t>100111</t>
  </si>
  <si>
    <t>Pronájem mobilního oplocení 5 dní</t>
  </si>
  <si>
    <t>1981313095</t>
  </si>
  <si>
    <t>50</t>
  </si>
  <si>
    <t>119003212</t>
  </si>
  <si>
    <t>Pomocné konstrukce při zabezpečení výkopu svislé ocelové mobilní oplocení, výšky do 1,5 m panely s reflexními signalizačními pruhy odstranění</t>
  </si>
  <si>
    <t>4</t>
  </si>
  <si>
    <t>435086396</t>
  </si>
  <si>
    <t>https://podminky.urs.cz/item/CS_URS_2021_01/119003212</t>
  </si>
  <si>
    <t>121151103</t>
  </si>
  <si>
    <t>Sejmutí ornice strojně při souvislé ploše do 100 m2, tl. vrstvy do 200 mm</t>
  </si>
  <si>
    <t>m2</t>
  </si>
  <si>
    <t>-1041605603</t>
  </si>
  <si>
    <t>https://podminky.urs.cz/item/CS_URS_2021_01/121151103</t>
  </si>
  <si>
    <t>48</t>
  </si>
  <si>
    <t>101100</t>
  </si>
  <si>
    <t>Výkop ve volném terénu, hloubky 900mm, šíře 300mm, se zapravrním do původního stavu a pískovým ložem pro kabelová vedení</t>
  </si>
  <si>
    <t>-1464244066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</si>
  <si>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</si>
  <si>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</si>
  <si>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</si>
  <si>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</si>
  <si>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</si>
  <si>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</si>
  <si>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</si>
  <si>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https://podminky.urs.cz/item/CS_URS_2021_01/131213101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</si>
  <si>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</si>
  <si>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</si>
  <si>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</si>
  <si>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</si>
  <si>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</si>
  <si>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</si>
  <si>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</si>
  <si>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</si>
  <si>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</si>
  <si>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</si>
  <si>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PSV</t>
  </si>
  <si>
    <t>Práce a dodávky PSV</t>
  </si>
  <si>
    <t>741</t>
  </si>
  <si>
    <t>Elektroinstalace - silnoproud</t>
  </si>
  <si>
    <t>52</t>
  </si>
  <si>
    <t>1001</t>
  </si>
  <si>
    <t>Montáž dobíjecí stanice 1x22kW na sloup VO - dodávka Tepláren Brno a.s.</t>
  </si>
  <si>
    <t>ks</t>
  </si>
  <si>
    <t>16</t>
  </si>
  <si>
    <t>-625306321</t>
  </si>
  <si>
    <t>29</t>
  </si>
  <si>
    <t>102</t>
  </si>
  <si>
    <t>Podružný materiál pro montáž dobíjecí stanice na sloup VO</t>
  </si>
  <si>
    <t>-62497749</t>
  </si>
  <si>
    <t>30</t>
  </si>
  <si>
    <t>103</t>
  </si>
  <si>
    <t>Žlab 62x50, nerez, s výkem</t>
  </si>
  <si>
    <t>-584173522</t>
  </si>
  <si>
    <t>22</t>
  </si>
  <si>
    <t>741120403</t>
  </si>
  <si>
    <t>Montáž vodičů izolovaných měděných drátovacích bez ukončení v rozváděčích plných a laněných (např. CY), průřezu žily 10 až 16 mm2</t>
  </si>
  <si>
    <t>-402645530</t>
  </si>
  <si>
    <t>https://podminky.urs.cz/item/CS_URS_2021_01/741120403</t>
  </si>
  <si>
    <t>31</t>
  </si>
  <si>
    <t>741130005</t>
  </si>
  <si>
    <t>Ukončení vodičů izolovaných s označením a zapojením v rozváděči nebo na přístroji, průřezu žíly do 10 mm2</t>
  </si>
  <si>
    <t>kus</t>
  </si>
  <si>
    <t>-183514000</t>
  </si>
  <si>
    <t>https://podminky.urs.cz/item/CS_URS_2021_01/741130005</t>
  </si>
  <si>
    <t>23</t>
  </si>
  <si>
    <t>34141028</t>
  </si>
  <si>
    <t>vodič propojovací flexibilní jádro Cu lanované izolace PVC 450/750V (H07V-K) 1x10mm2</t>
  </si>
  <si>
    <t>32</t>
  </si>
  <si>
    <t>301376585</t>
  </si>
  <si>
    <t>VV</t>
  </si>
  <si>
    <t>5*1,15 'Přepočtené koeficientem množství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</si>
  <si>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</si>
  <si>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</si>
  <si>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</si>
  <si>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</si>
  <si>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https://podminky.urs.cz/item/CS_URS_2021_01/741120406</t>
  </si>
  <si>
    <t>741130012</t>
  </si>
  <si>
    <t>Ukončení vodičů izolovaných s označením a zapojením v rozváděči nebo na přístroji, průřezu žíly do 70 mm2</t>
  </si>
  <si>
    <t>-107580325</t>
  </si>
  <si>
    <t>https://podminky.urs.cz/item/CS_URS_2021_01/741130012</t>
  </si>
  <si>
    <t>34141033</t>
  </si>
  <si>
    <t>vodič propojovací flexibilní jádro Cu lanované izolace PVC 450/750V (H07V-K) 1x70mm2</t>
  </si>
  <si>
    <t>1437861040</t>
  </si>
  <si>
    <t>10*1,15 'Přepočtené koeficientem množství</t>
  </si>
  <si>
    <t>741122225</t>
  </si>
  <si>
    <t>Montáž kabelů měděných bez ukončení uložených volně nebo v liště plných kulatých (např. CYKY) počtu a průřezu žil 3x35+25 mm2, 4x35 mm2</t>
  </si>
  <si>
    <t>995735590</t>
  </si>
  <si>
    <t>https://podminky.urs.cz/item/CS_URS_2021_01/741122225</t>
  </si>
  <si>
    <t>33</t>
  </si>
  <si>
    <t>741130008</t>
  </si>
  <si>
    <t>Ukončení vodičů izolovaných s označením a zapojením v rozváděči nebo na přístroji, průřezu žíly do 35 mm2</t>
  </si>
  <si>
    <t>-1946670020</t>
  </si>
  <si>
    <t>https://podminky.urs.cz/item/CS_URS_2021_01/741130008</t>
  </si>
  <si>
    <t>17</t>
  </si>
  <si>
    <t>34113135</t>
  </si>
  <si>
    <t>kabel silový jádro Cu izolace PVC plášť PVC 0,6/1kV (1-CYKY) 5x35mm2</t>
  </si>
  <si>
    <t>1611945388</t>
  </si>
  <si>
    <t>7*1,15 'Přepočtené koeficientem množství</t>
  </si>
  <si>
    <t>18</t>
  </si>
  <si>
    <t>741122233</t>
  </si>
  <si>
    <t>Montáž kabelů měděných bez ukončení uložených volně nebo v liště plných kulatých (např. CYKY) počtu a průřezu žil 5x10 mm2</t>
  </si>
  <si>
    <t>80339455</t>
  </si>
  <si>
    <t>https://podminky.urs.cz/item/CS_URS_2021_01/741122233</t>
  </si>
  <si>
    <t>34</t>
  </si>
  <si>
    <t>-2024710785</t>
  </si>
  <si>
    <t>19</t>
  </si>
  <si>
    <t>34113034</t>
  </si>
  <si>
    <t>kabel instalační jádro Cu plné izolace PVC plášť PVC 450/750V (CYKY) 5x10mm2</t>
  </si>
  <si>
    <t>-457321149</t>
  </si>
  <si>
    <t>27*1,15 'Přepočtené koeficientem množství</t>
  </si>
  <si>
    <t>13</t>
  </si>
  <si>
    <t>741320042</t>
  </si>
  <si>
    <t>Montáž pojistek se zapojením vodičů pojistkových částí patron nožových</t>
  </si>
  <si>
    <t>1999242080</t>
  </si>
  <si>
    <t>https://podminky.urs.cz/item/CS_URS_2021_01/741320042</t>
  </si>
  <si>
    <t>14</t>
  </si>
  <si>
    <t>35825236</t>
  </si>
  <si>
    <t>pojistka nožová 80A nízkoztrátová 6,94W, provedení normální, charakteristika gG</t>
  </si>
  <si>
    <t>847680554</t>
  </si>
  <si>
    <t>35825230</t>
  </si>
  <si>
    <t>pojistka nožová 40A nízkoztrátová 3,60W, provedení normální, charakteristika gG</t>
  </si>
  <si>
    <t>1624554468</t>
  </si>
  <si>
    <t>Práce a dodávky M</t>
  </si>
  <si>
    <t>21-M</t>
  </si>
  <si>
    <t>Elektromontáže</t>
  </si>
  <si>
    <t>6</t>
  </si>
  <si>
    <t>210191501</t>
  </si>
  <si>
    <t xml:space="preserve">Montáž skříní pojistkových tenkocementových v pilíři přípojkových bez zapojení vodičů </t>
  </si>
  <si>
    <t>64</t>
  </si>
  <si>
    <t>-1649556703</t>
  </si>
  <si>
    <t>https://podminky.urs.cz/item/CS_URS_2021_01/210191501</t>
  </si>
  <si>
    <t>1000146153</t>
  </si>
  <si>
    <t>DCK ER212/NKP7P-C</t>
  </si>
  <si>
    <t>256</t>
  </si>
  <si>
    <t>-314464480</t>
  </si>
  <si>
    <t>7</t>
  </si>
  <si>
    <t>210191516</t>
  </si>
  <si>
    <t xml:space="preserve">Montáž skříní pojistkových tenkocementových v pilíři rozpojovacích bez zapojení vodičů </t>
  </si>
  <si>
    <t>-599798992</t>
  </si>
  <si>
    <t>https://podminky.urs.cz/item/CS_URS_2021_01/210191516</t>
  </si>
  <si>
    <t>9</t>
  </si>
  <si>
    <t>1231240</t>
  </si>
  <si>
    <t>SKRIN SR301/NKW1</t>
  </si>
  <si>
    <t>1981793318</t>
  </si>
  <si>
    <t>12</t>
  </si>
  <si>
    <t>101101</t>
  </si>
  <si>
    <t>Základ pro skříně ER212, SR301</t>
  </si>
  <si>
    <t>1913323044</t>
  </si>
  <si>
    <t>24</t>
  </si>
  <si>
    <t>35442062</t>
  </si>
  <si>
    <t>pás zemnící 30x4mm FeZn</t>
  </si>
  <si>
    <t>kg</t>
  </si>
  <si>
    <t>524443709</t>
  </si>
  <si>
    <t>33,6*1,15 'Přepočtené koeficientem množství</t>
  </si>
  <si>
    <t>26</t>
  </si>
  <si>
    <t>35441073</t>
  </si>
  <si>
    <t>drát D 10mm FeZn</t>
  </si>
  <si>
    <t>1528656174</t>
  </si>
  <si>
    <t>3*1,15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</si>
  <si>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</si>
  <si>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</si>
  <si>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</si>
  <si>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</si>
  <si>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44*1,15 'Přepočtené koeficientem množství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</si>
  <si>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</si>
  <si>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</si>
  <si>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</si>
  <si>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</si>
  <si>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</si>
  <si>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</si>
  <si>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</si>
  <si>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</si>
  <si>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</si>
  <si>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</si>
  <si>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</si>
  <si>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</si>
  <si>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https://podminky.urs.cz/item/CS_URS_2021_01/741810001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</si>
  <si>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</si>
  <si>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</si>
  <si>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</si>
  <si>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</si>
  <si>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</si>
  <si>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</si>
  <si>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</si>
  <si>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</si>
  <si>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</si>
  <si>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</si>
  <si>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</si>
  <si>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</si>
  <si>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</si>
  <si>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</si>
  <si>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</si>
  <si>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</si>
  <si>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</si>
  <si>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</si>
  <si>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provedení zkoušek</t>
  </si>
  <si>
    <t>hod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</si>
  <si>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</si>
  <si>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</si>
  <si>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</si>
  <si>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</si>
  <si>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</si>
  <si>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</si>
  <si>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</si>
  <si>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</si>
  <si>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</si>
  <si>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</si>
  <si>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VRN9</t>
  </si>
  <si>
    <t>Dodávka TS Brno</t>
  </si>
  <si>
    <t>5</t>
  </si>
  <si>
    <t>44</t>
  </si>
  <si>
    <t>101109</t>
  </si>
  <si>
    <t>Výměna sloupu VO - nutné objednat u TSB a.s.</t>
  </si>
  <si>
    <t>-1097305537</t>
  </si>
  <si>
    <t>Poznámka k položce:_x000d_
Stožáry budou v provedení dle předepsaných standardů TSB a.s.</t>
  </si>
  <si>
    <t>45</t>
  </si>
  <si>
    <t>101110</t>
  </si>
  <si>
    <t>Nový přívodní kabel z rozváděče 22BELLOVA 18U T13 Technických sítí Brno a.s. pro napájení nového sloupu VO - nutné objednat u TS Brno</t>
  </si>
  <si>
    <t>1730816500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</si>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</sst>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9003211" TargetMode="External" /><Relationship Id="rId2" Type="http://schemas.openxmlformats.org/officeDocument/2006/relationships/hyperlink" Target="https://podminky.urs.cz/item/CS_URS_2021_01/119003212" TargetMode="External" /><Relationship Id="rId3" Type="http://schemas.openxmlformats.org/officeDocument/2006/relationships/hyperlink" Target="https://podminky.urs.cz/item/CS_URS_2021_01/121151103" TargetMode="External" /><Relationship Id="rId4" Type="http://schemas.openxmlformats.org/officeDocument/2006/relationships/hyperlink" Target="https://podminky.urs.cz/item/CS_URS_2021_01/131213101" TargetMode="External" /><Relationship Id="rId5" Type="http://schemas.openxmlformats.org/officeDocument/2006/relationships/hyperlink" Target="https://podminky.urs.cz/item/CS_URS_2021_01/741120403" TargetMode="External" /><Relationship Id="rId6" Type="http://schemas.openxmlformats.org/officeDocument/2006/relationships/hyperlink" Target="https://podminky.urs.cz/item/CS_URS_2021_01/741130005" TargetMode="External" /><Relationship Id="rId7" Type="http://schemas.openxmlformats.org/officeDocument/2006/relationships/hyperlink" Target="https://podminky.urs.cz/item/CS_URS_2021_01/741120406" TargetMode="External" /><Relationship Id="rId8" Type="http://schemas.openxmlformats.org/officeDocument/2006/relationships/hyperlink" Target="https://podminky.urs.cz/item/CS_URS_2021_01/741130012" TargetMode="External" /><Relationship Id="rId9" Type="http://schemas.openxmlformats.org/officeDocument/2006/relationships/hyperlink" Target="https://podminky.urs.cz/item/CS_URS_2021_01/741122225" TargetMode="External" /><Relationship Id="rId10" Type="http://schemas.openxmlformats.org/officeDocument/2006/relationships/hyperlink" Target="https://podminky.urs.cz/item/CS_URS_2021_01/741130008" TargetMode="External" /><Relationship Id="rId11" Type="http://schemas.openxmlformats.org/officeDocument/2006/relationships/hyperlink" Target="https://podminky.urs.cz/item/CS_URS_2021_01/741122233" TargetMode="External" /><Relationship Id="rId12" Type="http://schemas.openxmlformats.org/officeDocument/2006/relationships/hyperlink" Target="https://podminky.urs.cz/item/CS_URS_2021_01/741130005" TargetMode="External" /><Relationship Id="rId13" Type="http://schemas.openxmlformats.org/officeDocument/2006/relationships/hyperlink" Target="https://podminky.urs.cz/item/CS_URS_2021_01/741320042" TargetMode="External" /><Relationship Id="rId14" Type="http://schemas.openxmlformats.org/officeDocument/2006/relationships/hyperlink" Target="https://podminky.urs.cz/item/CS_URS_2021_01/210191501" TargetMode="External" /><Relationship Id="rId15" Type="http://schemas.openxmlformats.org/officeDocument/2006/relationships/hyperlink" Target="https://podminky.urs.cz/item/CS_URS_2021_01/210191516" TargetMode="External" /><Relationship Id="rId16" Type="http://schemas.openxmlformats.org/officeDocument/2006/relationships/hyperlink" Target="https://podminky.urs.cz/item/CS_URS_2021_01/74181000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'A - Bellova - Kohoutovice'!J30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'A - Bellova - Kohoutovice'!P88</f>
        <v>0</v>
      </c>
      <c r="AV55" s="119">
        <f>'A - Bellova - Kohoutovice'!J33</f>
        <v>0</v>
      </c>
      <c r="AW55" s="119">
        <f>'A - Bellova - Kohoutovice'!J34</f>
        <v>0</v>
      </c>
      <c r="AX55" s="119">
        <f>'A - Bellova - Kohoutovice'!J35</f>
        <v>0</v>
      </c>
      <c r="AY55" s="119">
        <f>'A - Bellova - Kohoutovice'!J36</f>
        <v>0</v>
      </c>
      <c r="AZ55" s="119">
        <f>'A - Bellova - Kohoutovice'!F33</f>
        <v>0</v>
      </c>
      <c r="BA55" s="119">
        <f>'A - Bellova - Kohoutovice'!F34</f>
        <v>0</v>
      </c>
      <c r="BB55" s="119">
        <f>'A - Bellova - Kohoutovice'!F35</f>
        <v>0</v>
      </c>
      <c r="BC55" s="119">
        <f>'A - Bellova - Kohoutovice'!F36</f>
        <v>0</v>
      </c>
      <c r="BD55" s="121">
        <f>'A - Bellova - Kohoutovice'!F37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4JdtAy/5pyFkGwNYv7qE7IITq4nzHEQrFt1uSsZw7Lj06bDDoUNihyquXjPufIUQQ04QYu6EihCCB3RKzs1e9g==" hashValue="43vINgtdYyDKYvxqaZWmJ35YDol7to0uaNNISXC/M11E/VEQxj33YMqza0T7xOqxd1RsBLKJRdNaL1+ZplLuY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A - Bellova - Kohoutov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ROUND(J88,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ROUND((SUM(BE88:BE168)),  2)</f>
        <v>0</v>
      </c>
      <c r="G33" s="37"/>
      <c r="H33" s="37"/>
      <c r="I33" s="143">
        <v>0.20999999999999999</v>
      </c>
      <c r="J33" s="142">
        <f>ROUND(((SUM(BE88:BE168))*I33),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ROUND((SUM(BF88:BF168)),  2)</f>
        <v>0</v>
      </c>
      <c r="G34" s="37"/>
      <c r="H34" s="37"/>
      <c r="I34" s="143">
        <v>0.14999999999999999</v>
      </c>
      <c r="J34" s="142">
        <f>ROUND(((SUM(BF88:BF168))*I34),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ROUND((SUM(BG88:BG168)),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ROUND((SUM(BH88:BH168)),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ROUND((SUM(BI88:BI168)),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A - Bellova - Kohoutovice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J89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J104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J105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J137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J138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J152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J153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102</v>
      </c>
      <c r="E68" s="169"/>
      <c r="F68" s="169"/>
      <c r="G68" s="169"/>
      <c r="H68" s="169"/>
      <c r="I68" s="169"/>
      <c r="J68" s="170">
        <f>J165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103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5" t="str">
        <f>E7</f>
        <v>Výstavba sítě dobíjecích stanic pro elektromobily v Brně</v>
      </c>
      <c r="F78" s="31"/>
      <c r="G78" s="31"/>
      <c r="H78" s="31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88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A - Bellova - Kohoutovice</v>
      </c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Brno</v>
      </c>
      <c r="G82" s="39"/>
      <c r="H82" s="39"/>
      <c r="I82" s="31" t="s">
        <v>23</v>
      </c>
      <c r="J82" s="71" t="str">
        <f>IF(J12="","",J12)</f>
        <v>18. 7. 2021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Teplárny Brno a.s.</v>
      </c>
      <c r="G84" s="39"/>
      <c r="H84" s="39"/>
      <c r="I84" s="31" t="s">
        <v>33</v>
      </c>
      <c r="J84" s="35" t="str">
        <f>E21</f>
        <v>Ing. Milan Navrátil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40.05" customHeight="1">
      <c r="A85" s="37"/>
      <c r="B85" s="38"/>
      <c r="C85" s="31" t="s">
        <v>31</v>
      </c>
      <c r="D85" s="39"/>
      <c r="E85" s="39"/>
      <c r="F85" s="26" t="str">
        <f>IF(E18="","",E18)</f>
        <v>Vyplň údaj</v>
      </c>
      <c r="G85" s="39"/>
      <c r="H85" s="39"/>
      <c r="I85" s="31" t="s">
        <v>36</v>
      </c>
      <c r="J85" s="35" t="str">
        <f>E24</f>
        <v>Vysoká škola báňská - Technická univerzita Ostrava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2"/>
      <c r="B87" s="173"/>
      <c r="C87" s="174" t="s">
        <v>104</v>
      </c>
      <c r="D87" s="175" t="s">
        <v>61</v>
      </c>
      <c r="E87" s="175" t="s">
        <v>57</v>
      </c>
      <c r="F87" s="175" t="s">
        <v>58</v>
      </c>
      <c r="G87" s="175" t="s">
        <v>105</v>
      </c>
      <c r="H87" s="175" t="s">
        <v>106</v>
      </c>
      <c r="I87" s="175" t="s">
        <v>107</v>
      </c>
      <c r="J87" s="175" t="s">
        <v>92</v>
      </c>
      <c r="K87" s="176" t="s">
        <v>108</v>
      </c>
      <c r="L87" s="177"/>
      <c r="M87" s="91" t="s">
        <v>19</v>
      </c>
      <c r="N87" s="92" t="s">
        <v>46</v>
      </c>
      <c r="O87" s="92" t="s">
        <v>109</v>
      </c>
      <c r="P87" s="92" t="s">
        <v>110</v>
      </c>
      <c r="Q87" s="92" t="s">
        <v>111</v>
      </c>
      <c r="R87" s="92" t="s">
        <v>112</v>
      </c>
      <c r="S87" s="92" t="s">
        <v>113</v>
      </c>
      <c r="T87" s="93" t="s">
        <v>114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7"/>
      <c r="B88" s="38"/>
      <c r="C88" s="98" t="s">
        <v>115</v>
      </c>
      <c r="D88" s="39"/>
      <c r="E88" s="39"/>
      <c r="F88" s="39"/>
      <c r="G88" s="39"/>
      <c r="H88" s="39"/>
      <c r="I88" s="39"/>
      <c r="J88" s="178">
        <f>BK88</f>
        <v>0</v>
      </c>
      <c r="K88" s="39"/>
      <c r="L88" s="43"/>
      <c r="M88" s="94"/>
      <c r="N88" s="179"/>
      <c r="O88" s="95"/>
      <c r="P88" s="180">
        <f>P89+P104+P137+P152</f>
        <v>0</v>
      </c>
      <c r="Q88" s="95"/>
      <c r="R88" s="180">
        <f>R89+R104+R137+R152</f>
        <v>2.7184159999999999</v>
      </c>
      <c r="S88" s="95"/>
      <c r="T88" s="181">
        <f>T89+T104+T137+T152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93</v>
      </c>
      <c r="BK88" s="182">
        <f>BK89+BK104+BK137+BK152</f>
        <v>0</v>
      </c>
    </row>
    <row r="89" s="12" customFormat="1" ht="25.92" customHeight="1">
      <c r="A89" s="12"/>
      <c r="B89" s="183"/>
      <c r="C89" s="184"/>
      <c r="D89" s="185" t="s">
        <v>75</v>
      </c>
      <c r="E89" s="186" t="s">
        <v>116</v>
      </c>
      <c r="F89" s="186" t="s">
        <v>117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</f>
        <v>0</v>
      </c>
      <c r="Q89" s="191"/>
      <c r="R89" s="192">
        <f>R90</f>
        <v>2.5057999999999998</v>
      </c>
      <c r="S89" s="191"/>
      <c r="T89" s="19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84</v>
      </c>
      <c r="AT89" s="195" t="s">
        <v>75</v>
      </c>
      <c r="AU89" s="195" t="s">
        <v>76</v>
      </c>
      <c r="AY89" s="194" t="s">
        <v>118</v>
      </c>
      <c r="BK89" s="196">
        <f>BK90</f>
        <v>0</v>
      </c>
    </row>
    <row r="90" s="12" customFormat="1" ht="22.8" customHeight="1">
      <c r="A90" s="12"/>
      <c r="B90" s="183"/>
      <c r="C90" s="184"/>
      <c r="D90" s="185" t="s">
        <v>75</v>
      </c>
      <c r="E90" s="197" t="s">
        <v>84</v>
      </c>
      <c r="F90" s="197" t="s">
        <v>119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SUM(P91:P103)</f>
        <v>0</v>
      </c>
      <c r="Q90" s="191"/>
      <c r="R90" s="192">
        <f>SUM(R91:R103)</f>
        <v>2.5057999999999998</v>
      </c>
      <c r="S90" s="191"/>
      <c r="T90" s="193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84</v>
      </c>
      <c r="AY90" s="194" t="s">
        <v>118</v>
      </c>
      <c r="BK90" s="196">
        <f>SUM(BK91:BK103)</f>
        <v>0</v>
      </c>
    </row>
    <row r="91" s="2" customFormat="1" ht="24.15" customHeight="1">
      <c r="A91" s="37"/>
      <c r="B91" s="38"/>
      <c r="C91" s="199" t="s">
        <v>120</v>
      </c>
      <c r="D91" s="199" t="s">
        <v>121</v>
      </c>
      <c r="E91" s="200" t="s">
        <v>122</v>
      </c>
      <c r="F91" s="201" t="s">
        <v>123</v>
      </c>
      <c r="G91" s="202" t="s">
        <v>124</v>
      </c>
      <c r="H91" s="203">
        <v>40</v>
      </c>
      <c r="I91" s="204"/>
      <c r="J91" s="205">
        <f>ROUND(I91*H91,2)</f>
        <v>0</v>
      </c>
      <c r="K91" s="201" t="s">
        <v>125</v>
      </c>
      <c r="L91" s="43"/>
      <c r="M91" s="206" t="s">
        <v>19</v>
      </c>
      <c r="N91" s="207" t="s">
        <v>47</v>
      </c>
      <c r="O91" s="83"/>
      <c r="P91" s="208">
        <f>O91*H91</f>
        <v>0</v>
      </c>
      <c r="Q91" s="208">
        <v>0.00013999999999999999</v>
      </c>
      <c r="R91" s="208">
        <f>Q91*H91</f>
        <v>0.0055999999999999991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126</v>
      </c>
      <c r="AT91" s="210" t="s">
        <v>121</v>
      </c>
      <c r="AU91" s="210" t="s">
        <v>86</v>
      </c>
      <c r="AY91" s="16" t="s">
        <v>118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84</v>
      </c>
      <c r="BK91" s="211">
        <f>ROUND(I91*H91,2)</f>
        <v>0</v>
      </c>
      <c r="BL91" s="16" t="s">
        <v>126</v>
      </c>
      <c r="BM91" s="210" t="s">
        <v>127</v>
      </c>
    </row>
    <row r="92" s="2" customFormat="1">
      <c r="A92" s="37"/>
      <c r="B92" s="38"/>
      <c r="C92" s="39"/>
      <c r="D92" s="212" t="s">
        <v>128</v>
      </c>
      <c r="E92" s="39"/>
      <c r="F92" s="213" t="s">
        <v>129</v>
      </c>
      <c r="G92" s="39"/>
      <c r="H92" s="39"/>
      <c r="I92" s="214"/>
      <c r="J92" s="39"/>
      <c r="K92" s="39"/>
      <c r="L92" s="43"/>
      <c r="M92" s="215"/>
      <c r="N92" s="216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128</v>
      </c>
      <c r="AU92" s="16" t="s">
        <v>86</v>
      </c>
    </row>
    <row r="93" s="2" customFormat="1" ht="16.5" customHeight="1">
      <c r="A93" s="37"/>
      <c r="B93" s="38"/>
      <c r="C93" s="199" t="s">
        <v>130</v>
      </c>
      <c r="D93" s="199" t="s">
        <v>121</v>
      </c>
      <c r="E93" s="200" t="s">
        <v>131</v>
      </c>
      <c r="F93" s="201" t="s">
        <v>132</v>
      </c>
      <c r="G93" s="202" t="s">
        <v>124</v>
      </c>
      <c r="H93" s="203">
        <v>40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126</v>
      </c>
      <c r="AT93" s="210" t="s">
        <v>121</v>
      </c>
      <c r="AU93" s="210" t="s">
        <v>86</v>
      </c>
      <c r="AY93" s="16" t="s">
        <v>118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126</v>
      </c>
      <c r="BM93" s="210" t="s">
        <v>133</v>
      </c>
    </row>
    <row r="94" s="2" customFormat="1" ht="24.15" customHeight="1">
      <c r="A94" s="37"/>
      <c r="B94" s="38"/>
      <c r="C94" s="199" t="s">
        <v>134</v>
      </c>
      <c r="D94" s="199" t="s">
        <v>121</v>
      </c>
      <c r="E94" s="200" t="s">
        <v>135</v>
      </c>
      <c r="F94" s="201" t="s">
        <v>136</v>
      </c>
      <c r="G94" s="202" t="s">
        <v>124</v>
      </c>
      <c r="H94" s="203">
        <v>40</v>
      </c>
      <c r="I94" s="204"/>
      <c r="J94" s="205">
        <f>ROUND(I94*H94,2)</f>
        <v>0</v>
      </c>
      <c r="K94" s="201" t="s">
        <v>125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137</v>
      </c>
      <c r="AT94" s="210" t="s">
        <v>121</v>
      </c>
      <c r="AU94" s="210" t="s">
        <v>86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137</v>
      </c>
      <c r="BM94" s="210" t="s">
        <v>138</v>
      </c>
    </row>
    <row r="95" s="2" customFormat="1">
      <c r="A95" s="37"/>
      <c r="B95" s="38"/>
      <c r="C95" s="39"/>
      <c r="D95" s="212" t="s">
        <v>128</v>
      </c>
      <c r="E95" s="39"/>
      <c r="F95" s="213" t="s">
        <v>139</v>
      </c>
      <c r="G95" s="39"/>
      <c r="H95" s="39"/>
      <c r="I95" s="214"/>
      <c r="J95" s="39"/>
      <c r="K95" s="39"/>
      <c r="L95" s="43"/>
      <c r="M95" s="215"/>
      <c r="N95" s="216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128</v>
      </c>
      <c r="AU95" s="16" t="s">
        <v>86</v>
      </c>
    </row>
    <row r="96" s="2" customFormat="1" ht="16.5" customHeight="1">
      <c r="A96" s="37"/>
      <c r="B96" s="38"/>
      <c r="C96" s="199" t="s">
        <v>84</v>
      </c>
      <c r="D96" s="199" t="s">
        <v>121</v>
      </c>
      <c r="E96" s="200" t="s">
        <v>140</v>
      </c>
      <c r="F96" s="201" t="s">
        <v>141</v>
      </c>
      <c r="G96" s="202" t="s">
        <v>142</v>
      </c>
      <c r="H96" s="203">
        <v>6</v>
      </c>
      <c r="I96" s="204"/>
      <c r="J96" s="205">
        <f>ROUND(I96*H96,2)</f>
        <v>0</v>
      </c>
      <c r="K96" s="201" t="s">
        <v>125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137</v>
      </c>
      <c r="AT96" s="210" t="s">
        <v>121</v>
      </c>
      <c r="AU96" s="210" t="s">
        <v>86</v>
      </c>
      <c r="AY96" s="16" t="s">
        <v>118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137</v>
      </c>
      <c r="BM96" s="210" t="s">
        <v>143</v>
      </c>
    </row>
    <row r="97" s="2" customFormat="1">
      <c r="A97" s="37"/>
      <c r="B97" s="38"/>
      <c r="C97" s="39"/>
      <c r="D97" s="212" t="s">
        <v>128</v>
      </c>
      <c r="E97" s="39"/>
      <c r="F97" s="213" t="s">
        <v>144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128</v>
      </c>
      <c r="AU97" s="16" t="s">
        <v>86</v>
      </c>
    </row>
    <row r="98" s="2" customFormat="1" ht="24.15" customHeight="1">
      <c r="A98" s="37"/>
      <c r="B98" s="38"/>
      <c r="C98" s="199" t="s">
        <v>145</v>
      </c>
      <c r="D98" s="199" t="s">
        <v>121</v>
      </c>
      <c r="E98" s="200" t="s">
        <v>146</v>
      </c>
      <c r="F98" s="201" t="s">
        <v>147</v>
      </c>
      <c r="G98" s="202" t="s">
        <v>124</v>
      </c>
      <c r="H98" s="203">
        <v>20</v>
      </c>
      <c r="I98" s="204"/>
      <c r="J98" s="205">
        <f>ROUND(I98*H98,2)</f>
        <v>0</v>
      </c>
      <c r="K98" s="201" t="s">
        <v>19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137</v>
      </c>
      <c r="AT98" s="210" t="s">
        <v>121</v>
      </c>
      <c r="AU98" s="210" t="s">
        <v>86</v>
      </c>
      <c r="AY98" s="16" t="s">
        <v>118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137</v>
      </c>
      <c r="BM98" s="210" t="s">
        <v>148</v>
      </c>
    </row>
    <row r="99" s="2" customFormat="1">
      <c r="A99" s="37"/>
      <c r="B99" s="38"/>
      <c r="C99" s="39"/>
      <c r="D99" s="217" t="s">
        <v>149</v>
      </c>
      <c r="E99" s="39"/>
      <c r="F99" s="218" t="s">
        <v>150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86</v>
      </c>
    </row>
    <row r="100" s="2" customFormat="1" ht="24.15" customHeight="1">
      <c r="A100" s="37"/>
      <c r="B100" s="38"/>
      <c r="C100" s="199" t="s">
        <v>151</v>
      </c>
      <c r="D100" s="199" t="s">
        <v>121</v>
      </c>
      <c r="E100" s="200" t="s">
        <v>152</v>
      </c>
      <c r="F100" s="201" t="s">
        <v>153</v>
      </c>
      <c r="G100" s="202" t="s">
        <v>154</v>
      </c>
      <c r="H100" s="203">
        <v>0.40000000000000002</v>
      </c>
      <c r="I100" s="204"/>
      <c r="J100" s="205">
        <f>ROUND(I100*H100,2)</f>
        <v>0</v>
      </c>
      <c r="K100" s="201" t="s">
        <v>125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137</v>
      </c>
      <c r="AT100" s="210" t="s">
        <v>121</v>
      </c>
      <c r="AU100" s="210" t="s">
        <v>86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137</v>
      </c>
      <c r="BM100" s="210" t="s">
        <v>155</v>
      </c>
    </row>
    <row r="101" s="2" customFormat="1">
      <c r="A101" s="37"/>
      <c r="B101" s="38"/>
      <c r="C101" s="39"/>
      <c r="D101" s="212" t="s">
        <v>128</v>
      </c>
      <c r="E101" s="39"/>
      <c r="F101" s="213" t="s">
        <v>156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128</v>
      </c>
      <c r="AU101" s="16" t="s">
        <v>86</v>
      </c>
    </row>
    <row r="102" s="2" customFormat="1" ht="16.5" customHeight="1">
      <c r="A102" s="37"/>
      <c r="B102" s="38"/>
      <c r="C102" s="219" t="s">
        <v>157</v>
      </c>
      <c r="D102" s="219" t="s">
        <v>158</v>
      </c>
      <c r="E102" s="220" t="s">
        <v>159</v>
      </c>
      <c r="F102" s="221" t="s">
        <v>160</v>
      </c>
      <c r="G102" s="222" t="s">
        <v>161</v>
      </c>
      <c r="H102" s="223">
        <v>2.5</v>
      </c>
      <c r="I102" s="224"/>
      <c r="J102" s="225">
        <f>ROUND(I102*H102,2)</f>
        <v>0</v>
      </c>
      <c r="K102" s="221" t="s">
        <v>125</v>
      </c>
      <c r="L102" s="226"/>
      <c r="M102" s="227" t="s">
        <v>19</v>
      </c>
      <c r="N102" s="228" t="s">
        <v>47</v>
      </c>
      <c r="O102" s="83"/>
      <c r="P102" s="208">
        <f>O102*H102</f>
        <v>0</v>
      </c>
      <c r="Q102" s="208">
        <v>1</v>
      </c>
      <c r="R102" s="208">
        <f>Q102*H102</f>
        <v>2.5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162</v>
      </c>
      <c r="AT102" s="210" t="s">
        <v>158</v>
      </c>
      <c r="AU102" s="210" t="s">
        <v>86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137</v>
      </c>
      <c r="BM102" s="210" t="s">
        <v>163</v>
      </c>
    </row>
    <row r="103" s="2" customFormat="1" ht="16.5" customHeight="1">
      <c r="A103" s="37"/>
      <c r="B103" s="38"/>
      <c r="C103" s="219" t="s">
        <v>137</v>
      </c>
      <c r="D103" s="219" t="s">
        <v>158</v>
      </c>
      <c r="E103" s="220" t="s">
        <v>164</v>
      </c>
      <c r="F103" s="221" t="s">
        <v>165</v>
      </c>
      <c r="G103" s="222" t="s">
        <v>124</v>
      </c>
      <c r="H103" s="223">
        <v>20</v>
      </c>
      <c r="I103" s="224"/>
      <c r="J103" s="225">
        <f>ROUND(I103*H103,2)</f>
        <v>0</v>
      </c>
      <c r="K103" s="221" t="s">
        <v>19</v>
      </c>
      <c r="L103" s="226"/>
      <c r="M103" s="227" t="s">
        <v>19</v>
      </c>
      <c r="N103" s="228" t="s">
        <v>47</v>
      </c>
      <c r="O103" s="83"/>
      <c r="P103" s="208">
        <f>O103*H103</f>
        <v>0</v>
      </c>
      <c r="Q103" s="208">
        <v>1.0000000000000001E-05</v>
      </c>
      <c r="R103" s="208">
        <f>Q103*H103</f>
        <v>0.00020000000000000001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162</v>
      </c>
      <c r="AT103" s="210" t="s">
        <v>158</v>
      </c>
      <c r="AU103" s="210" t="s">
        <v>86</v>
      </c>
      <c r="AY103" s="16" t="s">
        <v>118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84</v>
      </c>
      <c r="BK103" s="211">
        <f>ROUND(I103*H103,2)</f>
        <v>0</v>
      </c>
      <c r="BL103" s="16" t="s">
        <v>137</v>
      </c>
      <c r="BM103" s="210" t="s">
        <v>166</v>
      </c>
    </row>
    <row r="104" s="12" customFormat="1" ht="25.92" customHeight="1">
      <c r="A104" s="12"/>
      <c r="B104" s="183"/>
      <c r="C104" s="184"/>
      <c r="D104" s="185" t="s">
        <v>75</v>
      </c>
      <c r="E104" s="186" t="s">
        <v>167</v>
      </c>
      <c r="F104" s="186" t="s">
        <v>168</v>
      </c>
      <c r="G104" s="184"/>
      <c r="H104" s="184"/>
      <c r="I104" s="187"/>
      <c r="J104" s="188">
        <f>BK104</f>
        <v>0</v>
      </c>
      <c r="K104" s="184"/>
      <c r="L104" s="189"/>
      <c r="M104" s="190"/>
      <c r="N104" s="191"/>
      <c r="O104" s="191"/>
      <c r="P104" s="192">
        <f>P105</f>
        <v>0</v>
      </c>
      <c r="Q104" s="191"/>
      <c r="R104" s="192">
        <f>R105</f>
        <v>0.052816000000000002</v>
      </c>
      <c r="S104" s="191"/>
      <c r="T104" s="193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4" t="s">
        <v>86</v>
      </c>
      <c r="AT104" s="195" t="s">
        <v>75</v>
      </c>
      <c r="AU104" s="195" t="s">
        <v>76</v>
      </c>
      <c r="AY104" s="194" t="s">
        <v>118</v>
      </c>
      <c r="BK104" s="196">
        <f>BK105</f>
        <v>0</v>
      </c>
    </row>
    <row r="105" s="12" customFormat="1" ht="22.8" customHeight="1">
      <c r="A105" s="12"/>
      <c r="B105" s="183"/>
      <c r="C105" s="184"/>
      <c r="D105" s="185" t="s">
        <v>75</v>
      </c>
      <c r="E105" s="197" t="s">
        <v>169</v>
      </c>
      <c r="F105" s="197" t="s">
        <v>170</v>
      </c>
      <c r="G105" s="184"/>
      <c r="H105" s="184"/>
      <c r="I105" s="187"/>
      <c r="J105" s="198">
        <f>BK105</f>
        <v>0</v>
      </c>
      <c r="K105" s="184"/>
      <c r="L105" s="189"/>
      <c r="M105" s="190"/>
      <c r="N105" s="191"/>
      <c r="O105" s="191"/>
      <c r="P105" s="192">
        <f>SUM(P106:P136)</f>
        <v>0</v>
      </c>
      <c r="Q105" s="191"/>
      <c r="R105" s="192">
        <f>SUM(R106:R136)</f>
        <v>0.052816000000000002</v>
      </c>
      <c r="S105" s="191"/>
      <c r="T105" s="193">
        <f>SUM(T106:T136)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4" t="s">
        <v>86</v>
      </c>
      <c r="AT105" s="195" t="s">
        <v>75</v>
      </c>
      <c r="AU105" s="195" t="s">
        <v>84</v>
      </c>
      <c r="AY105" s="194" t="s">
        <v>118</v>
      </c>
      <c r="BK105" s="196">
        <f>SUM(BK106:BK136)</f>
        <v>0</v>
      </c>
    </row>
    <row r="106" s="2" customFormat="1" ht="16.5" customHeight="1">
      <c r="A106" s="37"/>
      <c r="B106" s="38"/>
      <c r="C106" s="199" t="s">
        <v>171</v>
      </c>
      <c r="D106" s="199" t="s">
        <v>121</v>
      </c>
      <c r="E106" s="200" t="s">
        <v>172</v>
      </c>
      <c r="F106" s="201" t="s">
        <v>173</v>
      </c>
      <c r="G106" s="202" t="s">
        <v>174</v>
      </c>
      <c r="H106" s="203">
        <v>1</v>
      </c>
      <c r="I106" s="204"/>
      <c r="J106" s="205">
        <f>ROUND(I106*H106,2)</f>
        <v>0</v>
      </c>
      <c r="K106" s="201" t="s">
        <v>19</v>
      </c>
      <c r="L106" s="43"/>
      <c r="M106" s="206" t="s">
        <v>19</v>
      </c>
      <c r="N106" s="207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175</v>
      </c>
      <c r="AT106" s="210" t="s">
        <v>121</v>
      </c>
      <c r="AU106" s="210" t="s">
        <v>86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175</v>
      </c>
      <c r="BM106" s="210" t="s">
        <v>176</v>
      </c>
    </row>
    <row r="107" s="2" customFormat="1" ht="16.5" customHeight="1">
      <c r="A107" s="37"/>
      <c r="B107" s="38"/>
      <c r="C107" s="219" t="s">
        <v>177</v>
      </c>
      <c r="D107" s="219" t="s">
        <v>158</v>
      </c>
      <c r="E107" s="220" t="s">
        <v>178</v>
      </c>
      <c r="F107" s="221" t="s">
        <v>179</v>
      </c>
      <c r="G107" s="222" t="s">
        <v>174</v>
      </c>
      <c r="H107" s="223">
        <v>1</v>
      </c>
      <c r="I107" s="224"/>
      <c r="J107" s="225">
        <f>ROUND(I107*H107,2)</f>
        <v>0</v>
      </c>
      <c r="K107" s="221" t="s">
        <v>19</v>
      </c>
      <c r="L107" s="226"/>
      <c r="M107" s="227" t="s">
        <v>19</v>
      </c>
      <c r="N107" s="228" t="s">
        <v>47</v>
      </c>
      <c r="O107" s="83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162</v>
      </c>
      <c r="AT107" s="210" t="s">
        <v>158</v>
      </c>
      <c r="AU107" s="210" t="s">
        <v>86</v>
      </c>
      <c r="AY107" s="16" t="s">
        <v>118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84</v>
      </c>
      <c r="BK107" s="211">
        <f>ROUND(I107*H107,2)</f>
        <v>0</v>
      </c>
      <c r="BL107" s="16" t="s">
        <v>137</v>
      </c>
      <c r="BM107" s="210" t="s">
        <v>180</v>
      </c>
    </row>
    <row r="108" s="2" customFormat="1" ht="16.5" customHeight="1">
      <c r="A108" s="37"/>
      <c r="B108" s="38"/>
      <c r="C108" s="219" t="s">
        <v>181</v>
      </c>
      <c r="D108" s="219" t="s">
        <v>158</v>
      </c>
      <c r="E108" s="220" t="s">
        <v>182</v>
      </c>
      <c r="F108" s="221" t="s">
        <v>183</v>
      </c>
      <c r="G108" s="222" t="s">
        <v>124</v>
      </c>
      <c r="H108" s="223">
        <v>1.6000000000000001</v>
      </c>
      <c r="I108" s="224"/>
      <c r="J108" s="225">
        <f>ROUND(I108*H108,2)</f>
        <v>0</v>
      </c>
      <c r="K108" s="221" t="s">
        <v>19</v>
      </c>
      <c r="L108" s="226"/>
      <c r="M108" s="227" t="s">
        <v>19</v>
      </c>
      <c r="N108" s="228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162</v>
      </c>
      <c r="AT108" s="210" t="s">
        <v>158</v>
      </c>
      <c r="AU108" s="210" t="s">
        <v>86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137</v>
      </c>
      <c r="BM108" s="210" t="s">
        <v>184</v>
      </c>
    </row>
    <row r="109" s="2" customFormat="1" ht="24.15" customHeight="1">
      <c r="A109" s="37"/>
      <c r="B109" s="38"/>
      <c r="C109" s="199" t="s">
        <v>185</v>
      </c>
      <c r="D109" s="199" t="s">
        <v>121</v>
      </c>
      <c r="E109" s="200" t="s">
        <v>186</v>
      </c>
      <c r="F109" s="201" t="s">
        <v>187</v>
      </c>
      <c r="G109" s="202" t="s">
        <v>124</v>
      </c>
      <c r="H109" s="203">
        <v>5</v>
      </c>
      <c r="I109" s="204"/>
      <c r="J109" s="205">
        <f>ROUND(I109*H109,2)</f>
        <v>0</v>
      </c>
      <c r="K109" s="201" t="s">
        <v>125</v>
      </c>
      <c r="L109" s="43"/>
      <c r="M109" s="206" t="s">
        <v>19</v>
      </c>
      <c r="N109" s="207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175</v>
      </c>
      <c r="AT109" s="210" t="s">
        <v>121</v>
      </c>
      <c r="AU109" s="210" t="s">
        <v>86</v>
      </c>
      <c r="AY109" s="16" t="s">
        <v>118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175</v>
      </c>
      <c r="BM109" s="210" t="s">
        <v>188</v>
      </c>
    </row>
    <row r="110" s="2" customFormat="1">
      <c r="A110" s="37"/>
      <c r="B110" s="38"/>
      <c r="C110" s="39"/>
      <c r="D110" s="212" t="s">
        <v>128</v>
      </c>
      <c r="E110" s="39"/>
      <c r="F110" s="213" t="s">
        <v>189</v>
      </c>
      <c r="G110" s="39"/>
      <c r="H110" s="39"/>
      <c r="I110" s="214"/>
      <c r="J110" s="39"/>
      <c r="K110" s="39"/>
      <c r="L110" s="43"/>
      <c r="M110" s="215"/>
      <c r="N110" s="216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128</v>
      </c>
      <c r="AU110" s="16" t="s">
        <v>86</v>
      </c>
    </row>
    <row r="111" s="2" customFormat="1" ht="21.75" customHeight="1">
      <c r="A111" s="37"/>
      <c r="B111" s="38"/>
      <c r="C111" s="199" t="s">
        <v>190</v>
      </c>
      <c r="D111" s="199" t="s">
        <v>121</v>
      </c>
      <c r="E111" s="200" t="s">
        <v>191</v>
      </c>
      <c r="F111" s="201" t="s">
        <v>192</v>
      </c>
      <c r="G111" s="202" t="s">
        <v>193</v>
      </c>
      <c r="H111" s="203">
        <v>2</v>
      </c>
      <c r="I111" s="204"/>
      <c r="J111" s="205">
        <f>ROUND(I111*H111,2)</f>
        <v>0</v>
      </c>
      <c r="K111" s="201" t="s">
        <v>125</v>
      </c>
      <c r="L111" s="43"/>
      <c r="M111" s="206" t="s">
        <v>19</v>
      </c>
      <c r="N111" s="207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175</v>
      </c>
      <c r="AT111" s="210" t="s">
        <v>121</v>
      </c>
      <c r="AU111" s="210" t="s">
        <v>86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84</v>
      </c>
      <c r="BK111" s="211">
        <f>ROUND(I111*H111,2)</f>
        <v>0</v>
      </c>
      <c r="BL111" s="16" t="s">
        <v>175</v>
      </c>
      <c r="BM111" s="210" t="s">
        <v>194</v>
      </c>
    </row>
    <row r="112" s="2" customFormat="1">
      <c r="A112" s="37"/>
      <c r="B112" s="38"/>
      <c r="C112" s="39"/>
      <c r="D112" s="212" t="s">
        <v>128</v>
      </c>
      <c r="E112" s="39"/>
      <c r="F112" s="213" t="s">
        <v>195</v>
      </c>
      <c r="G112" s="39"/>
      <c r="H112" s="39"/>
      <c r="I112" s="214"/>
      <c r="J112" s="39"/>
      <c r="K112" s="39"/>
      <c r="L112" s="43"/>
      <c r="M112" s="215"/>
      <c r="N112" s="21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128</v>
      </c>
      <c r="AU112" s="16" t="s">
        <v>86</v>
      </c>
    </row>
    <row r="113" s="2" customFormat="1" ht="16.5" customHeight="1">
      <c r="A113" s="37"/>
      <c r="B113" s="38"/>
      <c r="C113" s="219" t="s">
        <v>196</v>
      </c>
      <c r="D113" s="219" t="s">
        <v>158</v>
      </c>
      <c r="E113" s="220" t="s">
        <v>197</v>
      </c>
      <c r="F113" s="221" t="s">
        <v>198</v>
      </c>
      <c r="G113" s="222" t="s">
        <v>124</v>
      </c>
      <c r="H113" s="223">
        <v>5.75</v>
      </c>
      <c r="I113" s="224"/>
      <c r="J113" s="225">
        <f>ROUND(I113*H113,2)</f>
        <v>0</v>
      </c>
      <c r="K113" s="221" t="s">
        <v>125</v>
      </c>
      <c r="L113" s="226"/>
      <c r="M113" s="227" t="s">
        <v>19</v>
      </c>
      <c r="N113" s="228" t="s">
        <v>47</v>
      </c>
      <c r="O113" s="83"/>
      <c r="P113" s="208">
        <f>O113*H113</f>
        <v>0</v>
      </c>
      <c r="Q113" s="208">
        <v>0.00011</v>
      </c>
      <c r="R113" s="208">
        <f>Q113*H113</f>
        <v>0.00063250000000000003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199</v>
      </c>
      <c r="AT113" s="210" t="s">
        <v>158</v>
      </c>
      <c r="AU113" s="210" t="s">
        <v>86</v>
      </c>
      <c r="AY113" s="16" t="s">
        <v>118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175</v>
      </c>
      <c r="BM113" s="210" t="s">
        <v>200</v>
      </c>
    </row>
    <row r="114" s="13" customFormat="1">
      <c r="A114" s="13"/>
      <c r="B114" s="229"/>
      <c r="C114" s="230"/>
      <c r="D114" s="217" t="s">
        <v>201</v>
      </c>
      <c r="E114" s="230"/>
      <c r="F114" s="231" t="s">
        <v>202</v>
      </c>
      <c r="G114" s="230"/>
      <c r="H114" s="232">
        <v>5.75</v>
      </c>
      <c r="I114" s="233"/>
      <c r="J114" s="230"/>
      <c r="K114" s="230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201</v>
      </c>
      <c r="AU114" s="238" t="s">
        <v>86</v>
      </c>
      <c r="AV114" s="13" t="s">
        <v>86</v>
      </c>
      <c r="AW114" s="13" t="s">
        <v>4</v>
      </c>
      <c r="AX114" s="13" t="s">
        <v>84</v>
      </c>
      <c r="AY114" s="238" t="s">
        <v>118</v>
      </c>
    </row>
    <row r="115" s="2" customFormat="1" ht="24.15" customHeight="1">
      <c r="A115" s="37"/>
      <c r="B115" s="38"/>
      <c r="C115" s="199" t="s">
        <v>203</v>
      </c>
      <c r="D115" s="199" t="s">
        <v>121</v>
      </c>
      <c r="E115" s="200" t="s">
        <v>204</v>
      </c>
      <c r="F115" s="201" t="s">
        <v>205</v>
      </c>
      <c r="G115" s="202" t="s">
        <v>124</v>
      </c>
      <c r="H115" s="203">
        <v>10</v>
      </c>
      <c r="I115" s="204"/>
      <c r="J115" s="205">
        <f>ROUND(I115*H115,2)</f>
        <v>0</v>
      </c>
      <c r="K115" s="201" t="s">
        <v>125</v>
      </c>
      <c r="L115" s="43"/>
      <c r="M115" s="206" t="s">
        <v>19</v>
      </c>
      <c r="N115" s="207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175</v>
      </c>
      <c r="AT115" s="210" t="s">
        <v>121</v>
      </c>
      <c r="AU115" s="210" t="s">
        <v>86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84</v>
      </c>
      <c r="BK115" s="211">
        <f>ROUND(I115*H115,2)</f>
        <v>0</v>
      </c>
      <c r="BL115" s="16" t="s">
        <v>175</v>
      </c>
      <c r="BM115" s="210" t="s">
        <v>206</v>
      </c>
    </row>
    <row r="116" s="2" customFormat="1">
      <c r="A116" s="37"/>
      <c r="B116" s="38"/>
      <c r="C116" s="39"/>
      <c r="D116" s="212" t="s">
        <v>128</v>
      </c>
      <c r="E116" s="39"/>
      <c r="F116" s="213" t="s">
        <v>207</v>
      </c>
      <c r="G116" s="39"/>
      <c r="H116" s="39"/>
      <c r="I116" s="214"/>
      <c r="J116" s="39"/>
      <c r="K116" s="39"/>
      <c r="L116" s="43"/>
      <c r="M116" s="215"/>
      <c r="N116" s="216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128</v>
      </c>
      <c r="AU116" s="16" t="s">
        <v>86</v>
      </c>
    </row>
    <row r="117" s="2" customFormat="1" ht="21.75" customHeight="1">
      <c r="A117" s="37"/>
      <c r="B117" s="38"/>
      <c r="C117" s="199" t="s">
        <v>199</v>
      </c>
      <c r="D117" s="199" t="s">
        <v>121</v>
      </c>
      <c r="E117" s="200" t="s">
        <v>208</v>
      </c>
      <c r="F117" s="201" t="s">
        <v>209</v>
      </c>
      <c r="G117" s="202" t="s">
        <v>193</v>
      </c>
      <c r="H117" s="203">
        <v>4</v>
      </c>
      <c r="I117" s="204"/>
      <c r="J117" s="205">
        <f>ROUND(I117*H117,2)</f>
        <v>0</v>
      </c>
      <c r="K117" s="201" t="s">
        <v>125</v>
      </c>
      <c r="L117" s="43"/>
      <c r="M117" s="206" t="s">
        <v>19</v>
      </c>
      <c r="N117" s="207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175</v>
      </c>
      <c r="AT117" s="210" t="s">
        <v>121</v>
      </c>
      <c r="AU117" s="210" t="s">
        <v>86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84</v>
      </c>
      <c r="BK117" s="211">
        <f>ROUND(I117*H117,2)</f>
        <v>0</v>
      </c>
      <c r="BL117" s="16" t="s">
        <v>175</v>
      </c>
      <c r="BM117" s="210" t="s">
        <v>210</v>
      </c>
    </row>
    <row r="118" s="2" customFormat="1">
      <c r="A118" s="37"/>
      <c r="B118" s="38"/>
      <c r="C118" s="39"/>
      <c r="D118" s="212" t="s">
        <v>128</v>
      </c>
      <c r="E118" s="39"/>
      <c r="F118" s="213" t="s">
        <v>211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128</v>
      </c>
      <c r="AU118" s="16" t="s">
        <v>86</v>
      </c>
    </row>
    <row r="119" s="2" customFormat="1" ht="16.5" customHeight="1">
      <c r="A119" s="37"/>
      <c r="B119" s="38"/>
      <c r="C119" s="219" t="s">
        <v>7</v>
      </c>
      <c r="D119" s="219" t="s">
        <v>158</v>
      </c>
      <c r="E119" s="220" t="s">
        <v>212</v>
      </c>
      <c r="F119" s="221" t="s">
        <v>213</v>
      </c>
      <c r="G119" s="222" t="s">
        <v>124</v>
      </c>
      <c r="H119" s="223">
        <v>11.5</v>
      </c>
      <c r="I119" s="224"/>
      <c r="J119" s="225">
        <f>ROUND(I119*H119,2)</f>
        <v>0</v>
      </c>
      <c r="K119" s="221" t="s">
        <v>125</v>
      </c>
      <c r="L119" s="226"/>
      <c r="M119" s="227" t="s">
        <v>19</v>
      </c>
      <c r="N119" s="228" t="s">
        <v>47</v>
      </c>
      <c r="O119" s="83"/>
      <c r="P119" s="208">
        <f>O119*H119</f>
        <v>0</v>
      </c>
      <c r="Q119" s="208">
        <v>0.00068999999999999997</v>
      </c>
      <c r="R119" s="208">
        <f>Q119*H119</f>
        <v>0.0079349999999999993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199</v>
      </c>
      <c r="AT119" s="210" t="s">
        <v>158</v>
      </c>
      <c r="AU119" s="210" t="s">
        <v>86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175</v>
      </c>
      <c r="BM119" s="210" t="s">
        <v>214</v>
      </c>
    </row>
    <row r="120" s="13" customFormat="1">
      <c r="A120" s="13"/>
      <c r="B120" s="229"/>
      <c r="C120" s="230"/>
      <c r="D120" s="217" t="s">
        <v>201</v>
      </c>
      <c r="E120" s="230"/>
      <c r="F120" s="231" t="s">
        <v>215</v>
      </c>
      <c r="G120" s="230"/>
      <c r="H120" s="232">
        <v>11.5</v>
      </c>
      <c r="I120" s="233"/>
      <c r="J120" s="230"/>
      <c r="K120" s="230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201</v>
      </c>
      <c r="AU120" s="238" t="s">
        <v>86</v>
      </c>
      <c r="AV120" s="13" t="s">
        <v>86</v>
      </c>
      <c r="AW120" s="13" t="s">
        <v>4</v>
      </c>
      <c r="AX120" s="13" t="s">
        <v>84</v>
      </c>
      <c r="AY120" s="238" t="s">
        <v>118</v>
      </c>
    </row>
    <row r="121" s="2" customFormat="1" ht="24.15" customHeight="1">
      <c r="A121" s="37"/>
      <c r="B121" s="38"/>
      <c r="C121" s="199" t="s">
        <v>175</v>
      </c>
      <c r="D121" s="199" t="s">
        <v>121</v>
      </c>
      <c r="E121" s="200" t="s">
        <v>216</v>
      </c>
      <c r="F121" s="201" t="s">
        <v>217</v>
      </c>
      <c r="G121" s="202" t="s">
        <v>124</v>
      </c>
      <c r="H121" s="203">
        <v>7</v>
      </c>
      <c r="I121" s="204"/>
      <c r="J121" s="205">
        <f>ROUND(I121*H121,2)</f>
        <v>0</v>
      </c>
      <c r="K121" s="201" t="s">
        <v>125</v>
      </c>
      <c r="L121" s="43"/>
      <c r="M121" s="206" t="s">
        <v>19</v>
      </c>
      <c r="N121" s="207" t="s">
        <v>47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175</v>
      </c>
      <c r="AT121" s="210" t="s">
        <v>121</v>
      </c>
      <c r="AU121" s="210" t="s">
        <v>86</v>
      </c>
      <c r="AY121" s="16" t="s">
        <v>118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84</v>
      </c>
      <c r="BK121" s="211">
        <f>ROUND(I121*H121,2)</f>
        <v>0</v>
      </c>
      <c r="BL121" s="16" t="s">
        <v>175</v>
      </c>
      <c r="BM121" s="210" t="s">
        <v>218</v>
      </c>
    </row>
    <row r="122" s="2" customFormat="1">
      <c r="A122" s="37"/>
      <c r="B122" s="38"/>
      <c r="C122" s="39"/>
      <c r="D122" s="212" t="s">
        <v>128</v>
      </c>
      <c r="E122" s="39"/>
      <c r="F122" s="213" t="s">
        <v>219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128</v>
      </c>
      <c r="AU122" s="16" t="s">
        <v>86</v>
      </c>
    </row>
    <row r="123" s="2" customFormat="1" ht="21.75" customHeight="1">
      <c r="A123" s="37"/>
      <c r="B123" s="38"/>
      <c r="C123" s="199" t="s">
        <v>220</v>
      </c>
      <c r="D123" s="199" t="s">
        <v>121</v>
      </c>
      <c r="E123" s="200" t="s">
        <v>221</v>
      </c>
      <c r="F123" s="201" t="s">
        <v>222</v>
      </c>
      <c r="G123" s="202" t="s">
        <v>193</v>
      </c>
      <c r="H123" s="203">
        <v>10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175</v>
      </c>
      <c r="AT123" s="210" t="s">
        <v>121</v>
      </c>
      <c r="AU123" s="210" t="s">
        <v>86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175</v>
      </c>
      <c r="BM123" s="210" t="s">
        <v>223</v>
      </c>
    </row>
    <row r="124" s="2" customFormat="1">
      <c r="A124" s="37"/>
      <c r="B124" s="38"/>
      <c r="C124" s="39"/>
      <c r="D124" s="212" t="s">
        <v>128</v>
      </c>
      <c r="E124" s="39"/>
      <c r="F124" s="213" t="s">
        <v>224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128</v>
      </c>
      <c r="AU124" s="16" t="s">
        <v>86</v>
      </c>
    </row>
    <row r="125" s="2" customFormat="1" ht="16.5" customHeight="1">
      <c r="A125" s="37"/>
      <c r="B125" s="38"/>
      <c r="C125" s="219" t="s">
        <v>225</v>
      </c>
      <c r="D125" s="219" t="s">
        <v>158</v>
      </c>
      <c r="E125" s="220" t="s">
        <v>226</v>
      </c>
      <c r="F125" s="221" t="s">
        <v>227</v>
      </c>
      <c r="G125" s="222" t="s">
        <v>124</v>
      </c>
      <c r="H125" s="223">
        <v>8.0500000000000007</v>
      </c>
      <c r="I125" s="224"/>
      <c r="J125" s="225">
        <f>ROUND(I125*H125,2)</f>
        <v>0</v>
      </c>
      <c r="K125" s="221" t="s">
        <v>125</v>
      </c>
      <c r="L125" s="226"/>
      <c r="M125" s="227" t="s">
        <v>19</v>
      </c>
      <c r="N125" s="228" t="s">
        <v>47</v>
      </c>
      <c r="O125" s="83"/>
      <c r="P125" s="208">
        <f>O125*H125</f>
        <v>0</v>
      </c>
      <c r="Q125" s="208">
        <v>0.0023999999999999998</v>
      </c>
      <c r="R125" s="208">
        <f>Q125*H125</f>
        <v>0.01932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199</v>
      </c>
      <c r="AT125" s="210" t="s">
        <v>158</v>
      </c>
      <c r="AU125" s="210" t="s">
        <v>86</v>
      </c>
      <c r="AY125" s="16" t="s">
        <v>118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175</v>
      </c>
      <c r="BM125" s="210" t="s">
        <v>228</v>
      </c>
    </row>
    <row r="126" s="13" customFormat="1">
      <c r="A126" s="13"/>
      <c r="B126" s="229"/>
      <c r="C126" s="230"/>
      <c r="D126" s="217" t="s">
        <v>201</v>
      </c>
      <c r="E126" s="230"/>
      <c r="F126" s="231" t="s">
        <v>229</v>
      </c>
      <c r="G126" s="230"/>
      <c r="H126" s="232">
        <v>8.0500000000000007</v>
      </c>
      <c r="I126" s="233"/>
      <c r="J126" s="230"/>
      <c r="K126" s="230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201</v>
      </c>
      <c r="AU126" s="238" t="s">
        <v>86</v>
      </c>
      <c r="AV126" s="13" t="s">
        <v>86</v>
      </c>
      <c r="AW126" s="13" t="s">
        <v>4</v>
      </c>
      <c r="AX126" s="13" t="s">
        <v>84</v>
      </c>
      <c r="AY126" s="238" t="s">
        <v>118</v>
      </c>
    </row>
    <row r="127" s="2" customFormat="1" ht="24.15" customHeight="1">
      <c r="A127" s="37"/>
      <c r="B127" s="38"/>
      <c r="C127" s="199" t="s">
        <v>230</v>
      </c>
      <c r="D127" s="199" t="s">
        <v>121</v>
      </c>
      <c r="E127" s="200" t="s">
        <v>231</v>
      </c>
      <c r="F127" s="201" t="s">
        <v>232</v>
      </c>
      <c r="G127" s="202" t="s">
        <v>124</v>
      </c>
      <c r="H127" s="203">
        <v>27</v>
      </c>
      <c r="I127" s="204"/>
      <c r="J127" s="205">
        <f>ROUND(I127*H127,2)</f>
        <v>0</v>
      </c>
      <c r="K127" s="201" t="s">
        <v>125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175</v>
      </c>
      <c r="AT127" s="210" t="s">
        <v>121</v>
      </c>
      <c r="AU127" s="210" t="s">
        <v>86</v>
      </c>
      <c r="AY127" s="16" t="s">
        <v>118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175</v>
      </c>
      <c r="BM127" s="210" t="s">
        <v>233</v>
      </c>
    </row>
    <row r="128" s="2" customFormat="1">
      <c r="A128" s="37"/>
      <c r="B128" s="38"/>
      <c r="C128" s="39"/>
      <c r="D128" s="212" t="s">
        <v>128</v>
      </c>
      <c r="E128" s="39"/>
      <c r="F128" s="213" t="s">
        <v>234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128</v>
      </c>
      <c r="AU128" s="16" t="s">
        <v>86</v>
      </c>
    </row>
    <row r="129" s="2" customFormat="1" ht="21.75" customHeight="1">
      <c r="A129" s="37"/>
      <c r="B129" s="38"/>
      <c r="C129" s="199" t="s">
        <v>235</v>
      </c>
      <c r="D129" s="199" t="s">
        <v>121</v>
      </c>
      <c r="E129" s="200" t="s">
        <v>191</v>
      </c>
      <c r="F129" s="201" t="s">
        <v>192</v>
      </c>
      <c r="G129" s="202" t="s">
        <v>193</v>
      </c>
      <c r="H129" s="203">
        <v>10</v>
      </c>
      <c r="I129" s="204"/>
      <c r="J129" s="205">
        <f>ROUND(I129*H129,2)</f>
        <v>0</v>
      </c>
      <c r="K129" s="201" t="s">
        <v>125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175</v>
      </c>
      <c r="AT129" s="210" t="s">
        <v>121</v>
      </c>
      <c r="AU129" s="210" t="s">
        <v>86</v>
      </c>
      <c r="AY129" s="16" t="s">
        <v>118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175</v>
      </c>
      <c r="BM129" s="210" t="s">
        <v>236</v>
      </c>
    </row>
    <row r="130" s="2" customFormat="1">
      <c r="A130" s="37"/>
      <c r="B130" s="38"/>
      <c r="C130" s="39"/>
      <c r="D130" s="212" t="s">
        <v>128</v>
      </c>
      <c r="E130" s="39"/>
      <c r="F130" s="213" t="s">
        <v>195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86</v>
      </c>
    </row>
    <row r="131" s="2" customFormat="1" ht="16.5" customHeight="1">
      <c r="A131" s="37"/>
      <c r="B131" s="38"/>
      <c r="C131" s="219" t="s">
        <v>237</v>
      </c>
      <c r="D131" s="219" t="s">
        <v>158</v>
      </c>
      <c r="E131" s="220" t="s">
        <v>238</v>
      </c>
      <c r="F131" s="221" t="s">
        <v>239</v>
      </c>
      <c r="G131" s="222" t="s">
        <v>124</v>
      </c>
      <c r="H131" s="223">
        <v>31.050000000000001</v>
      </c>
      <c r="I131" s="224"/>
      <c r="J131" s="225">
        <f>ROUND(I131*H131,2)</f>
        <v>0</v>
      </c>
      <c r="K131" s="221" t="s">
        <v>125</v>
      </c>
      <c r="L131" s="226"/>
      <c r="M131" s="227" t="s">
        <v>19</v>
      </c>
      <c r="N131" s="228" t="s">
        <v>47</v>
      </c>
      <c r="O131" s="83"/>
      <c r="P131" s="208">
        <f>O131*H131</f>
        <v>0</v>
      </c>
      <c r="Q131" s="208">
        <v>0.00076999999999999996</v>
      </c>
      <c r="R131" s="208">
        <f>Q131*H131</f>
        <v>0.023908499999999999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199</v>
      </c>
      <c r="AT131" s="210" t="s">
        <v>158</v>
      </c>
      <c r="AU131" s="210" t="s">
        <v>86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175</v>
      </c>
      <c r="BM131" s="210" t="s">
        <v>240</v>
      </c>
    </row>
    <row r="132" s="13" customFormat="1">
      <c r="A132" s="13"/>
      <c r="B132" s="229"/>
      <c r="C132" s="230"/>
      <c r="D132" s="217" t="s">
        <v>201</v>
      </c>
      <c r="E132" s="230"/>
      <c r="F132" s="231" t="s">
        <v>241</v>
      </c>
      <c r="G132" s="230"/>
      <c r="H132" s="232">
        <v>31.050000000000001</v>
      </c>
      <c r="I132" s="233"/>
      <c r="J132" s="230"/>
      <c r="K132" s="230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201</v>
      </c>
      <c r="AU132" s="238" t="s">
        <v>86</v>
      </c>
      <c r="AV132" s="13" t="s">
        <v>86</v>
      </c>
      <c r="AW132" s="13" t="s">
        <v>4</v>
      </c>
      <c r="AX132" s="13" t="s">
        <v>84</v>
      </c>
      <c r="AY132" s="238" t="s">
        <v>118</v>
      </c>
    </row>
    <row r="133" s="2" customFormat="1" ht="16.5" customHeight="1">
      <c r="A133" s="37"/>
      <c r="B133" s="38"/>
      <c r="C133" s="199" t="s">
        <v>242</v>
      </c>
      <c r="D133" s="199" t="s">
        <v>121</v>
      </c>
      <c r="E133" s="200" t="s">
        <v>243</v>
      </c>
      <c r="F133" s="201" t="s">
        <v>244</v>
      </c>
      <c r="G133" s="202" t="s">
        <v>193</v>
      </c>
      <c r="H133" s="203">
        <v>6</v>
      </c>
      <c r="I133" s="204"/>
      <c r="J133" s="205">
        <f>ROUND(I133*H133,2)</f>
        <v>0</v>
      </c>
      <c r="K133" s="201" t="s">
        <v>125</v>
      </c>
      <c r="L133" s="43"/>
      <c r="M133" s="206" t="s">
        <v>19</v>
      </c>
      <c r="N133" s="207" t="s">
        <v>47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175</v>
      </c>
      <c r="AT133" s="210" t="s">
        <v>121</v>
      </c>
      <c r="AU133" s="210" t="s">
        <v>86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175</v>
      </c>
      <c r="BM133" s="210" t="s">
        <v>245</v>
      </c>
    </row>
    <row r="134" s="2" customFormat="1">
      <c r="A134" s="37"/>
      <c r="B134" s="38"/>
      <c r="C134" s="39"/>
      <c r="D134" s="212" t="s">
        <v>128</v>
      </c>
      <c r="E134" s="39"/>
      <c r="F134" s="213" t="s">
        <v>246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128</v>
      </c>
      <c r="AU134" s="16" t="s">
        <v>86</v>
      </c>
    </row>
    <row r="135" s="2" customFormat="1" ht="16.5" customHeight="1">
      <c r="A135" s="37"/>
      <c r="B135" s="38"/>
      <c r="C135" s="219" t="s">
        <v>247</v>
      </c>
      <c r="D135" s="219" t="s">
        <v>158</v>
      </c>
      <c r="E135" s="220" t="s">
        <v>248</v>
      </c>
      <c r="F135" s="221" t="s">
        <v>249</v>
      </c>
      <c r="G135" s="222" t="s">
        <v>193</v>
      </c>
      <c r="H135" s="223">
        <v>3</v>
      </c>
      <c r="I135" s="224"/>
      <c r="J135" s="225">
        <f>ROUND(I135*H135,2)</f>
        <v>0</v>
      </c>
      <c r="K135" s="221" t="s">
        <v>125</v>
      </c>
      <c r="L135" s="226"/>
      <c r="M135" s="227" t="s">
        <v>19</v>
      </c>
      <c r="N135" s="228" t="s">
        <v>47</v>
      </c>
      <c r="O135" s="83"/>
      <c r="P135" s="208">
        <f>O135*H135</f>
        <v>0</v>
      </c>
      <c r="Q135" s="208">
        <v>0.00021000000000000001</v>
      </c>
      <c r="R135" s="208">
        <f>Q135*H135</f>
        <v>0.00063000000000000003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199</v>
      </c>
      <c r="AT135" s="210" t="s">
        <v>158</v>
      </c>
      <c r="AU135" s="210" t="s">
        <v>86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175</v>
      </c>
      <c r="BM135" s="210" t="s">
        <v>250</v>
      </c>
    </row>
    <row r="136" s="2" customFormat="1" ht="16.5" customHeight="1">
      <c r="A136" s="37"/>
      <c r="B136" s="38"/>
      <c r="C136" s="219" t="s">
        <v>8</v>
      </c>
      <c r="D136" s="219" t="s">
        <v>158</v>
      </c>
      <c r="E136" s="220" t="s">
        <v>251</v>
      </c>
      <c r="F136" s="221" t="s">
        <v>252</v>
      </c>
      <c r="G136" s="222" t="s">
        <v>193</v>
      </c>
      <c r="H136" s="223">
        <v>3</v>
      </c>
      <c r="I136" s="224"/>
      <c r="J136" s="225">
        <f>ROUND(I136*H136,2)</f>
        <v>0</v>
      </c>
      <c r="K136" s="221" t="s">
        <v>125</v>
      </c>
      <c r="L136" s="226"/>
      <c r="M136" s="227" t="s">
        <v>19</v>
      </c>
      <c r="N136" s="228" t="s">
        <v>47</v>
      </c>
      <c r="O136" s="83"/>
      <c r="P136" s="208">
        <f>O136*H136</f>
        <v>0</v>
      </c>
      <c r="Q136" s="208">
        <v>0.00012999999999999999</v>
      </c>
      <c r="R136" s="208">
        <f>Q136*H136</f>
        <v>0.00038999999999999994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199</v>
      </c>
      <c r="AT136" s="210" t="s">
        <v>158</v>
      </c>
      <c r="AU136" s="210" t="s">
        <v>86</v>
      </c>
      <c r="AY136" s="16" t="s">
        <v>118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84</v>
      </c>
      <c r="BK136" s="211">
        <f>ROUND(I136*H136,2)</f>
        <v>0</v>
      </c>
      <c r="BL136" s="16" t="s">
        <v>175</v>
      </c>
      <c r="BM136" s="210" t="s">
        <v>253</v>
      </c>
    </row>
    <row r="137" s="12" customFormat="1" ht="25.92" customHeight="1">
      <c r="A137" s="12"/>
      <c r="B137" s="183"/>
      <c r="C137" s="184"/>
      <c r="D137" s="185" t="s">
        <v>75</v>
      </c>
      <c r="E137" s="186" t="s">
        <v>158</v>
      </c>
      <c r="F137" s="186" t="s">
        <v>254</v>
      </c>
      <c r="G137" s="184"/>
      <c r="H137" s="184"/>
      <c r="I137" s="187"/>
      <c r="J137" s="188">
        <f>BK137</f>
        <v>0</v>
      </c>
      <c r="K137" s="184"/>
      <c r="L137" s="189"/>
      <c r="M137" s="190"/>
      <c r="N137" s="191"/>
      <c r="O137" s="191"/>
      <c r="P137" s="192">
        <f>P138</f>
        <v>0</v>
      </c>
      <c r="Q137" s="191"/>
      <c r="R137" s="192">
        <f>R138</f>
        <v>0.15980000000000003</v>
      </c>
      <c r="S137" s="191"/>
      <c r="T137" s="19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4" t="s">
        <v>157</v>
      </c>
      <c r="AT137" s="195" t="s">
        <v>75</v>
      </c>
      <c r="AU137" s="195" t="s">
        <v>76</v>
      </c>
      <c r="AY137" s="194" t="s">
        <v>118</v>
      </c>
      <c r="BK137" s="196">
        <f>BK138</f>
        <v>0</v>
      </c>
    </row>
    <row r="138" s="12" customFormat="1" ht="22.8" customHeight="1">
      <c r="A138" s="12"/>
      <c r="B138" s="183"/>
      <c r="C138" s="184"/>
      <c r="D138" s="185" t="s">
        <v>75</v>
      </c>
      <c r="E138" s="197" t="s">
        <v>255</v>
      </c>
      <c r="F138" s="197" t="s">
        <v>256</v>
      </c>
      <c r="G138" s="184"/>
      <c r="H138" s="184"/>
      <c r="I138" s="187"/>
      <c r="J138" s="198">
        <f>BK138</f>
        <v>0</v>
      </c>
      <c r="K138" s="184"/>
      <c r="L138" s="189"/>
      <c r="M138" s="190"/>
      <c r="N138" s="191"/>
      <c r="O138" s="191"/>
      <c r="P138" s="192">
        <f>SUM(P139:P151)</f>
        <v>0</v>
      </c>
      <c r="Q138" s="191"/>
      <c r="R138" s="192">
        <f>SUM(R139:R151)</f>
        <v>0.15980000000000003</v>
      </c>
      <c r="S138" s="191"/>
      <c r="T138" s="193">
        <f>SUM(T139:T151)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157</v>
      </c>
      <c r="AT138" s="195" t="s">
        <v>75</v>
      </c>
      <c r="AU138" s="195" t="s">
        <v>84</v>
      </c>
      <c r="AY138" s="194" t="s">
        <v>118</v>
      </c>
      <c r="BK138" s="196">
        <f>SUM(BK139:BK151)</f>
        <v>0</v>
      </c>
    </row>
    <row r="139" s="2" customFormat="1" ht="16.5" customHeight="1">
      <c r="A139" s="37"/>
      <c r="B139" s="38"/>
      <c r="C139" s="199" t="s">
        <v>257</v>
      </c>
      <c r="D139" s="199" t="s">
        <v>121</v>
      </c>
      <c r="E139" s="200" t="s">
        <v>258</v>
      </c>
      <c r="F139" s="201" t="s">
        <v>259</v>
      </c>
      <c r="G139" s="202" t="s">
        <v>193</v>
      </c>
      <c r="H139" s="203">
        <v>1</v>
      </c>
      <c r="I139" s="204"/>
      <c r="J139" s="205">
        <f>ROUND(I139*H139,2)</f>
        <v>0</v>
      </c>
      <c r="K139" s="201" t="s">
        <v>125</v>
      </c>
      <c r="L139" s="43"/>
      <c r="M139" s="206" t="s">
        <v>19</v>
      </c>
      <c r="N139" s="207" t="s">
        <v>47</v>
      </c>
      <c r="O139" s="8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260</v>
      </c>
      <c r="AT139" s="210" t="s">
        <v>121</v>
      </c>
      <c r="AU139" s="210" t="s">
        <v>86</v>
      </c>
      <c r="AY139" s="16" t="s">
        <v>118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84</v>
      </c>
      <c r="BK139" s="211">
        <f>ROUND(I139*H139,2)</f>
        <v>0</v>
      </c>
      <c r="BL139" s="16" t="s">
        <v>260</v>
      </c>
      <c r="BM139" s="210" t="s">
        <v>261</v>
      </c>
    </row>
    <row r="140" s="2" customFormat="1">
      <c r="A140" s="37"/>
      <c r="B140" s="38"/>
      <c r="C140" s="39"/>
      <c r="D140" s="212" t="s">
        <v>128</v>
      </c>
      <c r="E140" s="39"/>
      <c r="F140" s="213" t="s">
        <v>262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128</v>
      </c>
      <c r="AU140" s="16" t="s">
        <v>86</v>
      </c>
    </row>
    <row r="141" s="2" customFormat="1" ht="16.5" customHeight="1">
      <c r="A141" s="37"/>
      <c r="B141" s="38"/>
      <c r="C141" s="219" t="s">
        <v>162</v>
      </c>
      <c r="D141" s="219" t="s">
        <v>158</v>
      </c>
      <c r="E141" s="220" t="s">
        <v>263</v>
      </c>
      <c r="F141" s="221" t="s">
        <v>264</v>
      </c>
      <c r="G141" s="222" t="s">
        <v>193</v>
      </c>
      <c r="H141" s="223">
        <v>1</v>
      </c>
      <c r="I141" s="224"/>
      <c r="J141" s="225">
        <f>ROUND(I141*H141,2)</f>
        <v>0</v>
      </c>
      <c r="K141" s="221" t="s">
        <v>19</v>
      </c>
      <c r="L141" s="226"/>
      <c r="M141" s="227" t="s">
        <v>19</v>
      </c>
      <c r="N141" s="228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265</v>
      </c>
      <c r="AT141" s="210" t="s">
        <v>158</v>
      </c>
      <c r="AU141" s="210" t="s">
        <v>86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260</v>
      </c>
      <c r="BM141" s="210" t="s">
        <v>266</v>
      </c>
    </row>
    <row r="142" s="2" customFormat="1" ht="16.5" customHeight="1">
      <c r="A142" s="37"/>
      <c r="B142" s="38"/>
      <c r="C142" s="199" t="s">
        <v>267</v>
      </c>
      <c r="D142" s="199" t="s">
        <v>121</v>
      </c>
      <c r="E142" s="200" t="s">
        <v>268</v>
      </c>
      <c r="F142" s="201" t="s">
        <v>269</v>
      </c>
      <c r="G142" s="202" t="s">
        <v>193</v>
      </c>
      <c r="H142" s="203">
        <v>1</v>
      </c>
      <c r="I142" s="204"/>
      <c r="J142" s="205">
        <f>ROUND(I142*H142,2)</f>
        <v>0</v>
      </c>
      <c r="K142" s="201" t="s">
        <v>125</v>
      </c>
      <c r="L142" s="43"/>
      <c r="M142" s="206" t="s">
        <v>19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260</v>
      </c>
      <c r="AT142" s="210" t="s">
        <v>121</v>
      </c>
      <c r="AU142" s="210" t="s">
        <v>86</v>
      </c>
      <c r="AY142" s="16" t="s">
        <v>118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260</v>
      </c>
      <c r="BM142" s="210" t="s">
        <v>270</v>
      </c>
    </row>
    <row r="143" s="2" customFormat="1">
      <c r="A143" s="37"/>
      <c r="B143" s="38"/>
      <c r="C143" s="39"/>
      <c r="D143" s="212" t="s">
        <v>128</v>
      </c>
      <c r="E143" s="39"/>
      <c r="F143" s="213" t="s">
        <v>271</v>
      </c>
      <c r="G143" s="39"/>
      <c r="H143" s="39"/>
      <c r="I143" s="214"/>
      <c r="J143" s="39"/>
      <c r="K143" s="39"/>
      <c r="L143" s="43"/>
      <c r="M143" s="215"/>
      <c r="N143" s="216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128</v>
      </c>
      <c r="AU143" s="16" t="s">
        <v>86</v>
      </c>
    </row>
    <row r="144" s="2" customFormat="1" ht="16.5" customHeight="1">
      <c r="A144" s="37"/>
      <c r="B144" s="38"/>
      <c r="C144" s="219" t="s">
        <v>272</v>
      </c>
      <c r="D144" s="219" t="s">
        <v>158</v>
      </c>
      <c r="E144" s="220" t="s">
        <v>273</v>
      </c>
      <c r="F144" s="221" t="s">
        <v>274</v>
      </c>
      <c r="G144" s="222" t="s">
        <v>193</v>
      </c>
      <c r="H144" s="223">
        <v>1</v>
      </c>
      <c r="I144" s="224"/>
      <c r="J144" s="225">
        <f>ROUND(I144*H144,2)</f>
        <v>0</v>
      </c>
      <c r="K144" s="221" t="s">
        <v>19</v>
      </c>
      <c r="L144" s="226"/>
      <c r="M144" s="227" t="s">
        <v>19</v>
      </c>
      <c r="N144" s="228" t="s">
        <v>47</v>
      </c>
      <c r="O144" s="83"/>
      <c r="P144" s="208">
        <f>O144*H144</f>
        <v>0</v>
      </c>
      <c r="Q144" s="208">
        <v>0.10000000000000001</v>
      </c>
      <c r="R144" s="208">
        <f>Q144*H144</f>
        <v>0.10000000000000001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265</v>
      </c>
      <c r="AT144" s="210" t="s">
        <v>158</v>
      </c>
      <c r="AU144" s="210" t="s">
        <v>86</v>
      </c>
      <c r="AY144" s="16" t="s">
        <v>118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84</v>
      </c>
      <c r="BK144" s="211">
        <f>ROUND(I144*H144,2)</f>
        <v>0</v>
      </c>
      <c r="BL144" s="16" t="s">
        <v>260</v>
      </c>
      <c r="BM144" s="210" t="s">
        <v>275</v>
      </c>
    </row>
    <row r="145" s="2" customFormat="1" ht="16.5" customHeight="1">
      <c r="A145" s="37"/>
      <c r="B145" s="38"/>
      <c r="C145" s="219" t="s">
        <v>276</v>
      </c>
      <c r="D145" s="219" t="s">
        <v>158</v>
      </c>
      <c r="E145" s="220" t="s">
        <v>277</v>
      </c>
      <c r="F145" s="221" t="s">
        <v>278</v>
      </c>
      <c r="G145" s="222" t="s">
        <v>174</v>
      </c>
      <c r="H145" s="223">
        <v>1</v>
      </c>
      <c r="I145" s="224"/>
      <c r="J145" s="225">
        <f>ROUND(I145*H145,2)</f>
        <v>0</v>
      </c>
      <c r="K145" s="221" t="s">
        <v>19</v>
      </c>
      <c r="L145" s="226"/>
      <c r="M145" s="227" t="s">
        <v>19</v>
      </c>
      <c r="N145" s="228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265</v>
      </c>
      <c r="AT145" s="210" t="s">
        <v>158</v>
      </c>
      <c r="AU145" s="210" t="s">
        <v>86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260</v>
      </c>
      <c r="BM145" s="210" t="s">
        <v>279</v>
      </c>
    </row>
    <row r="146" s="2" customFormat="1" ht="16.5" customHeight="1">
      <c r="A146" s="37"/>
      <c r="B146" s="38"/>
      <c r="C146" s="219" t="s">
        <v>280</v>
      </c>
      <c r="D146" s="219" t="s">
        <v>158</v>
      </c>
      <c r="E146" s="220" t="s">
        <v>281</v>
      </c>
      <c r="F146" s="221" t="s">
        <v>282</v>
      </c>
      <c r="G146" s="222" t="s">
        <v>283</v>
      </c>
      <c r="H146" s="223">
        <v>38.640000000000001</v>
      </c>
      <c r="I146" s="224"/>
      <c r="J146" s="225">
        <f>ROUND(I146*H146,2)</f>
        <v>0</v>
      </c>
      <c r="K146" s="221" t="s">
        <v>125</v>
      </c>
      <c r="L146" s="226"/>
      <c r="M146" s="227" t="s">
        <v>19</v>
      </c>
      <c r="N146" s="228" t="s">
        <v>47</v>
      </c>
      <c r="O146" s="83"/>
      <c r="P146" s="208">
        <f>O146*H146</f>
        <v>0</v>
      </c>
      <c r="Q146" s="208">
        <v>0.001</v>
      </c>
      <c r="R146" s="208">
        <f>Q146*H146</f>
        <v>0.038640000000000001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265</v>
      </c>
      <c r="AT146" s="210" t="s">
        <v>158</v>
      </c>
      <c r="AU146" s="210" t="s">
        <v>86</v>
      </c>
      <c r="AY146" s="16" t="s">
        <v>118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84</v>
      </c>
      <c r="BK146" s="211">
        <f>ROUND(I146*H146,2)</f>
        <v>0</v>
      </c>
      <c r="BL146" s="16" t="s">
        <v>260</v>
      </c>
      <c r="BM146" s="210" t="s">
        <v>284</v>
      </c>
    </row>
    <row r="147" s="13" customFormat="1">
      <c r="A147" s="13"/>
      <c r="B147" s="229"/>
      <c r="C147" s="230"/>
      <c r="D147" s="217" t="s">
        <v>201</v>
      </c>
      <c r="E147" s="230"/>
      <c r="F147" s="231" t="s">
        <v>285</v>
      </c>
      <c r="G147" s="230"/>
      <c r="H147" s="232">
        <v>38.640000000000001</v>
      </c>
      <c r="I147" s="233"/>
      <c r="J147" s="230"/>
      <c r="K147" s="230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201</v>
      </c>
      <c r="AU147" s="238" t="s">
        <v>86</v>
      </c>
      <c r="AV147" s="13" t="s">
        <v>86</v>
      </c>
      <c r="AW147" s="13" t="s">
        <v>4</v>
      </c>
      <c r="AX147" s="13" t="s">
        <v>84</v>
      </c>
      <c r="AY147" s="238" t="s">
        <v>118</v>
      </c>
    </row>
    <row r="148" s="2" customFormat="1" ht="16.5" customHeight="1">
      <c r="A148" s="37"/>
      <c r="B148" s="38"/>
      <c r="C148" s="219" t="s">
        <v>286</v>
      </c>
      <c r="D148" s="219" t="s">
        <v>158</v>
      </c>
      <c r="E148" s="220" t="s">
        <v>287</v>
      </c>
      <c r="F148" s="221" t="s">
        <v>288</v>
      </c>
      <c r="G148" s="222" t="s">
        <v>283</v>
      </c>
      <c r="H148" s="223">
        <v>3.4500000000000002</v>
      </c>
      <c r="I148" s="224"/>
      <c r="J148" s="225">
        <f>ROUND(I148*H148,2)</f>
        <v>0</v>
      </c>
      <c r="K148" s="221" t="s">
        <v>125</v>
      </c>
      <c r="L148" s="226"/>
      <c r="M148" s="227" t="s">
        <v>19</v>
      </c>
      <c r="N148" s="228" t="s">
        <v>47</v>
      </c>
      <c r="O148" s="83"/>
      <c r="P148" s="208">
        <f>O148*H148</f>
        <v>0</v>
      </c>
      <c r="Q148" s="208">
        <v>0.001</v>
      </c>
      <c r="R148" s="208">
        <f>Q148*H148</f>
        <v>0.0034500000000000004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265</v>
      </c>
      <c r="AT148" s="210" t="s">
        <v>158</v>
      </c>
      <c r="AU148" s="210" t="s">
        <v>86</v>
      </c>
      <c r="AY148" s="16" t="s">
        <v>118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84</v>
      </c>
      <c r="BK148" s="211">
        <f>ROUND(I148*H148,2)</f>
        <v>0</v>
      </c>
      <c r="BL148" s="16" t="s">
        <v>260</v>
      </c>
      <c r="BM148" s="210" t="s">
        <v>289</v>
      </c>
    </row>
    <row r="149" s="13" customFormat="1">
      <c r="A149" s="13"/>
      <c r="B149" s="229"/>
      <c r="C149" s="230"/>
      <c r="D149" s="217" t="s">
        <v>201</v>
      </c>
      <c r="E149" s="230"/>
      <c r="F149" s="231" t="s">
        <v>290</v>
      </c>
      <c r="G149" s="230"/>
      <c r="H149" s="232">
        <v>3.4500000000000002</v>
      </c>
      <c r="I149" s="233"/>
      <c r="J149" s="230"/>
      <c r="K149" s="230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201</v>
      </c>
      <c r="AU149" s="238" t="s">
        <v>86</v>
      </c>
      <c r="AV149" s="13" t="s">
        <v>86</v>
      </c>
      <c r="AW149" s="13" t="s">
        <v>4</v>
      </c>
      <c r="AX149" s="13" t="s">
        <v>84</v>
      </c>
      <c r="AY149" s="238" t="s">
        <v>118</v>
      </c>
    </row>
    <row r="150" s="2" customFormat="1" ht="16.5" customHeight="1">
      <c r="A150" s="37"/>
      <c r="B150" s="38"/>
      <c r="C150" s="219" t="s">
        <v>291</v>
      </c>
      <c r="D150" s="219" t="s">
        <v>158</v>
      </c>
      <c r="E150" s="220" t="s">
        <v>292</v>
      </c>
      <c r="F150" s="221" t="s">
        <v>293</v>
      </c>
      <c r="G150" s="222" t="s">
        <v>124</v>
      </c>
      <c r="H150" s="223">
        <v>50.600000000000001</v>
      </c>
      <c r="I150" s="224"/>
      <c r="J150" s="225">
        <f>ROUND(I150*H150,2)</f>
        <v>0</v>
      </c>
      <c r="K150" s="221" t="s">
        <v>125</v>
      </c>
      <c r="L150" s="226"/>
      <c r="M150" s="227" t="s">
        <v>19</v>
      </c>
      <c r="N150" s="228" t="s">
        <v>47</v>
      </c>
      <c r="O150" s="83"/>
      <c r="P150" s="208">
        <f>O150*H150</f>
        <v>0</v>
      </c>
      <c r="Q150" s="208">
        <v>0.00035</v>
      </c>
      <c r="R150" s="208">
        <f>Q150*H150</f>
        <v>0.01771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199</v>
      </c>
      <c r="AT150" s="210" t="s">
        <v>158</v>
      </c>
      <c r="AU150" s="210" t="s">
        <v>86</v>
      </c>
      <c r="AY150" s="16" t="s">
        <v>118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84</v>
      </c>
      <c r="BK150" s="211">
        <f>ROUND(I150*H150,2)</f>
        <v>0</v>
      </c>
      <c r="BL150" s="16" t="s">
        <v>175</v>
      </c>
      <c r="BM150" s="210" t="s">
        <v>294</v>
      </c>
    </row>
    <row r="151" s="13" customFormat="1">
      <c r="A151" s="13"/>
      <c r="B151" s="229"/>
      <c r="C151" s="230"/>
      <c r="D151" s="217" t="s">
        <v>201</v>
      </c>
      <c r="E151" s="230"/>
      <c r="F151" s="231" t="s">
        <v>295</v>
      </c>
      <c r="G151" s="230"/>
      <c r="H151" s="232">
        <v>50.600000000000001</v>
      </c>
      <c r="I151" s="233"/>
      <c r="J151" s="230"/>
      <c r="K151" s="230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201</v>
      </c>
      <c r="AU151" s="238" t="s">
        <v>86</v>
      </c>
      <c r="AV151" s="13" t="s">
        <v>86</v>
      </c>
      <c r="AW151" s="13" t="s">
        <v>4</v>
      </c>
      <c r="AX151" s="13" t="s">
        <v>84</v>
      </c>
      <c r="AY151" s="238" t="s">
        <v>118</v>
      </c>
    </row>
    <row r="152" s="12" customFormat="1" ht="25.92" customHeight="1">
      <c r="A152" s="12"/>
      <c r="B152" s="183"/>
      <c r="C152" s="184"/>
      <c r="D152" s="185" t="s">
        <v>75</v>
      </c>
      <c r="E152" s="186" t="s">
        <v>296</v>
      </c>
      <c r="F152" s="186" t="s">
        <v>297</v>
      </c>
      <c r="G152" s="184"/>
      <c r="H152" s="184"/>
      <c r="I152" s="187"/>
      <c r="J152" s="188">
        <f>BK152</f>
        <v>0</v>
      </c>
      <c r="K152" s="184"/>
      <c r="L152" s="189"/>
      <c r="M152" s="190"/>
      <c r="N152" s="191"/>
      <c r="O152" s="191"/>
      <c r="P152" s="192">
        <f>P153+P165</f>
        <v>0</v>
      </c>
      <c r="Q152" s="191"/>
      <c r="R152" s="192">
        <f>R153+R165</f>
        <v>0</v>
      </c>
      <c r="S152" s="191"/>
      <c r="T152" s="193">
        <f>T153+T165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4" t="s">
        <v>137</v>
      </c>
      <c r="AT152" s="195" t="s">
        <v>75</v>
      </c>
      <c r="AU152" s="195" t="s">
        <v>76</v>
      </c>
      <c r="AY152" s="194" t="s">
        <v>118</v>
      </c>
      <c r="BK152" s="196">
        <f>BK153+BK165</f>
        <v>0</v>
      </c>
    </row>
    <row r="153" s="12" customFormat="1" ht="22.8" customHeight="1">
      <c r="A153" s="12"/>
      <c r="B153" s="183"/>
      <c r="C153" s="184"/>
      <c r="D153" s="185" t="s">
        <v>75</v>
      </c>
      <c r="E153" s="197" t="s">
        <v>298</v>
      </c>
      <c r="F153" s="197" t="s">
        <v>297</v>
      </c>
      <c r="G153" s="184"/>
      <c r="H153" s="184"/>
      <c r="I153" s="187"/>
      <c r="J153" s="198">
        <f>BK153</f>
        <v>0</v>
      </c>
      <c r="K153" s="184"/>
      <c r="L153" s="189"/>
      <c r="M153" s="190"/>
      <c r="N153" s="191"/>
      <c r="O153" s="191"/>
      <c r="P153" s="192">
        <f>SUM(P154:P164)</f>
        <v>0</v>
      </c>
      <c r="Q153" s="191"/>
      <c r="R153" s="192">
        <f>SUM(R154:R164)</f>
        <v>0</v>
      </c>
      <c r="S153" s="191"/>
      <c r="T153" s="193">
        <f>SUM(T154:T164)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137</v>
      </c>
      <c r="AT153" s="195" t="s">
        <v>75</v>
      </c>
      <c r="AU153" s="195" t="s">
        <v>84</v>
      </c>
      <c r="AY153" s="194" t="s">
        <v>118</v>
      </c>
      <c r="BK153" s="196">
        <f>SUM(BK154:BK164)</f>
        <v>0</v>
      </c>
    </row>
    <row r="154" s="2" customFormat="1" ht="16.5" customHeight="1">
      <c r="A154" s="37"/>
      <c r="B154" s="38"/>
      <c r="C154" s="199" t="s">
        <v>299</v>
      </c>
      <c r="D154" s="199" t="s">
        <v>121</v>
      </c>
      <c r="E154" s="200" t="s">
        <v>300</v>
      </c>
      <c r="F154" s="201" t="s">
        <v>301</v>
      </c>
      <c r="G154" s="202" t="s">
        <v>302</v>
      </c>
      <c r="H154" s="203">
        <v>1</v>
      </c>
      <c r="I154" s="204"/>
      <c r="J154" s="205">
        <f>ROUND(I154*H154,2)</f>
        <v>0</v>
      </c>
      <c r="K154" s="201" t="s">
        <v>19</v>
      </c>
      <c r="L154" s="43"/>
      <c r="M154" s="206" t="s">
        <v>19</v>
      </c>
      <c r="N154" s="207" t="s">
        <v>47</v>
      </c>
      <c r="O154" s="83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175</v>
      </c>
      <c r="AT154" s="210" t="s">
        <v>121</v>
      </c>
      <c r="AU154" s="210" t="s">
        <v>86</v>
      </c>
      <c r="AY154" s="16" t="s">
        <v>118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84</v>
      </c>
      <c r="BK154" s="211">
        <f>ROUND(I154*H154,2)</f>
        <v>0</v>
      </c>
      <c r="BL154" s="16" t="s">
        <v>175</v>
      </c>
      <c r="BM154" s="210" t="s">
        <v>303</v>
      </c>
    </row>
    <row r="155" s="2" customFormat="1" ht="24.15" customHeight="1">
      <c r="A155" s="37"/>
      <c r="B155" s="38"/>
      <c r="C155" s="199" t="s">
        <v>304</v>
      </c>
      <c r="D155" s="199" t="s">
        <v>121</v>
      </c>
      <c r="E155" s="200" t="s">
        <v>305</v>
      </c>
      <c r="F155" s="201" t="s">
        <v>306</v>
      </c>
      <c r="G155" s="202" t="s">
        <v>193</v>
      </c>
      <c r="H155" s="203">
        <v>1</v>
      </c>
      <c r="I155" s="204"/>
      <c r="J155" s="205">
        <f>ROUND(I155*H155,2)</f>
        <v>0</v>
      </c>
      <c r="K155" s="201" t="s">
        <v>125</v>
      </c>
      <c r="L155" s="43"/>
      <c r="M155" s="206" t="s">
        <v>19</v>
      </c>
      <c r="N155" s="207" t="s">
        <v>47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175</v>
      </c>
      <c r="AT155" s="210" t="s">
        <v>121</v>
      </c>
      <c r="AU155" s="210" t="s">
        <v>86</v>
      </c>
      <c r="AY155" s="16" t="s">
        <v>118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84</v>
      </c>
      <c r="BK155" s="211">
        <f>ROUND(I155*H155,2)</f>
        <v>0</v>
      </c>
      <c r="BL155" s="16" t="s">
        <v>175</v>
      </c>
      <c r="BM155" s="210" t="s">
        <v>307</v>
      </c>
    </row>
    <row r="156" s="2" customFormat="1">
      <c r="A156" s="37"/>
      <c r="B156" s="38"/>
      <c r="C156" s="39"/>
      <c r="D156" s="212" t="s">
        <v>128</v>
      </c>
      <c r="E156" s="39"/>
      <c r="F156" s="213" t="s">
        <v>308</v>
      </c>
      <c r="G156" s="39"/>
      <c r="H156" s="39"/>
      <c r="I156" s="214"/>
      <c r="J156" s="39"/>
      <c r="K156" s="39"/>
      <c r="L156" s="43"/>
      <c r="M156" s="215"/>
      <c r="N156" s="216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128</v>
      </c>
      <c r="AU156" s="16" t="s">
        <v>86</v>
      </c>
    </row>
    <row r="157" s="2" customFormat="1" ht="16.5" customHeight="1">
      <c r="A157" s="37"/>
      <c r="B157" s="38"/>
      <c r="C157" s="199" t="s">
        <v>309</v>
      </c>
      <c r="D157" s="199" t="s">
        <v>121</v>
      </c>
      <c r="E157" s="200" t="s">
        <v>310</v>
      </c>
      <c r="F157" s="201" t="s">
        <v>311</v>
      </c>
      <c r="G157" s="202" t="s">
        <v>302</v>
      </c>
      <c r="H157" s="203">
        <v>1</v>
      </c>
      <c r="I157" s="204"/>
      <c r="J157" s="205">
        <f>ROUND(I157*H157,2)</f>
        <v>0</v>
      </c>
      <c r="K157" s="201" t="s">
        <v>19</v>
      </c>
      <c r="L157" s="43"/>
      <c r="M157" s="206" t="s">
        <v>19</v>
      </c>
      <c r="N157" s="207" t="s">
        <v>47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175</v>
      </c>
      <c r="AT157" s="210" t="s">
        <v>121</v>
      </c>
      <c r="AU157" s="210" t="s">
        <v>86</v>
      </c>
      <c r="AY157" s="16" t="s">
        <v>118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84</v>
      </c>
      <c r="BK157" s="211">
        <f>ROUND(I157*H157,2)</f>
        <v>0</v>
      </c>
      <c r="BL157" s="16" t="s">
        <v>175</v>
      </c>
      <c r="BM157" s="210" t="s">
        <v>312</v>
      </c>
    </row>
    <row r="158" s="2" customFormat="1" ht="16.5" customHeight="1">
      <c r="A158" s="37"/>
      <c r="B158" s="38"/>
      <c r="C158" s="199" t="s">
        <v>313</v>
      </c>
      <c r="D158" s="199" t="s">
        <v>121</v>
      </c>
      <c r="E158" s="200" t="s">
        <v>314</v>
      </c>
      <c r="F158" s="201" t="s">
        <v>315</v>
      </c>
      <c r="G158" s="202" t="s">
        <v>302</v>
      </c>
      <c r="H158" s="203">
        <v>1</v>
      </c>
      <c r="I158" s="204"/>
      <c r="J158" s="205">
        <f>ROUND(I158*H158,2)</f>
        <v>0</v>
      </c>
      <c r="K158" s="201" t="s">
        <v>19</v>
      </c>
      <c r="L158" s="43"/>
      <c r="M158" s="206" t="s">
        <v>19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175</v>
      </c>
      <c r="AT158" s="210" t="s">
        <v>121</v>
      </c>
      <c r="AU158" s="210" t="s">
        <v>86</v>
      </c>
      <c r="AY158" s="16" t="s">
        <v>118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84</v>
      </c>
      <c r="BK158" s="211">
        <f>ROUND(I158*H158,2)</f>
        <v>0</v>
      </c>
      <c r="BL158" s="16" t="s">
        <v>175</v>
      </c>
      <c r="BM158" s="210" t="s">
        <v>316</v>
      </c>
    </row>
    <row r="159" s="2" customFormat="1" ht="16.5" customHeight="1">
      <c r="A159" s="37"/>
      <c r="B159" s="38"/>
      <c r="C159" s="199" t="s">
        <v>317</v>
      </c>
      <c r="D159" s="199" t="s">
        <v>121</v>
      </c>
      <c r="E159" s="200" t="s">
        <v>318</v>
      </c>
      <c r="F159" s="201" t="s">
        <v>319</v>
      </c>
      <c r="G159" s="202" t="s">
        <v>302</v>
      </c>
      <c r="H159" s="203">
        <v>1</v>
      </c>
      <c r="I159" s="204"/>
      <c r="J159" s="205">
        <f>ROUND(I159*H159,2)</f>
        <v>0</v>
      </c>
      <c r="K159" s="201" t="s">
        <v>19</v>
      </c>
      <c r="L159" s="43"/>
      <c r="M159" s="206" t="s">
        <v>19</v>
      </c>
      <c r="N159" s="207" t="s">
        <v>47</v>
      </c>
      <c r="O159" s="83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175</v>
      </c>
      <c r="AT159" s="210" t="s">
        <v>121</v>
      </c>
      <c r="AU159" s="210" t="s">
        <v>86</v>
      </c>
      <c r="AY159" s="16" t="s">
        <v>118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84</v>
      </c>
      <c r="BK159" s="211">
        <f>ROUND(I159*H159,2)</f>
        <v>0</v>
      </c>
      <c r="BL159" s="16" t="s">
        <v>175</v>
      </c>
      <c r="BM159" s="210" t="s">
        <v>320</v>
      </c>
    </row>
    <row r="160" s="2" customFormat="1" ht="16.5" customHeight="1">
      <c r="A160" s="37"/>
      <c r="B160" s="38"/>
      <c r="C160" s="199" t="s">
        <v>321</v>
      </c>
      <c r="D160" s="199" t="s">
        <v>121</v>
      </c>
      <c r="E160" s="200" t="s">
        <v>322</v>
      </c>
      <c r="F160" s="201" t="s">
        <v>323</v>
      </c>
      <c r="G160" s="202" t="s">
        <v>302</v>
      </c>
      <c r="H160" s="203">
        <v>1</v>
      </c>
      <c r="I160" s="204"/>
      <c r="J160" s="205">
        <f>ROUND(I160*H160,2)</f>
        <v>0</v>
      </c>
      <c r="K160" s="201" t="s">
        <v>19</v>
      </c>
      <c r="L160" s="43"/>
      <c r="M160" s="206" t="s">
        <v>19</v>
      </c>
      <c r="N160" s="207" t="s">
        <v>47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175</v>
      </c>
      <c r="AT160" s="210" t="s">
        <v>121</v>
      </c>
      <c r="AU160" s="210" t="s">
        <v>86</v>
      </c>
      <c r="AY160" s="16" t="s">
        <v>118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84</v>
      </c>
      <c r="BK160" s="211">
        <f>ROUND(I160*H160,2)</f>
        <v>0</v>
      </c>
      <c r="BL160" s="16" t="s">
        <v>175</v>
      </c>
      <c r="BM160" s="210" t="s">
        <v>324</v>
      </c>
    </row>
    <row r="161" s="2" customFormat="1" ht="16.5" customHeight="1">
      <c r="A161" s="37"/>
      <c r="B161" s="38"/>
      <c r="C161" s="199" t="s">
        <v>325</v>
      </c>
      <c r="D161" s="199" t="s">
        <v>121</v>
      </c>
      <c r="E161" s="200" t="s">
        <v>326</v>
      </c>
      <c r="F161" s="201" t="s">
        <v>327</v>
      </c>
      <c r="G161" s="202" t="s">
        <v>328</v>
      </c>
      <c r="H161" s="203">
        <v>24</v>
      </c>
      <c r="I161" s="204"/>
      <c r="J161" s="205">
        <f>ROUND(I161*H161,2)</f>
        <v>0</v>
      </c>
      <c r="K161" s="201" t="s">
        <v>19</v>
      </c>
      <c r="L161" s="43"/>
      <c r="M161" s="206" t="s">
        <v>19</v>
      </c>
      <c r="N161" s="207" t="s">
        <v>47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175</v>
      </c>
      <c r="AT161" s="210" t="s">
        <v>121</v>
      </c>
      <c r="AU161" s="210" t="s">
        <v>86</v>
      </c>
      <c r="AY161" s="16" t="s">
        <v>118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84</v>
      </c>
      <c r="BK161" s="211">
        <f>ROUND(I161*H161,2)</f>
        <v>0</v>
      </c>
      <c r="BL161" s="16" t="s">
        <v>175</v>
      </c>
      <c r="BM161" s="210" t="s">
        <v>329</v>
      </c>
    </row>
    <row r="162" s="2" customFormat="1" ht="16.5" customHeight="1">
      <c r="A162" s="37"/>
      <c r="B162" s="38"/>
      <c r="C162" s="199" t="s">
        <v>330</v>
      </c>
      <c r="D162" s="199" t="s">
        <v>121</v>
      </c>
      <c r="E162" s="200" t="s">
        <v>331</v>
      </c>
      <c r="F162" s="201" t="s">
        <v>332</v>
      </c>
      <c r="G162" s="202" t="s">
        <v>328</v>
      </c>
      <c r="H162" s="203">
        <v>24</v>
      </c>
      <c r="I162" s="204"/>
      <c r="J162" s="205">
        <f>ROUND(I162*H162,2)</f>
        <v>0</v>
      </c>
      <c r="K162" s="201" t="s">
        <v>19</v>
      </c>
      <c r="L162" s="43"/>
      <c r="M162" s="206" t="s">
        <v>19</v>
      </c>
      <c r="N162" s="207" t="s">
        <v>47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175</v>
      </c>
      <c r="AT162" s="210" t="s">
        <v>121</v>
      </c>
      <c r="AU162" s="210" t="s">
        <v>86</v>
      </c>
      <c r="AY162" s="16" t="s">
        <v>118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84</v>
      </c>
      <c r="BK162" s="211">
        <f>ROUND(I162*H162,2)</f>
        <v>0</v>
      </c>
      <c r="BL162" s="16" t="s">
        <v>175</v>
      </c>
      <c r="BM162" s="210" t="s">
        <v>333</v>
      </c>
    </row>
    <row r="163" s="2" customFormat="1">
      <c r="A163" s="37"/>
      <c r="B163" s="38"/>
      <c r="C163" s="39"/>
      <c r="D163" s="217" t="s">
        <v>149</v>
      </c>
      <c r="E163" s="39"/>
      <c r="F163" s="218" t="s">
        <v>334</v>
      </c>
      <c r="G163" s="39"/>
      <c r="H163" s="39"/>
      <c r="I163" s="214"/>
      <c r="J163" s="39"/>
      <c r="K163" s="39"/>
      <c r="L163" s="43"/>
      <c r="M163" s="215"/>
      <c r="N163" s="216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149</v>
      </c>
      <c r="AU163" s="16" t="s">
        <v>86</v>
      </c>
    </row>
    <row r="164" s="2" customFormat="1" ht="16.5" customHeight="1">
      <c r="A164" s="37"/>
      <c r="B164" s="38"/>
      <c r="C164" s="199" t="s">
        <v>335</v>
      </c>
      <c r="D164" s="199" t="s">
        <v>121</v>
      </c>
      <c r="E164" s="200" t="s">
        <v>336</v>
      </c>
      <c r="F164" s="201" t="s">
        <v>337</v>
      </c>
      <c r="G164" s="202" t="s">
        <v>328</v>
      </c>
      <c r="H164" s="203">
        <v>1</v>
      </c>
      <c r="I164" s="204"/>
      <c r="J164" s="205">
        <f>ROUND(I164*H164,2)</f>
        <v>0</v>
      </c>
      <c r="K164" s="201" t="s">
        <v>19</v>
      </c>
      <c r="L164" s="43"/>
      <c r="M164" s="206" t="s">
        <v>19</v>
      </c>
      <c r="N164" s="207" t="s">
        <v>47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175</v>
      </c>
      <c r="AT164" s="210" t="s">
        <v>121</v>
      </c>
      <c r="AU164" s="210" t="s">
        <v>86</v>
      </c>
      <c r="AY164" s="16" t="s">
        <v>118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84</v>
      </c>
      <c r="BK164" s="211">
        <f>ROUND(I164*H164,2)</f>
        <v>0</v>
      </c>
      <c r="BL164" s="16" t="s">
        <v>175</v>
      </c>
      <c r="BM164" s="210" t="s">
        <v>338</v>
      </c>
    </row>
    <row r="165" s="12" customFormat="1" ht="22.8" customHeight="1">
      <c r="A165" s="12"/>
      <c r="B165" s="183"/>
      <c r="C165" s="184"/>
      <c r="D165" s="185" t="s">
        <v>75</v>
      </c>
      <c r="E165" s="197" t="s">
        <v>339</v>
      </c>
      <c r="F165" s="197" t="s">
        <v>340</v>
      </c>
      <c r="G165" s="184"/>
      <c r="H165" s="184"/>
      <c r="I165" s="187"/>
      <c r="J165" s="198">
        <f>BK165</f>
        <v>0</v>
      </c>
      <c r="K165" s="184"/>
      <c r="L165" s="189"/>
      <c r="M165" s="190"/>
      <c r="N165" s="191"/>
      <c r="O165" s="191"/>
      <c r="P165" s="192">
        <f>SUM(P166:P168)</f>
        <v>0</v>
      </c>
      <c r="Q165" s="191"/>
      <c r="R165" s="192">
        <f>SUM(R166:R168)</f>
        <v>0</v>
      </c>
      <c r="S165" s="191"/>
      <c r="T165" s="19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4" t="s">
        <v>341</v>
      </c>
      <c r="AT165" s="195" t="s">
        <v>75</v>
      </c>
      <c r="AU165" s="195" t="s">
        <v>84</v>
      </c>
      <c r="AY165" s="194" t="s">
        <v>118</v>
      </c>
      <c r="BK165" s="196">
        <f>SUM(BK166:BK168)</f>
        <v>0</v>
      </c>
    </row>
    <row r="166" s="2" customFormat="1" ht="16.5" customHeight="1">
      <c r="A166" s="37"/>
      <c r="B166" s="38"/>
      <c r="C166" s="199" t="s">
        <v>342</v>
      </c>
      <c r="D166" s="199" t="s">
        <v>121</v>
      </c>
      <c r="E166" s="200" t="s">
        <v>343</v>
      </c>
      <c r="F166" s="201" t="s">
        <v>344</v>
      </c>
      <c r="G166" s="202" t="s">
        <v>302</v>
      </c>
      <c r="H166" s="203">
        <v>1</v>
      </c>
      <c r="I166" s="204"/>
      <c r="J166" s="205">
        <f>ROUND(I166*H166,2)</f>
        <v>0</v>
      </c>
      <c r="K166" s="201" t="s">
        <v>19</v>
      </c>
      <c r="L166" s="43"/>
      <c r="M166" s="206" t="s">
        <v>19</v>
      </c>
      <c r="N166" s="207" t="s">
        <v>47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137</v>
      </c>
      <c r="AT166" s="210" t="s">
        <v>121</v>
      </c>
      <c r="AU166" s="210" t="s">
        <v>86</v>
      </c>
      <c r="AY166" s="16" t="s">
        <v>118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84</v>
      </c>
      <c r="BK166" s="211">
        <f>ROUND(I166*H166,2)</f>
        <v>0</v>
      </c>
      <c r="BL166" s="16" t="s">
        <v>137</v>
      </c>
      <c r="BM166" s="210" t="s">
        <v>345</v>
      </c>
    </row>
    <row r="167" s="2" customFormat="1">
      <c r="A167" s="37"/>
      <c r="B167" s="38"/>
      <c r="C167" s="39"/>
      <c r="D167" s="217" t="s">
        <v>149</v>
      </c>
      <c r="E167" s="39"/>
      <c r="F167" s="218" t="s">
        <v>346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149</v>
      </c>
      <c r="AU167" s="16" t="s">
        <v>86</v>
      </c>
    </row>
    <row r="168" s="2" customFormat="1" ht="24.15" customHeight="1">
      <c r="A168" s="37"/>
      <c r="B168" s="38"/>
      <c r="C168" s="199" t="s">
        <v>347</v>
      </c>
      <c r="D168" s="199" t="s">
        <v>121</v>
      </c>
      <c r="E168" s="200" t="s">
        <v>348</v>
      </c>
      <c r="F168" s="201" t="s">
        <v>349</v>
      </c>
      <c r="G168" s="202" t="s">
        <v>302</v>
      </c>
      <c r="H168" s="203">
        <v>1</v>
      </c>
      <c r="I168" s="204"/>
      <c r="J168" s="205">
        <f>ROUND(I168*H168,2)</f>
        <v>0</v>
      </c>
      <c r="K168" s="201" t="s">
        <v>19</v>
      </c>
      <c r="L168" s="43"/>
      <c r="M168" s="239" t="s">
        <v>19</v>
      </c>
      <c r="N168" s="240" t="s">
        <v>47</v>
      </c>
      <c r="O168" s="241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0" t="s">
        <v>137</v>
      </c>
      <c r="AT168" s="210" t="s">
        <v>121</v>
      </c>
      <c r="AU168" s="210" t="s">
        <v>86</v>
      </c>
      <c r="AY168" s="16" t="s">
        <v>118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84</v>
      </c>
      <c r="BK168" s="211">
        <f>ROUND(I168*H168,2)</f>
        <v>0</v>
      </c>
      <c r="BL168" s="16" t="s">
        <v>137</v>
      </c>
      <c r="BM168" s="210" t="s">
        <v>350</v>
      </c>
    </row>
    <row r="169" s="2" customFormat="1" ht="6.96" customHeight="1">
      <c r="A169" s="37"/>
      <c r="B169" s="58"/>
      <c r="C169" s="59"/>
      <c r="D169" s="59"/>
      <c r="E169" s="59"/>
      <c r="F169" s="59"/>
      <c r="G169" s="59"/>
      <c r="H169" s="59"/>
      <c r="I169" s="59"/>
      <c r="J169" s="59"/>
      <c r="K169" s="59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Wwc4FVfCwvk35zOk1mCLOqupFAPR1pQIH7Vebhe36HfgE0jdunAdVxbakjss09A+Cic3Dld14x/sFai26mXRBw==" hashValue="rT3rjuwYbJwcOHkGOEB0v7xqrnBnNaP2KU4Q9pEonREa3AGgOCK57s3vmn7+ZoAi5Ph0+K/z7Ti783MgkaMTJA==" algorithmName="SHA-512" password="CC35"/>
  <autoFilter ref="C87:K16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1/119003211"/>
    <hyperlink ref="F95" r:id="rId2" display="https://podminky.urs.cz/item/CS_URS_2021_01/119003212"/>
    <hyperlink ref="F97" r:id="rId3" display="https://podminky.urs.cz/item/CS_URS_2021_01/121151103"/>
    <hyperlink ref="F101" r:id="rId4" display="https://podminky.urs.cz/item/CS_URS_2021_01/131213101"/>
    <hyperlink ref="F110" r:id="rId5" display="https://podminky.urs.cz/item/CS_URS_2021_01/741120403"/>
    <hyperlink ref="F112" r:id="rId6" display="https://podminky.urs.cz/item/CS_URS_2021_01/741130005"/>
    <hyperlink ref="F116" r:id="rId7" display="https://podminky.urs.cz/item/CS_URS_2021_01/741120406"/>
    <hyperlink ref="F118" r:id="rId8" display="https://podminky.urs.cz/item/CS_URS_2021_01/741130012"/>
    <hyperlink ref="F122" r:id="rId9" display="https://podminky.urs.cz/item/CS_URS_2021_01/741122225"/>
    <hyperlink ref="F124" r:id="rId10" display="https://podminky.urs.cz/item/CS_URS_2021_01/741130008"/>
    <hyperlink ref="F128" r:id="rId11" display="https://podminky.urs.cz/item/CS_URS_2021_01/741122233"/>
    <hyperlink ref="F130" r:id="rId12" display="https://podminky.urs.cz/item/CS_URS_2021_01/741130005"/>
    <hyperlink ref="F134" r:id="rId13" display="https://podminky.urs.cz/item/CS_URS_2021_01/741320042"/>
    <hyperlink ref="F140" r:id="rId14" display="https://podminky.urs.cz/item/CS_URS_2021_01/210191501"/>
    <hyperlink ref="F143" r:id="rId15" display="https://podminky.urs.cz/item/CS_URS_2021_01/210191516"/>
    <hyperlink ref="F156" r:id="rId16" display="https://podminky.urs.cz/item/CS_URS_2021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351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352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353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354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355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356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357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358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359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360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361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83</v>
      </c>
      <c r="F18" s="255" t="s">
        <v>362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363</v>
      </c>
      <c r="F19" s="255" t="s">
        <v>364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365</v>
      </c>
      <c r="F20" s="255" t="s">
        <v>366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367</v>
      </c>
      <c r="F21" s="255" t="s">
        <v>368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296</v>
      </c>
      <c r="F22" s="255" t="s">
        <v>297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369</v>
      </c>
      <c r="F23" s="255" t="s">
        <v>370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371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372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373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374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375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376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377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378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379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104</v>
      </c>
      <c r="F36" s="255"/>
      <c r="G36" s="255" t="s">
        <v>380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381</v>
      </c>
      <c r="F37" s="255"/>
      <c r="G37" s="255" t="s">
        <v>382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57</v>
      </c>
      <c r="F38" s="255"/>
      <c r="G38" s="255" t="s">
        <v>383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58</v>
      </c>
      <c r="F39" s="255"/>
      <c r="G39" s="255" t="s">
        <v>384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105</v>
      </c>
      <c r="F40" s="255"/>
      <c r="G40" s="255" t="s">
        <v>385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106</v>
      </c>
      <c r="F41" s="255"/>
      <c r="G41" s="255" t="s">
        <v>386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387</v>
      </c>
      <c r="F42" s="255"/>
      <c r="G42" s="255" t="s">
        <v>388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389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390</v>
      </c>
      <c r="F44" s="255"/>
      <c r="G44" s="255" t="s">
        <v>391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108</v>
      </c>
      <c r="F45" s="255"/>
      <c r="G45" s="255" t="s">
        <v>392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393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394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395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396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397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398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399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400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401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402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403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404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405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406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407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408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409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410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411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412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413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414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415</v>
      </c>
      <c r="D76" s="273"/>
      <c r="E76" s="273"/>
      <c r="F76" s="273" t="s">
        <v>416</v>
      </c>
      <c r="G76" s="274"/>
      <c r="H76" s="273" t="s">
        <v>58</v>
      </c>
      <c r="I76" s="273" t="s">
        <v>61</v>
      </c>
      <c r="J76" s="273" t="s">
        <v>417</v>
      </c>
      <c r="K76" s="272"/>
    </row>
    <row r="77" s="1" customFormat="1" ht="17.25" customHeight="1">
      <c r="B77" s="270"/>
      <c r="C77" s="275" t="s">
        <v>418</v>
      </c>
      <c r="D77" s="275"/>
      <c r="E77" s="275"/>
      <c r="F77" s="276" t="s">
        <v>419</v>
      </c>
      <c r="G77" s="277"/>
      <c r="H77" s="275"/>
      <c r="I77" s="275"/>
      <c r="J77" s="275" t="s">
        <v>420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57</v>
      </c>
      <c r="D79" s="280"/>
      <c r="E79" s="280"/>
      <c r="F79" s="281" t="s">
        <v>81</v>
      </c>
      <c r="G79" s="282"/>
      <c r="H79" s="258" t="s">
        <v>421</v>
      </c>
      <c r="I79" s="258" t="s">
        <v>422</v>
      </c>
      <c r="J79" s="258">
        <v>20</v>
      </c>
      <c r="K79" s="272"/>
    </row>
    <row r="80" s="1" customFormat="1" ht="15" customHeight="1">
      <c r="B80" s="270"/>
      <c r="C80" s="258" t="s">
        <v>423</v>
      </c>
      <c r="D80" s="258"/>
      <c r="E80" s="258"/>
      <c r="F80" s="281" t="s">
        <v>81</v>
      </c>
      <c r="G80" s="282"/>
      <c r="H80" s="258" t="s">
        <v>424</v>
      </c>
      <c r="I80" s="258" t="s">
        <v>422</v>
      </c>
      <c r="J80" s="258">
        <v>120</v>
      </c>
      <c r="K80" s="272"/>
    </row>
    <row r="81" s="1" customFormat="1" ht="15" customHeight="1">
      <c r="B81" s="283"/>
      <c r="C81" s="258" t="s">
        <v>425</v>
      </c>
      <c r="D81" s="258"/>
      <c r="E81" s="258"/>
      <c r="F81" s="281" t="s">
        <v>426</v>
      </c>
      <c r="G81" s="282"/>
      <c r="H81" s="258" t="s">
        <v>427</v>
      </c>
      <c r="I81" s="258" t="s">
        <v>422</v>
      </c>
      <c r="J81" s="258">
        <v>50</v>
      </c>
      <c r="K81" s="272"/>
    </row>
    <row r="82" s="1" customFormat="1" ht="15" customHeight="1">
      <c r="B82" s="283"/>
      <c r="C82" s="258" t="s">
        <v>428</v>
      </c>
      <c r="D82" s="258"/>
      <c r="E82" s="258"/>
      <c r="F82" s="281" t="s">
        <v>81</v>
      </c>
      <c r="G82" s="282"/>
      <c r="H82" s="258" t="s">
        <v>429</v>
      </c>
      <c r="I82" s="258" t="s">
        <v>430</v>
      </c>
      <c r="J82" s="258"/>
      <c r="K82" s="272"/>
    </row>
    <row r="83" s="1" customFormat="1" ht="15" customHeight="1">
      <c r="B83" s="283"/>
      <c r="C83" s="284" t="s">
        <v>431</v>
      </c>
      <c r="D83" s="284"/>
      <c r="E83" s="284"/>
      <c r="F83" s="285" t="s">
        <v>426</v>
      </c>
      <c r="G83" s="284"/>
      <c r="H83" s="284" t="s">
        <v>432</v>
      </c>
      <c r="I83" s="284" t="s">
        <v>422</v>
      </c>
      <c r="J83" s="284">
        <v>15</v>
      </c>
      <c r="K83" s="272"/>
    </row>
    <row r="84" s="1" customFormat="1" ht="15" customHeight="1">
      <c r="B84" s="283"/>
      <c r="C84" s="284" t="s">
        <v>433</v>
      </c>
      <c r="D84" s="284"/>
      <c r="E84" s="284"/>
      <c r="F84" s="285" t="s">
        <v>426</v>
      </c>
      <c r="G84" s="284"/>
      <c r="H84" s="284" t="s">
        <v>434</v>
      </c>
      <c r="I84" s="284" t="s">
        <v>422</v>
      </c>
      <c r="J84" s="284">
        <v>15</v>
      </c>
      <c r="K84" s="272"/>
    </row>
    <row r="85" s="1" customFormat="1" ht="15" customHeight="1">
      <c r="B85" s="283"/>
      <c r="C85" s="284" t="s">
        <v>435</v>
      </c>
      <c r="D85" s="284"/>
      <c r="E85" s="284"/>
      <c r="F85" s="285" t="s">
        <v>426</v>
      </c>
      <c r="G85" s="284"/>
      <c r="H85" s="284" t="s">
        <v>436</v>
      </c>
      <c r="I85" s="284" t="s">
        <v>422</v>
      </c>
      <c r="J85" s="284">
        <v>20</v>
      </c>
      <c r="K85" s="272"/>
    </row>
    <row r="86" s="1" customFormat="1" ht="15" customHeight="1">
      <c r="B86" s="283"/>
      <c r="C86" s="284" t="s">
        <v>437</v>
      </c>
      <c r="D86" s="284"/>
      <c r="E86" s="284"/>
      <c r="F86" s="285" t="s">
        <v>426</v>
      </c>
      <c r="G86" s="284"/>
      <c r="H86" s="284" t="s">
        <v>438</v>
      </c>
      <c r="I86" s="284" t="s">
        <v>422</v>
      </c>
      <c r="J86" s="284">
        <v>20</v>
      </c>
      <c r="K86" s="272"/>
    </row>
    <row r="87" s="1" customFormat="1" ht="15" customHeight="1">
      <c r="B87" s="283"/>
      <c r="C87" s="258" t="s">
        <v>439</v>
      </c>
      <c r="D87" s="258"/>
      <c r="E87" s="258"/>
      <c r="F87" s="281" t="s">
        <v>426</v>
      </c>
      <c r="G87" s="282"/>
      <c r="H87" s="258" t="s">
        <v>440</v>
      </c>
      <c r="I87" s="258" t="s">
        <v>422</v>
      </c>
      <c r="J87" s="258">
        <v>50</v>
      </c>
      <c r="K87" s="272"/>
    </row>
    <row r="88" s="1" customFormat="1" ht="15" customHeight="1">
      <c r="B88" s="283"/>
      <c r="C88" s="258" t="s">
        <v>441</v>
      </c>
      <c r="D88" s="258"/>
      <c r="E88" s="258"/>
      <c r="F88" s="281" t="s">
        <v>426</v>
      </c>
      <c r="G88" s="282"/>
      <c r="H88" s="258" t="s">
        <v>442</v>
      </c>
      <c r="I88" s="258" t="s">
        <v>422</v>
      </c>
      <c r="J88" s="258">
        <v>20</v>
      </c>
      <c r="K88" s="272"/>
    </row>
    <row r="89" s="1" customFormat="1" ht="15" customHeight="1">
      <c r="B89" s="283"/>
      <c r="C89" s="258" t="s">
        <v>443</v>
      </c>
      <c r="D89" s="258"/>
      <c r="E89" s="258"/>
      <c r="F89" s="281" t="s">
        <v>426</v>
      </c>
      <c r="G89" s="282"/>
      <c r="H89" s="258" t="s">
        <v>444</v>
      </c>
      <c r="I89" s="258" t="s">
        <v>422</v>
      </c>
      <c r="J89" s="258">
        <v>20</v>
      </c>
      <c r="K89" s="272"/>
    </row>
    <row r="90" s="1" customFormat="1" ht="15" customHeight="1">
      <c r="B90" s="283"/>
      <c r="C90" s="258" t="s">
        <v>445</v>
      </c>
      <c r="D90" s="258"/>
      <c r="E90" s="258"/>
      <c r="F90" s="281" t="s">
        <v>426</v>
      </c>
      <c r="G90" s="282"/>
      <c r="H90" s="258" t="s">
        <v>446</v>
      </c>
      <c r="I90" s="258" t="s">
        <v>422</v>
      </c>
      <c r="J90" s="258">
        <v>50</v>
      </c>
      <c r="K90" s="272"/>
    </row>
    <row r="91" s="1" customFormat="1" ht="15" customHeight="1">
      <c r="B91" s="283"/>
      <c r="C91" s="258" t="s">
        <v>447</v>
      </c>
      <c r="D91" s="258"/>
      <c r="E91" s="258"/>
      <c r="F91" s="281" t="s">
        <v>426</v>
      </c>
      <c r="G91" s="282"/>
      <c r="H91" s="258" t="s">
        <v>447</v>
      </c>
      <c r="I91" s="258" t="s">
        <v>422</v>
      </c>
      <c r="J91" s="258">
        <v>50</v>
      </c>
      <c r="K91" s="272"/>
    </row>
    <row r="92" s="1" customFormat="1" ht="15" customHeight="1">
      <c r="B92" s="283"/>
      <c r="C92" s="258" t="s">
        <v>448</v>
      </c>
      <c r="D92" s="258"/>
      <c r="E92" s="258"/>
      <c r="F92" s="281" t="s">
        <v>426</v>
      </c>
      <c r="G92" s="282"/>
      <c r="H92" s="258" t="s">
        <v>449</v>
      </c>
      <c r="I92" s="258" t="s">
        <v>422</v>
      </c>
      <c r="J92" s="258">
        <v>255</v>
      </c>
      <c r="K92" s="272"/>
    </row>
    <row r="93" s="1" customFormat="1" ht="15" customHeight="1">
      <c r="B93" s="283"/>
      <c r="C93" s="258" t="s">
        <v>450</v>
      </c>
      <c r="D93" s="258"/>
      <c r="E93" s="258"/>
      <c r="F93" s="281" t="s">
        <v>81</v>
      </c>
      <c r="G93" s="282"/>
      <c r="H93" s="258" t="s">
        <v>451</v>
      </c>
      <c r="I93" s="258" t="s">
        <v>452</v>
      </c>
      <c r="J93" s="258"/>
      <c r="K93" s="272"/>
    </row>
    <row r="94" s="1" customFormat="1" ht="15" customHeight="1">
      <c r="B94" s="283"/>
      <c r="C94" s="258" t="s">
        <v>453</v>
      </c>
      <c r="D94" s="258"/>
      <c r="E94" s="258"/>
      <c r="F94" s="281" t="s">
        <v>81</v>
      </c>
      <c r="G94" s="282"/>
      <c r="H94" s="258" t="s">
        <v>454</v>
      </c>
      <c r="I94" s="258" t="s">
        <v>455</v>
      </c>
      <c r="J94" s="258"/>
      <c r="K94" s="272"/>
    </row>
    <row r="95" s="1" customFormat="1" ht="15" customHeight="1">
      <c r="B95" s="283"/>
      <c r="C95" s="258" t="s">
        <v>456</v>
      </c>
      <c r="D95" s="258"/>
      <c r="E95" s="258"/>
      <c r="F95" s="281" t="s">
        <v>81</v>
      </c>
      <c r="G95" s="282"/>
      <c r="H95" s="258" t="s">
        <v>456</v>
      </c>
      <c r="I95" s="258" t="s">
        <v>455</v>
      </c>
      <c r="J95" s="258"/>
      <c r="K95" s="272"/>
    </row>
    <row r="96" s="1" customFormat="1" ht="15" customHeight="1">
      <c r="B96" s="283"/>
      <c r="C96" s="258" t="s">
        <v>42</v>
      </c>
      <c r="D96" s="258"/>
      <c r="E96" s="258"/>
      <c r="F96" s="281" t="s">
        <v>81</v>
      </c>
      <c r="G96" s="282"/>
      <c r="H96" s="258" t="s">
        <v>457</v>
      </c>
      <c r="I96" s="258" t="s">
        <v>455</v>
      </c>
      <c r="J96" s="258"/>
      <c r="K96" s="272"/>
    </row>
    <row r="97" s="1" customFormat="1" ht="15" customHeight="1">
      <c r="B97" s="283"/>
      <c r="C97" s="258" t="s">
        <v>52</v>
      </c>
      <c r="D97" s="258"/>
      <c r="E97" s="258"/>
      <c r="F97" s="281" t="s">
        <v>81</v>
      </c>
      <c r="G97" s="282"/>
      <c r="H97" s="258" t="s">
        <v>458</v>
      </c>
      <c r="I97" s="258" t="s">
        <v>455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459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415</v>
      </c>
      <c r="D103" s="273"/>
      <c r="E103" s="273"/>
      <c r="F103" s="273" t="s">
        <v>416</v>
      </c>
      <c r="G103" s="274"/>
      <c r="H103" s="273" t="s">
        <v>58</v>
      </c>
      <c r="I103" s="273" t="s">
        <v>61</v>
      </c>
      <c r="J103" s="273" t="s">
        <v>417</v>
      </c>
      <c r="K103" s="272"/>
    </row>
    <row r="104" s="1" customFormat="1" ht="17.25" customHeight="1">
      <c r="B104" s="270"/>
      <c r="C104" s="275" t="s">
        <v>418</v>
      </c>
      <c r="D104" s="275"/>
      <c r="E104" s="275"/>
      <c r="F104" s="276" t="s">
        <v>419</v>
      </c>
      <c r="G104" s="277"/>
      <c r="H104" s="275"/>
      <c r="I104" s="275"/>
      <c r="J104" s="275" t="s">
        <v>420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57</v>
      </c>
      <c r="D106" s="280"/>
      <c r="E106" s="280"/>
      <c r="F106" s="281" t="s">
        <v>81</v>
      </c>
      <c r="G106" s="258"/>
      <c r="H106" s="258" t="s">
        <v>460</v>
      </c>
      <c r="I106" s="258" t="s">
        <v>422</v>
      </c>
      <c r="J106" s="258">
        <v>20</v>
      </c>
      <c r="K106" s="272"/>
    </row>
    <row r="107" s="1" customFormat="1" ht="15" customHeight="1">
      <c r="B107" s="270"/>
      <c r="C107" s="258" t="s">
        <v>423</v>
      </c>
      <c r="D107" s="258"/>
      <c r="E107" s="258"/>
      <c r="F107" s="281" t="s">
        <v>81</v>
      </c>
      <c r="G107" s="258"/>
      <c r="H107" s="258" t="s">
        <v>460</v>
      </c>
      <c r="I107" s="258" t="s">
        <v>422</v>
      </c>
      <c r="J107" s="258">
        <v>120</v>
      </c>
      <c r="K107" s="272"/>
    </row>
    <row r="108" s="1" customFormat="1" ht="15" customHeight="1">
      <c r="B108" s="283"/>
      <c r="C108" s="258" t="s">
        <v>425</v>
      </c>
      <c r="D108" s="258"/>
      <c r="E108" s="258"/>
      <c r="F108" s="281" t="s">
        <v>426</v>
      </c>
      <c r="G108" s="258"/>
      <c r="H108" s="258" t="s">
        <v>460</v>
      </c>
      <c r="I108" s="258" t="s">
        <v>422</v>
      </c>
      <c r="J108" s="258">
        <v>50</v>
      </c>
      <c r="K108" s="272"/>
    </row>
    <row r="109" s="1" customFormat="1" ht="15" customHeight="1">
      <c r="B109" s="283"/>
      <c r="C109" s="258" t="s">
        <v>428</v>
      </c>
      <c r="D109" s="258"/>
      <c r="E109" s="258"/>
      <c r="F109" s="281" t="s">
        <v>81</v>
      </c>
      <c r="G109" s="258"/>
      <c r="H109" s="258" t="s">
        <v>460</v>
      </c>
      <c r="I109" s="258" t="s">
        <v>430</v>
      </c>
      <c r="J109" s="258"/>
      <c r="K109" s="272"/>
    </row>
    <row r="110" s="1" customFormat="1" ht="15" customHeight="1">
      <c r="B110" s="283"/>
      <c r="C110" s="258" t="s">
        <v>439</v>
      </c>
      <c r="D110" s="258"/>
      <c r="E110" s="258"/>
      <c r="F110" s="281" t="s">
        <v>426</v>
      </c>
      <c r="G110" s="258"/>
      <c r="H110" s="258" t="s">
        <v>460</v>
      </c>
      <c r="I110" s="258" t="s">
        <v>422</v>
      </c>
      <c r="J110" s="258">
        <v>50</v>
      </c>
      <c r="K110" s="272"/>
    </row>
    <row r="111" s="1" customFormat="1" ht="15" customHeight="1">
      <c r="B111" s="283"/>
      <c r="C111" s="258" t="s">
        <v>447</v>
      </c>
      <c r="D111" s="258"/>
      <c r="E111" s="258"/>
      <c r="F111" s="281" t="s">
        <v>426</v>
      </c>
      <c r="G111" s="258"/>
      <c r="H111" s="258" t="s">
        <v>460</v>
      </c>
      <c r="I111" s="258" t="s">
        <v>422</v>
      </c>
      <c r="J111" s="258">
        <v>50</v>
      </c>
      <c r="K111" s="272"/>
    </row>
    <row r="112" s="1" customFormat="1" ht="15" customHeight="1">
      <c r="B112" s="283"/>
      <c r="C112" s="258" t="s">
        <v>445</v>
      </c>
      <c r="D112" s="258"/>
      <c r="E112" s="258"/>
      <c r="F112" s="281" t="s">
        <v>426</v>
      </c>
      <c r="G112" s="258"/>
      <c r="H112" s="258" t="s">
        <v>460</v>
      </c>
      <c r="I112" s="258" t="s">
        <v>422</v>
      </c>
      <c r="J112" s="258">
        <v>50</v>
      </c>
      <c r="K112" s="272"/>
    </row>
    <row r="113" s="1" customFormat="1" ht="15" customHeight="1">
      <c r="B113" s="283"/>
      <c r="C113" s="258" t="s">
        <v>57</v>
      </c>
      <c r="D113" s="258"/>
      <c r="E113" s="258"/>
      <c r="F113" s="281" t="s">
        <v>81</v>
      </c>
      <c r="G113" s="258"/>
      <c r="H113" s="258" t="s">
        <v>461</v>
      </c>
      <c r="I113" s="258" t="s">
        <v>422</v>
      </c>
      <c r="J113" s="258">
        <v>20</v>
      </c>
      <c r="K113" s="272"/>
    </row>
    <row r="114" s="1" customFormat="1" ht="15" customHeight="1">
      <c r="B114" s="283"/>
      <c r="C114" s="258" t="s">
        <v>462</v>
      </c>
      <c r="D114" s="258"/>
      <c r="E114" s="258"/>
      <c r="F114" s="281" t="s">
        <v>81</v>
      </c>
      <c r="G114" s="258"/>
      <c r="H114" s="258" t="s">
        <v>463</v>
      </c>
      <c r="I114" s="258" t="s">
        <v>422</v>
      </c>
      <c r="J114" s="258">
        <v>120</v>
      </c>
      <c r="K114" s="272"/>
    </row>
    <row r="115" s="1" customFormat="1" ht="15" customHeight="1">
      <c r="B115" s="283"/>
      <c r="C115" s="258" t="s">
        <v>42</v>
      </c>
      <c r="D115" s="258"/>
      <c r="E115" s="258"/>
      <c r="F115" s="281" t="s">
        <v>81</v>
      </c>
      <c r="G115" s="258"/>
      <c r="H115" s="258" t="s">
        <v>464</v>
      </c>
      <c r="I115" s="258" t="s">
        <v>455</v>
      </c>
      <c r="J115" s="258"/>
      <c r="K115" s="272"/>
    </row>
    <row r="116" s="1" customFormat="1" ht="15" customHeight="1">
      <c r="B116" s="283"/>
      <c r="C116" s="258" t="s">
        <v>52</v>
      </c>
      <c r="D116" s="258"/>
      <c r="E116" s="258"/>
      <c r="F116" s="281" t="s">
        <v>81</v>
      </c>
      <c r="G116" s="258"/>
      <c r="H116" s="258" t="s">
        <v>465</v>
      </c>
      <c r="I116" s="258" t="s">
        <v>455</v>
      </c>
      <c r="J116" s="258"/>
      <c r="K116" s="272"/>
    </row>
    <row r="117" s="1" customFormat="1" ht="15" customHeight="1">
      <c r="B117" s="283"/>
      <c r="C117" s="258" t="s">
        <v>61</v>
      </c>
      <c r="D117" s="258"/>
      <c r="E117" s="258"/>
      <c r="F117" s="281" t="s">
        <v>81</v>
      </c>
      <c r="G117" s="258"/>
      <c r="H117" s="258" t="s">
        <v>466</v>
      </c>
      <c r="I117" s="258" t="s">
        <v>467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468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415</v>
      </c>
      <c r="D123" s="273"/>
      <c r="E123" s="273"/>
      <c r="F123" s="273" t="s">
        <v>416</v>
      </c>
      <c r="G123" s="274"/>
      <c r="H123" s="273" t="s">
        <v>58</v>
      </c>
      <c r="I123" s="273" t="s">
        <v>61</v>
      </c>
      <c r="J123" s="273" t="s">
        <v>417</v>
      </c>
      <c r="K123" s="302"/>
    </row>
    <row r="124" s="1" customFormat="1" ht="17.25" customHeight="1">
      <c r="B124" s="301"/>
      <c r="C124" s="275" t="s">
        <v>418</v>
      </c>
      <c r="D124" s="275"/>
      <c r="E124" s="275"/>
      <c r="F124" s="276" t="s">
        <v>419</v>
      </c>
      <c r="G124" s="277"/>
      <c r="H124" s="275"/>
      <c r="I124" s="275"/>
      <c r="J124" s="275" t="s">
        <v>420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423</v>
      </c>
      <c r="D126" s="280"/>
      <c r="E126" s="280"/>
      <c r="F126" s="281" t="s">
        <v>81</v>
      </c>
      <c r="G126" s="258"/>
      <c r="H126" s="258" t="s">
        <v>460</v>
      </c>
      <c r="I126" s="258" t="s">
        <v>422</v>
      </c>
      <c r="J126" s="258">
        <v>120</v>
      </c>
      <c r="K126" s="306"/>
    </row>
    <row r="127" s="1" customFormat="1" ht="15" customHeight="1">
      <c r="B127" s="303"/>
      <c r="C127" s="258" t="s">
        <v>469</v>
      </c>
      <c r="D127" s="258"/>
      <c r="E127" s="258"/>
      <c r="F127" s="281" t="s">
        <v>81</v>
      </c>
      <c r="G127" s="258"/>
      <c r="H127" s="258" t="s">
        <v>470</v>
      </c>
      <c r="I127" s="258" t="s">
        <v>422</v>
      </c>
      <c r="J127" s="258" t="s">
        <v>471</v>
      </c>
      <c r="K127" s="306"/>
    </row>
    <row r="128" s="1" customFormat="1" ht="15" customHeight="1">
      <c r="B128" s="303"/>
      <c r="C128" s="258" t="s">
        <v>369</v>
      </c>
      <c r="D128" s="258"/>
      <c r="E128" s="258"/>
      <c r="F128" s="281" t="s">
        <v>81</v>
      </c>
      <c r="G128" s="258"/>
      <c r="H128" s="258" t="s">
        <v>472</v>
      </c>
      <c r="I128" s="258" t="s">
        <v>422</v>
      </c>
      <c r="J128" s="258" t="s">
        <v>471</v>
      </c>
      <c r="K128" s="306"/>
    </row>
    <row r="129" s="1" customFormat="1" ht="15" customHeight="1">
      <c r="B129" s="303"/>
      <c r="C129" s="258" t="s">
        <v>431</v>
      </c>
      <c r="D129" s="258"/>
      <c r="E129" s="258"/>
      <c r="F129" s="281" t="s">
        <v>426</v>
      </c>
      <c r="G129" s="258"/>
      <c r="H129" s="258" t="s">
        <v>432</v>
      </c>
      <c r="I129" s="258" t="s">
        <v>422</v>
      </c>
      <c r="J129" s="258">
        <v>15</v>
      </c>
      <c r="K129" s="306"/>
    </row>
    <row r="130" s="1" customFormat="1" ht="15" customHeight="1">
      <c r="B130" s="303"/>
      <c r="C130" s="284" t="s">
        <v>433</v>
      </c>
      <c r="D130" s="284"/>
      <c r="E130" s="284"/>
      <c r="F130" s="285" t="s">
        <v>426</v>
      </c>
      <c r="G130" s="284"/>
      <c r="H130" s="284" t="s">
        <v>434</v>
      </c>
      <c r="I130" s="284" t="s">
        <v>422</v>
      </c>
      <c r="J130" s="284">
        <v>15</v>
      </c>
      <c r="K130" s="306"/>
    </row>
    <row r="131" s="1" customFormat="1" ht="15" customHeight="1">
      <c r="B131" s="303"/>
      <c r="C131" s="284" t="s">
        <v>435</v>
      </c>
      <c r="D131" s="284"/>
      <c r="E131" s="284"/>
      <c r="F131" s="285" t="s">
        <v>426</v>
      </c>
      <c r="G131" s="284"/>
      <c r="H131" s="284" t="s">
        <v>436</v>
      </c>
      <c r="I131" s="284" t="s">
        <v>422</v>
      </c>
      <c r="J131" s="284">
        <v>20</v>
      </c>
      <c r="K131" s="306"/>
    </row>
    <row r="132" s="1" customFormat="1" ht="15" customHeight="1">
      <c r="B132" s="303"/>
      <c r="C132" s="284" t="s">
        <v>437</v>
      </c>
      <c r="D132" s="284"/>
      <c r="E132" s="284"/>
      <c r="F132" s="285" t="s">
        <v>426</v>
      </c>
      <c r="G132" s="284"/>
      <c r="H132" s="284" t="s">
        <v>438</v>
      </c>
      <c r="I132" s="284" t="s">
        <v>422</v>
      </c>
      <c r="J132" s="284">
        <v>20</v>
      </c>
      <c r="K132" s="306"/>
    </row>
    <row r="133" s="1" customFormat="1" ht="15" customHeight="1">
      <c r="B133" s="303"/>
      <c r="C133" s="258" t="s">
        <v>425</v>
      </c>
      <c r="D133" s="258"/>
      <c r="E133" s="258"/>
      <c r="F133" s="281" t="s">
        <v>426</v>
      </c>
      <c r="G133" s="258"/>
      <c r="H133" s="258" t="s">
        <v>460</v>
      </c>
      <c r="I133" s="258" t="s">
        <v>422</v>
      </c>
      <c r="J133" s="258">
        <v>50</v>
      </c>
      <c r="K133" s="306"/>
    </row>
    <row r="134" s="1" customFormat="1" ht="15" customHeight="1">
      <c r="B134" s="303"/>
      <c r="C134" s="258" t="s">
        <v>439</v>
      </c>
      <c r="D134" s="258"/>
      <c r="E134" s="258"/>
      <c r="F134" s="281" t="s">
        <v>426</v>
      </c>
      <c r="G134" s="258"/>
      <c r="H134" s="258" t="s">
        <v>460</v>
      </c>
      <c r="I134" s="258" t="s">
        <v>422</v>
      </c>
      <c r="J134" s="258">
        <v>50</v>
      </c>
      <c r="K134" s="306"/>
    </row>
    <row r="135" s="1" customFormat="1" ht="15" customHeight="1">
      <c r="B135" s="303"/>
      <c r="C135" s="258" t="s">
        <v>445</v>
      </c>
      <c r="D135" s="258"/>
      <c r="E135" s="258"/>
      <c r="F135" s="281" t="s">
        <v>426</v>
      </c>
      <c r="G135" s="258"/>
      <c r="H135" s="258" t="s">
        <v>460</v>
      </c>
      <c r="I135" s="258" t="s">
        <v>422</v>
      </c>
      <c r="J135" s="258">
        <v>50</v>
      </c>
      <c r="K135" s="306"/>
    </row>
    <row r="136" s="1" customFormat="1" ht="15" customHeight="1">
      <c r="B136" s="303"/>
      <c r="C136" s="258" t="s">
        <v>447</v>
      </c>
      <c r="D136" s="258"/>
      <c r="E136" s="258"/>
      <c r="F136" s="281" t="s">
        <v>426</v>
      </c>
      <c r="G136" s="258"/>
      <c r="H136" s="258" t="s">
        <v>460</v>
      </c>
      <c r="I136" s="258" t="s">
        <v>422</v>
      </c>
      <c r="J136" s="258">
        <v>50</v>
      </c>
      <c r="K136" s="306"/>
    </row>
    <row r="137" s="1" customFormat="1" ht="15" customHeight="1">
      <c r="B137" s="303"/>
      <c r="C137" s="258" t="s">
        <v>448</v>
      </c>
      <c r="D137" s="258"/>
      <c r="E137" s="258"/>
      <c r="F137" s="281" t="s">
        <v>426</v>
      </c>
      <c r="G137" s="258"/>
      <c r="H137" s="258" t="s">
        <v>473</v>
      </c>
      <c r="I137" s="258" t="s">
        <v>422</v>
      </c>
      <c r="J137" s="258">
        <v>255</v>
      </c>
      <c r="K137" s="306"/>
    </row>
    <row r="138" s="1" customFormat="1" ht="15" customHeight="1">
      <c r="B138" s="303"/>
      <c r="C138" s="258" t="s">
        <v>450</v>
      </c>
      <c r="D138" s="258"/>
      <c r="E138" s="258"/>
      <c r="F138" s="281" t="s">
        <v>81</v>
      </c>
      <c r="G138" s="258"/>
      <c r="H138" s="258" t="s">
        <v>474</v>
      </c>
      <c r="I138" s="258" t="s">
        <v>452</v>
      </c>
      <c r="J138" s="258"/>
      <c r="K138" s="306"/>
    </row>
    <row r="139" s="1" customFormat="1" ht="15" customHeight="1">
      <c r="B139" s="303"/>
      <c r="C139" s="258" t="s">
        <v>453</v>
      </c>
      <c r="D139" s="258"/>
      <c r="E139" s="258"/>
      <c r="F139" s="281" t="s">
        <v>81</v>
      </c>
      <c r="G139" s="258"/>
      <c r="H139" s="258" t="s">
        <v>475</v>
      </c>
      <c r="I139" s="258" t="s">
        <v>455</v>
      </c>
      <c r="J139" s="258"/>
      <c r="K139" s="306"/>
    </row>
    <row r="140" s="1" customFormat="1" ht="15" customHeight="1">
      <c r="B140" s="303"/>
      <c r="C140" s="258" t="s">
        <v>456</v>
      </c>
      <c r="D140" s="258"/>
      <c r="E140" s="258"/>
      <c r="F140" s="281" t="s">
        <v>81</v>
      </c>
      <c r="G140" s="258"/>
      <c r="H140" s="258" t="s">
        <v>456</v>
      </c>
      <c r="I140" s="258" t="s">
        <v>455</v>
      </c>
      <c r="J140" s="258"/>
      <c r="K140" s="306"/>
    </row>
    <row r="141" s="1" customFormat="1" ht="15" customHeight="1">
      <c r="B141" s="303"/>
      <c r="C141" s="258" t="s">
        <v>42</v>
      </c>
      <c r="D141" s="258"/>
      <c r="E141" s="258"/>
      <c r="F141" s="281" t="s">
        <v>81</v>
      </c>
      <c r="G141" s="258"/>
      <c r="H141" s="258" t="s">
        <v>476</v>
      </c>
      <c r="I141" s="258" t="s">
        <v>455</v>
      </c>
      <c r="J141" s="258"/>
      <c r="K141" s="306"/>
    </row>
    <row r="142" s="1" customFormat="1" ht="15" customHeight="1">
      <c r="B142" s="303"/>
      <c r="C142" s="258" t="s">
        <v>477</v>
      </c>
      <c r="D142" s="258"/>
      <c r="E142" s="258"/>
      <c r="F142" s="281" t="s">
        <v>81</v>
      </c>
      <c r="G142" s="258"/>
      <c r="H142" s="258" t="s">
        <v>478</v>
      </c>
      <c r="I142" s="258" t="s">
        <v>455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479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415</v>
      </c>
      <c r="D148" s="273"/>
      <c r="E148" s="273"/>
      <c r="F148" s="273" t="s">
        <v>416</v>
      </c>
      <c r="G148" s="274"/>
      <c r="H148" s="273" t="s">
        <v>58</v>
      </c>
      <c r="I148" s="273" t="s">
        <v>61</v>
      </c>
      <c r="J148" s="273" t="s">
        <v>417</v>
      </c>
      <c r="K148" s="272"/>
    </row>
    <row r="149" s="1" customFormat="1" ht="17.25" customHeight="1">
      <c r="B149" s="270"/>
      <c r="C149" s="275" t="s">
        <v>418</v>
      </c>
      <c r="D149" s="275"/>
      <c r="E149" s="275"/>
      <c r="F149" s="276" t="s">
        <v>419</v>
      </c>
      <c r="G149" s="277"/>
      <c r="H149" s="275"/>
      <c r="I149" s="275"/>
      <c r="J149" s="275" t="s">
        <v>420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423</v>
      </c>
      <c r="D151" s="258"/>
      <c r="E151" s="258"/>
      <c r="F151" s="311" t="s">
        <v>81</v>
      </c>
      <c r="G151" s="258"/>
      <c r="H151" s="310" t="s">
        <v>460</v>
      </c>
      <c r="I151" s="310" t="s">
        <v>422</v>
      </c>
      <c r="J151" s="310">
        <v>120</v>
      </c>
      <c r="K151" s="306"/>
    </row>
    <row r="152" s="1" customFormat="1" ht="15" customHeight="1">
      <c r="B152" s="283"/>
      <c r="C152" s="310" t="s">
        <v>469</v>
      </c>
      <c r="D152" s="258"/>
      <c r="E152" s="258"/>
      <c r="F152" s="311" t="s">
        <v>81</v>
      </c>
      <c r="G152" s="258"/>
      <c r="H152" s="310" t="s">
        <v>480</v>
      </c>
      <c r="I152" s="310" t="s">
        <v>422</v>
      </c>
      <c r="J152" s="310" t="s">
        <v>471</v>
      </c>
      <c r="K152" s="306"/>
    </row>
    <row r="153" s="1" customFormat="1" ht="15" customHeight="1">
      <c r="B153" s="283"/>
      <c r="C153" s="310" t="s">
        <v>369</v>
      </c>
      <c r="D153" s="258"/>
      <c r="E153" s="258"/>
      <c r="F153" s="311" t="s">
        <v>81</v>
      </c>
      <c r="G153" s="258"/>
      <c r="H153" s="310" t="s">
        <v>481</v>
      </c>
      <c r="I153" s="310" t="s">
        <v>422</v>
      </c>
      <c r="J153" s="310" t="s">
        <v>471</v>
      </c>
      <c r="K153" s="306"/>
    </row>
    <row r="154" s="1" customFormat="1" ht="15" customHeight="1">
      <c r="B154" s="283"/>
      <c r="C154" s="310" t="s">
        <v>425</v>
      </c>
      <c r="D154" s="258"/>
      <c r="E154" s="258"/>
      <c r="F154" s="311" t="s">
        <v>426</v>
      </c>
      <c r="G154" s="258"/>
      <c r="H154" s="310" t="s">
        <v>460</v>
      </c>
      <c r="I154" s="310" t="s">
        <v>422</v>
      </c>
      <c r="J154" s="310">
        <v>50</v>
      </c>
      <c r="K154" s="306"/>
    </row>
    <row r="155" s="1" customFormat="1" ht="15" customHeight="1">
      <c r="B155" s="283"/>
      <c r="C155" s="310" t="s">
        <v>428</v>
      </c>
      <c r="D155" s="258"/>
      <c r="E155" s="258"/>
      <c r="F155" s="311" t="s">
        <v>81</v>
      </c>
      <c r="G155" s="258"/>
      <c r="H155" s="310" t="s">
        <v>460</v>
      </c>
      <c r="I155" s="310" t="s">
        <v>430</v>
      </c>
      <c r="J155" s="310"/>
      <c r="K155" s="306"/>
    </row>
    <row r="156" s="1" customFormat="1" ht="15" customHeight="1">
      <c r="B156" s="283"/>
      <c r="C156" s="310" t="s">
        <v>439</v>
      </c>
      <c r="D156" s="258"/>
      <c r="E156" s="258"/>
      <c r="F156" s="311" t="s">
        <v>426</v>
      </c>
      <c r="G156" s="258"/>
      <c r="H156" s="310" t="s">
        <v>460</v>
      </c>
      <c r="I156" s="310" t="s">
        <v>422</v>
      </c>
      <c r="J156" s="310">
        <v>50</v>
      </c>
      <c r="K156" s="306"/>
    </row>
    <row r="157" s="1" customFormat="1" ht="15" customHeight="1">
      <c r="B157" s="283"/>
      <c r="C157" s="310" t="s">
        <v>447</v>
      </c>
      <c r="D157" s="258"/>
      <c r="E157" s="258"/>
      <c r="F157" s="311" t="s">
        <v>426</v>
      </c>
      <c r="G157" s="258"/>
      <c r="H157" s="310" t="s">
        <v>460</v>
      </c>
      <c r="I157" s="310" t="s">
        <v>422</v>
      </c>
      <c r="J157" s="310">
        <v>50</v>
      </c>
      <c r="K157" s="306"/>
    </row>
    <row r="158" s="1" customFormat="1" ht="15" customHeight="1">
      <c r="B158" s="283"/>
      <c r="C158" s="310" t="s">
        <v>445</v>
      </c>
      <c r="D158" s="258"/>
      <c r="E158" s="258"/>
      <c r="F158" s="311" t="s">
        <v>426</v>
      </c>
      <c r="G158" s="258"/>
      <c r="H158" s="310" t="s">
        <v>460</v>
      </c>
      <c r="I158" s="310" t="s">
        <v>422</v>
      </c>
      <c r="J158" s="310">
        <v>50</v>
      </c>
      <c r="K158" s="306"/>
    </row>
    <row r="159" s="1" customFormat="1" ht="15" customHeight="1">
      <c r="B159" s="283"/>
      <c r="C159" s="310" t="s">
        <v>91</v>
      </c>
      <c r="D159" s="258"/>
      <c r="E159" s="258"/>
      <c r="F159" s="311" t="s">
        <v>81</v>
      </c>
      <c r="G159" s="258"/>
      <c r="H159" s="310" t="s">
        <v>482</v>
      </c>
      <c r="I159" s="310" t="s">
        <v>422</v>
      </c>
      <c r="J159" s="310" t="s">
        <v>483</v>
      </c>
      <c r="K159" s="306"/>
    </row>
    <row r="160" s="1" customFormat="1" ht="15" customHeight="1">
      <c r="B160" s="283"/>
      <c r="C160" s="310" t="s">
        <v>484</v>
      </c>
      <c r="D160" s="258"/>
      <c r="E160" s="258"/>
      <c r="F160" s="311" t="s">
        <v>81</v>
      </c>
      <c r="G160" s="258"/>
      <c r="H160" s="310" t="s">
        <v>485</v>
      </c>
      <c r="I160" s="310" t="s">
        <v>455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486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415</v>
      </c>
      <c r="D166" s="273"/>
      <c r="E166" s="273"/>
      <c r="F166" s="273" t="s">
        <v>416</v>
      </c>
      <c r="G166" s="315"/>
      <c r="H166" s="316" t="s">
        <v>58</v>
      </c>
      <c r="I166" s="316" t="s">
        <v>61</v>
      </c>
      <c r="J166" s="273" t="s">
        <v>417</v>
      </c>
      <c r="K166" s="250"/>
    </row>
    <row r="167" s="1" customFormat="1" ht="17.25" customHeight="1">
      <c r="B167" s="251"/>
      <c r="C167" s="275" t="s">
        <v>418</v>
      </c>
      <c r="D167" s="275"/>
      <c r="E167" s="275"/>
      <c r="F167" s="276" t="s">
        <v>419</v>
      </c>
      <c r="G167" s="317"/>
      <c r="H167" s="318"/>
      <c r="I167" s="318"/>
      <c r="J167" s="275" t="s">
        <v>420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423</v>
      </c>
      <c r="D169" s="258"/>
      <c r="E169" s="258"/>
      <c r="F169" s="281" t="s">
        <v>81</v>
      </c>
      <c r="G169" s="258"/>
      <c r="H169" s="258" t="s">
        <v>460</v>
      </c>
      <c r="I169" s="258" t="s">
        <v>422</v>
      </c>
      <c r="J169" s="258">
        <v>120</v>
      </c>
      <c r="K169" s="306"/>
    </row>
    <row r="170" s="1" customFormat="1" ht="15" customHeight="1">
      <c r="B170" s="283"/>
      <c r="C170" s="258" t="s">
        <v>469</v>
      </c>
      <c r="D170" s="258"/>
      <c r="E170" s="258"/>
      <c r="F170" s="281" t="s">
        <v>81</v>
      </c>
      <c r="G170" s="258"/>
      <c r="H170" s="258" t="s">
        <v>470</v>
      </c>
      <c r="I170" s="258" t="s">
        <v>422</v>
      </c>
      <c r="J170" s="258" t="s">
        <v>471</v>
      </c>
      <c r="K170" s="306"/>
    </row>
    <row r="171" s="1" customFormat="1" ht="15" customHeight="1">
      <c r="B171" s="283"/>
      <c r="C171" s="258" t="s">
        <v>369</v>
      </c>
      <c r="D171" s="258"/>
      <c r="E171" s="258"/>
      <c r="F171" s="281" t="s">
        <v>81</v>
      </c>
      <c r="G171" s="258"/>
      <c r="H171" s="258" t="s">
        <v>487</v>
      </c>
      <c r="I171" s="258" t="s">
        <v>422</v>
      </c>
      <c r="J171" s="258" t="s">
        <v>471</v>
      </c>
      <c r="K171" s="306"/>
    </row>
    <row r="172" s="1" customFormat="1" ht="15" customHeight="1">
      <c r="B172" s="283"/>
      <c r="C172" s="258" t="s">
        <v>425</v>
      </c>
      <c r="D172" s="258"/>
      <c r="E172" s="258"/>
      <c r="F172" s="281" t="s">
        <v>426</v>
      </c>
      <c r="G172" s="258"/>
      <c r="H172" s="258" t="s">
        <v>487</v>
      </c>
      <c r="I172" s="258" t="s">
        <v>422</v>
      </c>
      <c r="J172" s="258">
        <v>50</v>
      </c>
      <c r="K172" s="306"/>
    </row>
    <row r="173" s="1" customFormat="1" ht="15" customHeight="1">
      <c r="B173" s="283"/>
      <c r="C173" s="258" t="s">
        <v>428</v>
      </c>
      <c r="D173" s="258"/>
      <c r="E173" s="258"/>
      <c r="F173" s="281" t="s">
        <v>81</v>
      </c>
      <c r="G173" s="258"/>
      <c r="H173" s="258" t="s">
        <v>487</v>
      </c>
      <c r="I173" s="258" t="s">
        <v>430</v>
      </c>
      <c r="J173" s="258"/>
      <c r="K173" s="306"/>
    </row>
    <row r="174" s="1" customFormat="1" ht="15" customHeight="1">
      <c r="B174" s="283"/>
      <c r="C174" s="258" t="s">
        <v>439</v>
      </c>
      <c r="D174" s="258"/>
      <c r="E174" s="258"/>
      <c r="F174" s="281" t="s">
        <v>426</v>
      </c>
      <c r="G174" s="258"/>
      <c r="H174" s="258" t="s">
        <v>487</v>
      </c>
      <c r="I174" s="258" t="s">
        <v>422</v>
      </c>
      <c r="J174" s="258">
        <v>50</v>
      </c>
      <c r="K174" s="306"/>
    </row>
    <row r="175" s="1" customFormat="1" ht="15" customHeight="1">
      <c r="B175" s="283"/>
      <c r="C175" s="258" t="s">
        <v>447</v>
      </c>
      <c r="D175" s="258"/>
      <c r="E175" s="258"/>
      <c r="F175" s="281" t="s">
        <v>426</v>
      </c>
      <c r="G175" s="258"/>
      <c r="H175" s="258" t="s">
        <v>487</v>
      </c>
      <c r="I175" s="258" t="s">
        <v>422</v>
      </c>
      <c r="J175" s="258">
        <v>50</v>
      </c>
      <c r="K175" s="306"/>
    </row>
    <row r="176" s="1" customFormat="1" ht="15" customHeight="1">
      <c r="B176" s="283"/>
      <c r="C176" s="258" t="s">
        <v>445</v>
      </c>
      <c r="D176" s="258"/>
      <c r="E176" s="258"/>
      <c r="F176" s="281" t="s">
        <v>426</v>
      </c>
      <c r="G176" s="258"/>
      <c r="H176" s="258" t="s">
        <v>487</v>
      </c>
      <c r="I176" s="258" t="s">
        <v>422</v>
      </c>
      <c r="J176" s="258">
        <v>50</v>
      </c>
      <c r="K176" s="306"/>
    </row>
    <row r="177" s="1" customFormat="1" ht="15" customHeight="1">
      <c r="B177" s="283"/>
      <c r="C177" s="258" t="s">
        <v>104</v>
      </c>
      <c r="D177" s="258"/>
      <c r="E177" s="258"/>
      <c r="F177" s="281" t="s">
        <v>81</v>
      </c>
      <c r="G177" s="258"/>
      <c r="H177" s="258" t="s">
        <v>488</v>
      </c>
      <c r="I177" s="258" t="s">
        <v>489</v>
      </c>
      <c r="J177" s="258"/>
      <c r="K177" s="306"/>
    </row>
    <row r="178" s="1" customFormat="1" ht="15" customHeight="1">
      <c r="B178" s="283"/>
      <c r="C178" s="258" t="s">
        <v>61</v>
      </c>
      <c r="D178" s="258"/>
      <c r="E178" s="258"/>
      <c r="F178" s="281" t="s">
        <v>81</v>
      </c>
      <c r="G178" s="258"/>
      <c r="H178" s="258" t="s">
        <v>490</v>
      </c>
      <c r="I178" s="258" t="s">
        <v>491</v>
      </c>
      <c r="J178" s="258">
        <v>1</v>
      </c>
      <c r="K178" s="306"/>
    </row>
    <row r="179" s="1" customFormat="1" ht="15" customHeight="1">
      <c r="B179" s="283"/>
      <c r="C179" s="258" t="s">
        <v>57</v>
      </c>
      <c r="D179" s="258"/>
      <c r="E179" s="258"/>
      <c r="F179" s="281" t="s">
        <v>81</v>
      </c>
      <c r="G179" s="258"/>
      <c r="H179" s="258" t="s">
        <v>492</v>
      </c>
      <c r="I179" s="258" t="s">
        <v>422</v>
      </c>
      <c r="J179" s="258">
        <v>20</v>
      </c>
      <c r="K179" s="306"/>
    </row>
    <row r="180" s="1" customFormat="1" ht="15" customHeight="1">
      <c r="B180" s="283"/>
      <c r="C180" s="258" t="s">
        <v>58</v>
      </c>
      <c r="D180" s="258"/>
      <c r="E180" s="258"/>
      <c r="F180" s="281" t="s">
        <v>81</v>
      </c>
      <c r="G180" s="258"/>
      <c r="H180" s="258" t="s">
        <v>493</v>
      </c>
      <c r="I180" s="258" t="s">
        <v>422</v>
      </c>
      <c r="J180" s="258">
        <v>255</v>
      </c>
      <c r="K180" s="306"/>
    </row>
    <row r="181" s="1" customFormat="1" ht="15" customHeight="1">
      <c r="B181" s="283"/>
      <c r="C181" s="258" t="s">
        <v>105</v>
      </c>
      <c r="D181" s="258"/>
      <c r="E181" s="258"/>
      <c r="F181" s="281" t="s">
        <v>81</v>
      </c>
      <c r="G181" s="258"/>
      <c r="H181" s="258" t="s">
        <v>385</v>
      </c>
      <c r="I181" s="258" t="s">
        <v>422</v>
      </c>
      <c r="J181" s="258">
        <v>10</v>
      </c>
      <c r="K181" s="306"/>
    </row>
    <row r="182" s="1" customFormat="1" ht="15" customHeight="1">
      <c r="B182" s="283"/>
      <c r="C182" s="258" t="s">
        <v>106</v>
      </c>
      <c r="D182" s="258"/>
      <c r="E182" s="258"/>
      <c r="F182" s="281" t="s">
        <v>81</v>
      </c>
      <c r="G182" s="258"/>
      <c r="H182" s="258" t="s">
        <v>494</v>
      </c>
      <c r="I182" s="258" t="s">
        <v>455</v>
      </c>
      <c r="J182" s="258"/>
      <c r="K182" s="306"/>
    </row>
    <row r="183" s="1" customFormat="1" ht="15" customHeight="1">
      <c r="B183" s="283"/>
      <c r="C183" s="258" t="s">
        <v>495</v>
      </c>
      <c r="D183" s="258"/>
      <c r="E183" s="258"/>
      <c r="F183" s="281" t="s">
        <v>81</v>
      </c>
      <c r="G183" s="258"/>
      <c r="H183" s="258" t="s">
        <v>496</v>
      </c>
      <c r="I183" s="258" t="s">
        <v>455</v>
      </c>
      <c r="J183" s="258"/>
      <c r="K183" s="306"/>
    </row>
    <row r="184" s="1" customFormat="1" ht="15" customHeight="1">
      <c r="B184" s="283"/>
      <c r="C184" s="258" t="s">
        <v>484</v>
      </c>
      <c r="D184" s="258"/>
      <c r="E184" s="258"/>
      <c r="F184" s="281" t="s">
        <v>81</v>
      </c>
      <c r="G184" s="258"/>
      <c r="H184" s="258" t="s">
        <v>497</v>
      </c>
      <c r="I184" s="258" t="s">
        <v>455</v>
      </c>
      <c r="J184" s="258"/>
      <c r="K184" s="306"/>
    </row>
    <row r="185" s="1" customFormat="1" ht="15" customHeight="1">
      <c r="B185" s="283"/>
      <c r="C185" s="258" t="s">
        <v>108</v>
      </c>
      <c r="D185" s="258"/>
      <c r="E185" s="258"/>
      <c r="F185" s="281" t="s">
        <v>426</v>
      </c>
      <c r="G185" s="258"/>
      <c r="H185" s="258" t="s">
        <v>498</v>
      </c>
      <c r="I185" s="258" t="s">
        <v>422</v>
      </c>
      <c r="J185" s="258">
        <v>50</v>
      </c>
      <c r="K185" s="306"/>
    </row>
    <row r="186" s="1" customFormat="1" ht="15" customHeight="1">
      <c r="B186" s="283"/>
      <c r="C186" s="258" t="s">
        <v>499</v>
      </c>
      <c r="D186" s="258"/>
      <c r="E186" s="258"/>
      <c r="F186" s="281" t="s">
        <v>426</v>
      </c>
      <c r="G186" s="258"/>
      <c r="H186" s="258" t="s">
        <v>500</v>
      </c>
      <c r="I186" s="258" t="s">
        <v>501</v>
      </c>
      <c r="J186" s="258"/>
      <c r="K186" s="306"/>
    </row>
    <row r="187" s="1" customFormat="1" ht="15" customHeight="1">
      <c r="B187" s="283"/>
      <c r="C187" s="258" t="s">
        <v>502</v>
      </c>
      <c r="D187" s="258"/>
      <c r="E187" s="258"/>
      <c r="F187" s="281" t="s">
        <v>426</v>
      </c>
      <c r="G187" s="258"/>
      <c r="H187" s="258" t="s">
        <v>503</v>
      </c>
      <c r="I187" s="258" t="s">
        <v>501</v>
      </c>
      <c r="J187" s="258"/>
      <c r="K187" s="306"/>
    </row>
    <row r="188" s="1" customFormat="1" ht="15" customHeight="1">
      <c r="B188" s="283"/>
      <c r="C188" s="258" t="s">
        <v>504</v>
      </c>
      <c r="D188" s="258"/>
      <c r="E188" s="258"/>
      <c r="F188" s="281" t="s">
        <v>426</v>
      </c>
      <c r="G188" s="258"/>
      <c r="H188" s="258" t="s">
        <v>505</v>
      </c>
      <c r="I188" s="258" t="s">
        <v>501</v>
      </c>
      <c r="J188" s="258"/>
      <c r="K188" s="306"/>
    </row>
    <row r="189" s="1" customFormat="1" ht="15" customHeight="1">
      <c r="B189" s="283"/>
      <c r="C189" s="319" t="s">
        <v>506</v>
      </c>
      <c r="D189" s="258"/>
      <c r="E189" s="258"/>
      <c r="F189" s="281" t="s">
        <v>426</v>
      </c>
      <c r="G189" s="258"/>
      <c r="H189" s="258" t="s">
        <v>507</v>
      </c>
      <c r="I189" s="258" t="s">
        <v>508</v>
      </c>
      <c r="J189" s="320" t="s">
        <v>509</v>
      </c>
      <c r="K189" s="306"/>
    </row>
    <row r="190" s="1" customFormat="1" ht="15" customHeight="1">
      <c r="B190" s="283"/>
      <c r="C190" s="319" t="s">
        <v>46</v>
      </c>
      <c r="D190" s="258"/>
      <c r="E190" s="258"/>
      <c r="F190" s="281" t="s">
        <v>81</v>
      </c>
      <c r="G190" s="258"/>
      <c r="H190" s="255" t="s">
        <v>510</v>
      </c>
      <c r="I190" s="258" t="s">
        <v>511</v>
      </c>
      <c r="J190" s="258"/>
      <c r="K190" s="306"/>
    </row>
    <row r="191" s="1" customFormat="1" ht="15" customHeight="1">
      <c r="B191" s="283"/>
      <c r="C191" s="319" t="s">
        <v>512</v>
      </c>
      <c r="D191" s="258"/>
      <c r="E191" s="258"/>
      <c r="F191" s="281" t="s">
        <v>81</v>
      </c>
      <c r="G191" s="258"/>
      <c r="H191" s="258" t="s">
        <v>513</v>
      </c>
      <c r="I191" s="258" t="s">
        <v>455</v>
      </c>
      <c r="J191" s="258"/>
      <c r="K191" s="306"/>
    </row>
    <row r="192" s="1" customFormat="1" ht="15" customHeight="1">
      <c r="B192" s="283"/>
      <c r="C192" s="319" t="s">
        <v>514</v>
      </c>
      <c r="D192" s="258"/>
      <c r="E192" s="258"/>
      <c r="F192" s="281" t="s">
        <v>81</v>
      </c>
      <c r="G192" s="258"/>
      <c r="H192" s="258" t="s">
        <v>515</v>
      </c>
      <c r="I192" s="258" t="s">
        <v>455</v>
      </c>
      <c r="J192" s="258"/>
      <c r="K192" s="306"/>
    </row>
    <row r="193" s="1" customFormat="1" ht="15" customHeight="1">
      <c r="B193" s="283"/>
      <c r="C193" s="319" t="s">
        <v>516</v>
      </c>
      <c r="D193" s="258"/>
      <c r="E193" s="258"/>
      <c r="F193" s="281" t="s">
        <v>426</v>
      </c>
      <c r="G193" s="258"/>
      <c r="H193" s="258" t="s">
        <v>517</v>
      </c>
      <c r="I193" s="258" t="s">
        <v>455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518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519</v>
      </c>
      <c r="D200" s="322"/>
      <c r="E200" s="322"/>
      <c r="F200" s="322" t="s">
        <v>520</v>
      </c>
      <c r="G200" s="323"/>
      <c r="H200" s="322" t="s">
        <v>521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511</v>
      </c>
      <c r="D202" s="258"/>
      <c r="E202" s="258"/>
      <c r="F202" s="281" t="s">
        <v>47</v>
      </c>
      <c r="G202" s="258"/>
      <c r="H202" s="258" t="s">
        <v>522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48</v>
      </c>
      <c r="G203" s="258"/>
      <c r="H203" s="258" t="s">
        <v>523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51</v>
      </c>
      <c r="G204" s="258"/>
      <c r="H204" s="258" t="s">
        <v>524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49</v>
      </c>
      <c r="G205" s="258"/>
      <c r="H205" s="258" t="s">
        <v>525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50</v>
      </c>
      <c r="G206" s="258"/>
      <c r="H206" s="258" t="s">
        <v>526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467</v>
      </c>
      <c r="D208" s="258"/>
      <c r="E208" s="258"/>
      <c r="F208" s="281" t="s">
        <v>83</v>
      </c>
      <c r="G208" s="258"/>
      <c r="H208" s="258" t="s">
        <v>527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365</v>
      </c>
      <c r="G209" s="258"/>
      <c r="H209" s="258" t="s">
        <v>366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363</v>
      </c>
      <c r="G210" s="258"/>
      <c r="H210" s="258" t="s">
        <v>528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367</v>
      </c>
      <c r="G211" s="319"/>
      <c r="H211" s="310" t="s">
        <v>368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296</v>
      </c>
      <c r="G212" s="319"/>
      <c r="H212" s="310" t="s">
        <v>529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491</v>
      </c>
      <c r="D214" s="258"/>
      <c r="E214" s="258"/>
      <c r="F214" s="281">
        <v>1</v>
      </c>
      <c r="G214" s="319"/>
      <c r="H214" s="310" t="s">
        <v>530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531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532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533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2022-04-11T09:46:10Z</dcterms:created>
  <dcterms:modified xsi:type="dcterms:W3CDTF">2022-04-11T09:46:13Z</dcterms:modified>
</cp:coreProperties>
</file>