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 Palánová\Documents\Kristen\Nová složka\"/>
    </mc:Choice>
  </mc:AlternateContent>
  <xr:revisionPtr revIDLastSave="0" documentId="8_{A6EB4EDE-A451-4CF9-8151-198513C22A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O00 06.10.2021 Pol" sheetId="12" r:id="rId4"/>
    <sheet name="SO02a 21.08.2021 Pol" sheetId="13" r:id="rId5"/>
    <sheet name="SO02b 22.08.2021 Pol" sheetId="14" r:id="rId6"/>
    <sheet name="SO02c 14.09.2021 Pol" sheetId="15" r:id="rId7"/>
    <sheet name="SO02d 20.09.2021 Pol" sheetId="16" r:id="rId8"/>
    <sheet name="SO09 12.10.202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'OO00 06.10.2021 Pol'!$1:$7</definedName>
    <definedName name="_xlnm.Print_Titles" localSheetId="4">'SO02a 21.08.2021 Pol'!$1:$7</definedName>
    <definedName name="_xlnm.Print_Titles" localSheetId="5">'SO02b 22.08.2021 Pol'!$1:$7</definedName>
    <definedName name="_xlnm.Print_Titles" localSheetId="6">'SO02c 14.09.2021 Pol'!$1:$7</definedName>
    <definedName name="_xlnm.Print_Titles" localSheetId="7">'SO02d 20.09.2021 Pol'!$1:$7</definedName>
    <definedName name="_xlnm.Print_Titles" localSheetId="8">'SO09 12.10.2021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'OO00 06.10.2021 Pol'!$A$1:$X$38</definedName>
    <definedName name="_xlnm.Print_Area" localSheetId="4">'SO02a 21.08.2021 Pol'!$A$1:$X$137</definedName>
    <definedName name="_xlnm.Print_Area" localSheetId="5">'SO02b 22.08.2021 Pol'!$A$1:$X$1265</definedName>
    <definedName name="_xlnm.Print_Area" localSheetId="6">'SO02c 14.09.2021 Pol'!$A$1:$X$164</definedName>
    <definedName name="_xlnm.Print_Area" localSheetId="7">'SO02d 20.09.2021 Pol'!$A$1:$X$1685</definedName>
    <definedName name="_xlnm.Print_Area" localSheetId="8">'SO09 12.10.2021 Pol'!$A$1:$X$18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7" i="17"/>
  <c r="G9" i="17"/>
  <c r="I9" i="17"/>
  <c r="I8" i="17" s="1"/>
  <c r="K9" i="17"/>
  <c r="M9" i="17"/>
  <c r="O9" i="17"/>
  <c r="Q9" i="17"/>
  <c r="Q8" i="17" s="1"/>
  <c r="V9" i="17"/>
  <c r="G11" i="17"/>
  <c r="G8" i="17" s="1"/>
  <c r="I11" i="17"/>
  <c r="K11" i="17"/>
  <c r="K8" i="17" s="1"/>
  <c r="O11" i="17"/>
  <c r="O8" i="17" s="1"/>
  <c r="Q11" i="17"/>
  <c r="V11" i="17"/>
  <c r="V8" i="17" s="1"/>
  <c r="I13" i="17"/>
  <c r="Q13" i="17"/>
  <c r="G14" i="17"/>
  <c r="G13" i="17" s="1"/>
  <c r="I14" i="17"/>
  <c r="K14" i="17"/>
  <c r="K13" i="17" s="1"/>
  <c r="O14" i="17"/>
  <c r="O13" i="17" s="1"/>
  <c r="Q14" i="17"/>
  <c r="V14" i="17"/>
  <c r="V13" i="17" s="1"/>
  <c r="AE17" i="17"/>
  <c r="AF17" i="17"/>
  <c r="G1684" i="16"/>
  <c r="BA677" i="16"/>
  <c r="BA518" i="16"/>
  <c r="BA508" i="16"/>
  <c r="BA434" i="16"/>
  <c r="BA426" i="16"/>
  <c r="BA358" i="16"/>
  <c r="BA250" i="16"/>
  <c r="BA246" i="16"/>
  <c r="BA231" i="16"/>
  <c r="BA127" i="16"/>
  <c r="BA115" i="16"/>
  <c r="BA96" i="16"/>
  <c r="BA88" i="16"/>
  <c r="BA80" i="16"/>
  <c r="BA10" i="16"/>
  <c r="G9" i="16"/>
  <c r="I9" i="16"/>
  <c r="I8" i="16" s="1"/>
  <c r="K9" i="16"/>
  <c r="M9" i="16"/>
  <c r="O9" i="16"/>
  <c r="Q9" i="16"/>
  <c r="Q8" i="16" s="1"/>
  <c r="V9" i="16"/>
  <c r="G12" i="16"/>
  <c r="M12" i="16" s="1"/>
  <c r="I12" i="16"/>
  <c r="K12" i="16"/>
  <c r="K8" i="16" s="1"/>
  <c r="O12" i="16"/>
  <c r="O8" i="16" s="1"/>
  <c r="Q12" i="16"/>
  <c r="V12" i="16"/>
  <c r="V8" i="16" s="1"/>
  <c r="G16" i="16"/>
  <c r="G15" i="16" s="1"/>
  <c r="I16" i="16"/>
  <c r="K16" i="16"/>
  <c r="K15" i="16" s="1"/>
  <c r="O16" i="16"/>
  <c r="O15" i="16" s="1"/>
  <c r="Q16" i="16"/>
  <c r="V16" i="16"/>
  <c r="V15" i="16" s="1"/>
  <c r="G20" i="16"/>
  <c r="I20" i="16"/>
  <c r="I15" i="16" s="1"/>
  <c r="K20" i="16"/>
  <c r="M20" i="16"/>
  <c r="O20" i="16"/>
  <c r="Q20" i="16"/>
  <c r="Q15" i="16" s="1"/>
  <c r="V20" i="16"/>
  <c r="G41" i="16"/>
  <c r="M41" i="16" s="1"/>
  <c r="I41" i="16"/>
  <c r="K41" i="16"/>
  <c r="O41" i="16"/>
  <c r="Q41" i="16"/>
  <c r="V41" i="16"/>
  <c r="G48" i="16"/>
  <c r="I48" i="16"/>
  <c r="K48" i="16"/>
  <c r="M48" i="16"/>
  <c r="O48" i="16"/>
  <c r="Q48" i="16"/>
  <c r="V48" i="16"/>
  <c r="G52" i="16"/>
  <c r="M52" i="16" s="1"/>
  <c r="I52" i="16"/>
  <c r="K52" i="16"/>
  <c r="O52" i="16"/>
  <c r="Q52" i="16"/>
  <c r="V52" i="16"/>
  <c r="G60" i="16"/>
  <c r="I60" i="16"/>
  <c r="K60" i="16"/>
  <c r="M60" i="16"/>
  <c r="O60" i="16"/>
  <c r="Q60" i="16"/>
  <c r="V60" i="16"/>
  <c r="G69" i="16"/>
  <c r="M69" i="16" s="1"/>
  <c r="I69" i="16"/>
  <c r="K69" i="16"/>
  <c r="O69" i="16"/>
  <c r="Q69" i="16"/>
  <c r="V69" i="16"/>
  <c r="G75" i="16"/>
  <c r="I75" i="16"/>
  <c r="K75" i="16"/>
  <c r="M75" i="16"/>
  <c r="O75" i="16"/>
  <c r="Q75" i="16"/>
  <c r="V75" i="16"/>
  <c r="G79" i="16"/>
  <c r="M79" i="16" s="1"/>
  <c r="I79" i="16"/>
  <c r="K79" i="16"/>
  <c r="O79" i="16"/>
  <c r="Q79" i="16"/>
  <c r="V79" i="16"/>
  <c r="G87" i="16"/>
  <c r="I87" i="16"/>
  <c r="K87" i="16"/>
  <c r="M87" i="16"/>
  <c r="O87" i="16"/>
  <c r="Q87" i="16"/>
  <c r="V87" i="16"/>
  <c r="G95" i="16"/>
  <c r="M95" i="16" s="1"/>
  <c r="I95" i="16"/>
  <c r="K95" i="16"/>
  <c r="O95" i="16"/>
  <c r="Q95" i="16"/>
  <c r="V95" i="16"/>
  <c r="G100" i="16"/>
  <c r="I100" i="16"/>
  <c r="K100" i="16"/>
  <c r="M100" i="16"/>
  <c r="O100" i="16"/>
  <c r="Q100" i="16"/>
  <c r="V100" i="16"/>
  <c r="G106" i="16"/>
  <c r="M106" i="16" s="1"/>
  <c r="I106" i="16"/>
  <c r="K106" i="16"/>
  <c r="O106" i="16"/>
  <c r="Q106" i="16"/>
  <c r="V106" i="16"/>
  <c r="G110" i="16"/>
  <c r="I110" i="16"/>
  <c r="K110" i="16"/>
  <c r="M110" i="16"/>
  <c r="O110" i="16"/>
  <c r="Q110" i="16"/>
  <c r="V110" i="16"/>
  <c r="G114" i="16"/>
  <c r="M114" i="16" s="1"/>
  <c r="I114" i="16"/>
  <c r="K114" i="16"/>
  <c r="O114" i="16"/>
  <c r="Q114" i="16"/>
  <c r="V114" i="16"/>
  <c r="G126" i="16"/>
  <c r="I126" i="16"/>
  <c r="K126" i="16"/>
  <c r="M126" i="16"/>
  <c r="O126" i="16"/>
  <c r="Q126" i="16"/>
  <c r="V126" i="16"/>
  <c r="G181" i="16"/>
  <c r="M181" i="16" s="1"/>
  <c r="I181" i="16"/>
  <c r="K181" i="16"/>
  <c r="O181" i="16"/>
  <c r="Q181" i="16"/>
  <c r="V181" i="16"/>
  <c r="G186" i="16"/>
  <c r="I186" i="16"/>
  <c r="K186" i="16"/>
  <c r="M186" i="16"/>
  <c r="O186" i="16"/>
  <c r="Q186" i="16"/>
  <c r="V186" i="16"/>
  <c r="G189" i="16"/>
  <c r="M189" i="16" s="1"/>
  <c r="I189" i="16"/>
  <c r="K189" i="16"/>
  <c r="O189" i="16"/>
  <c r="Q189" i="16"/>
  <c r="V189" i="16"/>
  <c r="G194" i="16"/>
  <c r="I194" i="16"/>
  <c r="K194" i="16"/>
  <c r="M194" i="16"/>
  <c r="O194" i="16"/>
  <c r="Q194" i="16"/>
  <c r="V194" i="16"/>
  <c r="G196" i="16"/>
  <c r="M196" i="16" s="1"/>
  <c r="I196" i="16"/>
  <c r="K196" i="16"/>
  <c r="O196" i="16"/>
  <c r="Q196" i="16"/>
  <c r="V196" i="16"/>
  <c r="G200" i="16"/>
  <c r="I200" i="16"/>
  <c r="K200" i="16"/>
  <c r="M200" i="16"/>
  <c r="O200" i="16"/>
  <c r="Q200" i="16"/>
  <c r="V200" i="16"/>
  <c r="G205" i="16"/>
  <c r="M205" i="16" s="1"/>
  <c r="I205" i="16"/>
  <c r="K205" i="16"/>
  <c r="O205" i="16"/>
  <c r="Q205" i="16"/>
  <c r="V205" i="16"/>
  <c r="G208" i="16"/>
  <c r="I208" i="16"/>
  <c r="K208" i="16"/>
  <c r="M208" i="16"/>
  <c r="O208" i="16"/>
  <c r="Q208" i="16"/>
  <c r="V208" i="16"/>
  <c r="G211" i="16"/>
  <c r="M211" i="16" s="1"/>
  <c r="I211" i="16"/>
  <c r="K211" i="16"/>
  <c r="O211" i="16"/>
  <c r="Q211" i="16"/>
  <c r="V211" i="16"/>
  <c r="G214" i="16"/>
  <c r="I214" i="16"/>
  <c r="K214" i="16"/>
  <c r="M214" i="16"/>
  <c r="O214" i="16"/>
  <c r="Q214" i="16"/>
  <c r="V214" i="16"/>
  <c r="G217" i="16"/>
  <c r="M217" i="16" s="1"/>
  <c r="I217" i="16"/>
  <c r="K217" i="16"/>
  <c r="O217" i="16"/>
  <c r="Q217" i="16"/>
  <c r="V217" i="16"/>
  <c r="G220" i="16"/>
  <c r="I220" i="16"/>
  <c r="K220" i="16"/>
  <c r="M220" i="16"/>
  <c r="O220" i="16"/>
  <c r="Q220" i="16"/>
  <c r="V220" i="16"/>
  <c r="G223" i="16"/>
  <c r="M223" i="16" s="1"/>
  <c r="I223" i="16"/>
  <c r="K223" i="16"/>
  <c r="O223" i="16"/>
  <c r="Q223" i="16"/>
  <c r="V223" i="16"/>
  <c r="G226" i="16"/>
  <c r="I226" i="16"/>
  <c r="K226" i="16"/>
  <c r="M226" i="16"/>
  <c r="O226" i="16"/>
  <c r="Q226" i="16"/>
  <c r="V226" i="16"/>
  <c r="G230" i="16"/>
  <c r="I230" i="16"/>
  <c r="I229" i="16" s="1"/>
  <c r="K230" i="16"/>
  <c r="M230" i="16"/>
  <c r="O230" i="16"/>
  <c r="Q230" i="16"/>
  <c r="Q229" i="16" s="1"/>
  <c r="V230" i="16"/>
  <c r="G236" i="16"/>
  <c r="M236" i="16" s="1"/>
  <c r="I236" i="16"/>
  <c r="K236" i="16"/>
  <c r="K229" i="16" s="1"/>
  <c r="O236" i="16"/>
  <c r="O229" i="16" s="1"/>
  <c r="Q236" i="16"/>
  <c r="V236" i="16"/>
  <c r="V229" i="16" s="1"/>
  <c r="G240" i="16"/>
  <c r="I240" i="16"/>
  <c r="K240" i="16"/>
  <c r="M240" i="16"/>
  <c r="O240" i="16"/>
  <c r="Q240" i="16"/>
  <c r="V240" i="16"/>
  <c r="G245" i="16"/>
  <c r="M245" i="16" s="1"/>
  <c r="I245" i="16"/>
  <c r="K245" i="16"/>
  <c r="O245" i="16"/>
  <c r="Q245" i="16"/>
  <c r="V245" i="16"/>
  <c r="G249" i="16"/>
  <c r="I249" i="16"/>
  <c r="K249" i="16"/>
  <c r="M249" i="16"/>
  <c r="O249" i="16"/>
  <c r="Q249" i="16"/>
  <c r="V249" i="16"/>
  <c r="G253" i="16"/>
  <c r="M253" i="16" s="1"/>
  <c r="I253" i="16"/>
  <c r="K253" i="16"/>
  <c r="O253" i="16"/>
  <c r="Q253" i="16"/>
  <c r="V253" i="16"/>
  <c r="G256" i="16"/>
  <c r="I256" i="16"/>
  <c r="K256" i="16"/>
  <c r="M256" i="16"/>
  <c r="O256" i="16"/>
  <c r="Q256" i="16"/>
  <c r="V256" i="16"/>
  <c r="G259" i="16"/>
  <c r="M259" i="16" s="1"/>
  <c r="I259" i="16"/>
  <c r="K259" i="16"/>
  <c r="O259" i="16"/>
  <c r="Q259" i="16"/>
  <c r="V259" i="16"/>
  <c r="G263" i="16"/>
  <c r="G262" i="16" s="1"/>
  <c r="I263" i="16"/>
  <c r="K263" i="16"/>
  <c r="K262" i="16" s="1"/>
  <c r="O263" i="16"/>
  <c r="O262" i="16" s="1"/>
  <c r="Q263" i="16"/>
  <c r="V263" i="16"/>
  <c r="V262" i="16" s="1"/>
  <c r="G273" i="16"/>
  <c r="I273" i="16"/>
  <c r="I262" i="16" s="1"/>
  <c r="K273" i="16"/>
  <c r="M273" i="16"/>
  <c r="O273" i="16"/>
  <c r="Q273" i="16"/>
  <c r="Q262" i="16" s="1"/>
  <c r="V273" i="16"/>
  <c r="G276" i="16"/>
  <c r="M276" i="16" s="1"/>
  <c r="I276" i="16"/>
  <c r="K276" i="16"/>
  <c r="O276" i="16"/>
  <c r="Q276" i="16"/>
  <c r="V276" i="16"/>
  <c r="G279" i="16"/>
  <c r="I279" i="16"/>
  <c r="K279" i="16"/>
  <c r="M279" i="16"/>
  <c r="O279" i="16"/>
  <c r="Q279" i="16"/>
  <c r="V279" i="16"/>
  <c r="G344" i="16"/>
  <c r="M344" i="16" s="1"/>
  <c r="I344" i="16"/>
  <c r="K344" i="16"/>
  <c r="O344" i="16"/>
  <c r="Q344" i="16"/>
  <c r="V344" i="16"/>
  <c r="G353" i="16"/>
  <c r="I353" i="16"/>
  <c r="K353" i="16"/>
  <c r="M353" i="16"/>
  <c r="O353" i="16"/>
  <c r="Q353" i="16"/>
  <c r="V353" i="16"/>
  <c r="G357" i="16"/>
  <c r="M357" i="16" s="1"/>
  <c r="I357" i="16"/>
  <c r="K357" i="16"/>
  <c r="O357" i="16"/>
  <c r="Q357" i="16"/>
  <c r="V357" i="16"/>
  <c r="G369" i="16"/>
  <c r="I369" i="16"/>
  <c r="K369" i="16"/>
  <c r="M369" i="16"/>
  <c r="O369" i="16"/>
  <c r="Q369" i="16"/>
  <c r="V369" i="16"/>
  <c r="G387" i="16"/>
  <c r="M387" i="16" s="1"/>
  <c r="I387" i="16"/>
  <c r="K387" i="16"/>
  <c r="O387" i="16"/>
  <c r="Q387" i="16"/>
  <c r="V387" i="16"/>
  <c r="G401" i="16"/>
  <c r="I401" i="16"/>
  <c r="K401" i="16"/>
  <c r="M401" i="16"/>
  <c r="O401" i="16"/>
  <c r="Q401" i="16"/>
  <c r="V401" i="16"/>
  <c r="G412" i="16"/>
  <c r="M412" i="16" s="1"/>
  <c r="I412" i="16"/>
  <c r="K412" i="16"/>
  <c r="O412" i="16"/>
  <c r="Q412" i="16"/>
  <c r="V412" i="16"/>
  <c r="G425" i="16"/>
  <c r="G424" i="16" s="1"/>
  <c r="I425" i="16"/>
  <c r="K425" i="16"/>
  <c r="K424" i="16" s="1"/>
  <c r="O425" i="16"/>
  <c r="O424" i="16" s="1"/>
  <c r="Q425" i="16"/>
  <c r="V425" i="16"/>
  <c r="V424" i="16" s="1"/>
  <c r="G433" i="16"/>
  <c r="I433" i="16"/>
  <c r="I424" i="16" s="1"/>
  <c r="K433" i="16"/>
  <c r="M433" i="16"/>
  <c r="O433" i="16"/>
  <c r="Q433" i="16"/>
  <c r="Q424" i="16" s="1"/>
  <c r="V433" i="16"/>
  <c r="G446" i="16"/>
  <c r="M446" i="16" s="1"/>
  <c r="I446" i="16"/>
  <c r="K446" i="16"/>
  <c r="O446" i="16"/>
  <c r="Q446" i="16"/>
  <c r="V446" i="16"/>
  <c r="G458" i="16"/>
  <c r="I458" i="16"/>
  <c r="K458" i="16"/>
  <c r="M458" i="16"/>
  <c r="O458" i="16"/>
  <c r="Q458" i="16"/>
  <c r="V458" i="16"/>
  <c r="G466" i="16"/>
  <c r="I466" i="16"/>
  <c r="I465" i="16" s="1"/>
  <c r="K466" i="16"/>
  <c r="M466" i="16"/>
  <c r="O466" i="16"/>
  <c r="Q466" i="16"/>
  <c r="Q465" i="16" s="1"/>
  <c r="V466" i="16"/>
  <c r="G477" i="16"/>
  <c r="M477" i="16" s="1"/>
  <c r="I477" i="16"/>
  <c r="K477" i="16"/>
  <c r="K465" i="16" s="1"/>
  <c r="O477" i="16"/>
  <c r="O465" i="16" s="1"/>
  <c r="Q477" i="16"/>
  <c r="V477" i="16"/>
  <c r="V465" i="16" s="1"/>
  <c r="G489" i="16"/>
  <c r="I489" i="16"/>
  <c r="K489" i="16"/>
  <c r="M489" i="16"/>
  <c r="O489" i="16"/>
  <c r="Q489" i="16"/>
  <c r="V489" i="16"/>
  <c r="G492" i="16"/>
  <c r="M492" i="16" s="1"/>
  <c r="I492" i="16"/>
  <c r="K492" i="16"/>
  <c r="O492" i="16"/>
  <c r="Q492" i="16"/>
  <c r="V492" i="16"/>
  <c r="G497" i="16"/>
  <c r="I497" i="16"/>
  <c r="K497" i="16"/>
  <c r="M497" i="16"/>
  <c r="O497" i="16"/>
  <c r="Q497" i="16"/>
  <c r="V497" i="16"/>
  <c r="G507" i="16"/>
  <c r="M507" i="16" s="1"/>
  <c r="I507" i="16"/>
  <c r="K507" i="16"/>
  <c r="O507" i="16"/>
  <c r="Q507" i="16"/>
  <c r="V507" i="16"/>
  <c r="G514" i="16"/>
  <c r="G513" i="16" s="1"/>
  <c r="I514" i="16"/>
  <c r="K514" i="16"/>
  <c r="K513" i="16" s="1"/>
  <c r="O514" i="16"/>
  <c r="O513" i="16" s="1"/>
  <c r="Q514" i="16"/>
  <c r="V514" i="16"/>
  <c r="V513" i="16" s="1"/>
  <c r="G517" i="16"/>
  <c r="I517" i="16"/>
  <c r="I513" i="16" s="1"/>
  <c r="K517" i="16"/>
  <c r="M517" i="16"/>
  <c r="O517" i="16"/>
  <c r="Q517" i="16"/>
  <c r="Q513" i="16" s="1"/>
  <c r="V517" i="16"/>
  <c r="G522" i="16"/>
  <c r="M522" i="16" s="1"/>
  <c r="I522" i="16"/>
  <c r="K522" i="16"/>
  <c r="O522" i="16"/>
  <c r="Q522" i="16"/>
  <c r="V522" i="16"/>
  <c r="G525" i="16"/>
  <c r="I525" i="16"/>
  <c r="K525" i="16"/>
  <c r="M525" i="16"/>
  <c r="O525" i="16"/>
  <c r="Q525" i="16"/>
  <c r="V525" i="16"/>
  <c r="G533" i="16"/>
  <c r="M533" i="16" s="1"/>
  <c r="I533" i="16"/>
  <c r="K533" i="16"/>
  <c r="O533" i="16"/>
  <c r="Q533" i="16"/>
  <c r="V533" i="16"/>
  <c r="G537" i="16"/>
  <c r="I537" i="16"/>
  <c r="K537" i="16"/>
  <c r="M537" i="16"/>
  <c r="O537" i="16"/>
  <c r="Q537" i="16"/>
  <c r="V537" i="16"/>
  <c r="G543" i="16"/>
  <c r="M543" i="16" s="1"/>
  <c r="I543" i="16"/>
  <c r="K543" i="16"/>
  <c r="O543" i="16"/>
  <c r="Q543" i="16"/>
  <c r="V543" i="16"/>
  <c r="G548" i="16"/>
  <c r="I548" i="16"/>
  <c r="K548" i="16"/>
  <c r="M548" i="16"/>
  <c r="O548" i="16"/>
  <c r="Q548" i="16"/>
  <c r="V548" i="16"/>
  <c r="G551" i="16"/>
  <c r="M551" i="16" s="1"/>
  <c r="I551" i="16"/>
  <c r="K551" i="16"/>
  <c r="O551" i="16"/>
  <c r="Q551" i="16"/>
  <c r="V551" i="16"/>
  <c r="G555" i="16"/>
  <c r="I555" i="16"/>
  <c r="K555" i="16"/>
  <c r="M555" i="16"/>
  <c r="O555" i="16"/>
  <c r="Q555" i="16"/>
  <c r="V555" i="16"/>
  <c r="G558" i="16"/>
  <c r="M558" i="16" s="1"/>
  <c r="I558" i="16"/>
  <c r="K558" i="16"/>
  <c r="O558" i="16"/>
  <c r="Q558" i="16"/>
  <c r="V558" i="16"/>
  <c r="G563" i="16"/>
  <c r="I563" i="16"/>
  <c r="K563" i="16"/>
  <c r="M563" i="16"/>
  <c r="O563" i="16"/>
  <c r="Q563" i="16"/>
  <c r="V563" i="16"/>
  <c r="G567" i="16"/>
  <c r="I567" i="16"/>
  <c r="I566" i="16" s="1"/>
  <c r="K567" i="16"/>
  <c r="M567" i="16"/>
  <c r="O567" i="16"/>
  <c r="Q567" i="16"/>
  <c r="Q566" i="16" s="1"/>
  <c r="V567" i="16"/>
  <c r="G570" i="16"/>
  <c r="M570" i="16" s="1"/>
  <c r="I570" i="16"/>
  <c r="K570" i="16"/>
  <c r="K566" i="16" s="1"/>
  <c r="O570" i="16"/>
  <c r="O566" i="16" s="1"/>
  <c r="Q570" i="16"/>
  <c r="V570" i="16"/>
  <c r="V566" i="16" s="1"/>
  <c r="G573" i="16"/>
  <c r="I573" i="16"/>
  <c r="K573" i="16"/>
  <c r="M573" i="16"/>
  <c r="O573" i="16"/>
  <c r="Q573" i="16"/>
  <c r="V573" i="16"/>
  <c r="G577" i="16"/>
  <c r="M577" i="16" s="1"/>
  <c r="I577" i="16"/>
  <c r="K577" i="16"/>
  <c r="O577" i="16"/>
  <c r="Q577" i="16"/>
  <c r="V577" i="16"/>
  <c r="G579" i="16"/>
  <c r="I579" i="16"/>
  <c r="K579" i="16"/>
  <c r="M579" i="16"/>
  <c r="O579" i="16"/>
  <c r="Q579" i="16"/>
  <c r="V579" i="16"/>
  <c r="G582" i="16"/>
  <c r="I582" i="16"/>
  <c r="I581" i="16" s="1"/>
  <c r="K582" i="16"/>
  <c r="M582" i="16"/>
  <c r="O582" i="16"/>
  <c r="Q582" i="16"/>
  <c r="Q581" i="16" s="1"/>
  <c r="V582" i="16"/>
  <c r="G587" i="16"/>
  <c r="M587" i="16" s="1"/>
  <c r="I587" i="16"/>
  <c r="K587" i="16"/>
  <c r="K581" i="16" s="1"/>
  <c r="O587" i="16"/>
  <c r="O581" i="16" s="1"/>
  <c r="Q587" i="16"/>
  <c r="V587" i="16"/>
  <c r="V581" i="16" s="1"/>
  <c r="G591" i="16"/>
  <c r="I591" i="16"/>
  <c r="K591" i="16"/>
  <c r="M591" i="16"/>
  <c r="O591" i="16"/>
  <c r="Q591" i="16"/>
  <c r="V591" i="16"/>
  <c r="G595" i="16"/>
  <c r="I595" i="16"/>
  <c r="I594" i="16" s="1"/>
  <c r="K595" i="16"/>
  <c r="M595" i="16"/>
  <c r="O595" i="16"/>
  <c r="Q595" i="16"/>
  <c r="Q594" i="16" s="1"/>
  <c r="V595" i="16"/>
  <c r="G609" i="16"/>
  <c r="M609" i="16" s="1"/>
  <c r="I609" i="16"/>
  <c r="K609" i="16"/>
  <c r="K594" i="16" s="1"/>
  <c r="O609" i="16"/>
  <c r="O594" i="16" s="1"/>
  <c r="Q609" i="16"/>
  <c r="V609" i="16"/>
  <c r="V594" i="16" s="1"/>
  <c r="G613" i="16"/>
  <c r="I613" i="16"/>
  <c r="K613" i="16"/>
  <c r="M613" i="16"/>
  <c r="O613" i="16"/>
  <c r="Q613" i="16"/>
  <c r="V613" i="16"/>
  <c r="G617" i="16"/>
  <c r="M617" i="16" s="1"/>
  <c r="I617" i="16"/>
  <c r="K617" i="16"/>
  <c r="O617" i="16"/>
  <c r="Q617" i="16"/>
  <c r="V617" i="16"/>
  <c r="G619" i="16"/>
  <c r="I619" i="16"/>
  <c r="K619" i="16"/>
  <c r="M619" i="16"/>
  <c r="O619" i="16"/>
  <c r="Q619" i="16"/>
  <c r="V619" i="16"/>
  <c r="G635" i="16"/>
  <c r="I635" i="16"/>
  <c r="K635" i="16"/>
  <c r="M635" i="16"/>
  <c r="O635" i="16"/>
  <c r="Q635" i="16"/>
  <c r="V635" i="16"/>
  <c r="G640" i="16"/>
  <c r="I640" i="16"/>
  <c r="K640" i="16"/>
  <c r="O640" i="16"/>
  <c r="Q640" i="16"/>
  <c r="V640" i="16"/>
  <c r="G644" i="16"/>
  <c r="I644" i="16"/>
  <c r="K644" i="16"/>
  <c r="M644" i="16"/>
  <c r="O644" i="16"/>
  <c r="Q644" i="16"/>
  <c r="V644" i="16"/>
  <c r="G650" i="16"/>
  <c r="M650" i="16" s="1"/>
  <c r="I650" i="16"/>
  <c r="K650" i="16"/>
  <c r="O650" i="16"/>
  <c r="Q650" i="16"/>
  <c r="V650" i="16"/>
  <c r="G652" i="16"/>
  <c r="I652" i="16"/>
  <c r="K652" i="16"/>
  <c r="M652" i="16"/>
  <c r="O652" i="16"/>
  <c r="Q652" i="16"/>
  <c r="V652" i="16"/>
  <c r="G654" i="16"/>
  <c r="M654" i="16" s="1"/>
  <c r="I654" i="16"/>
  <c r="K654" i="16"/>
  <c r="O654" i="16"/>
  <c r="Q654" i="16"/>
  <c r="V654" i="16"/>
  <c r="G657" i="16"/>
  <c r="I657" i="16"/>
  <c r="K657" i="16"/>
  <c r="M657" i="16"/>
  <c r="O657" i="16"/>
  <c r="Q657" i="16"/>
  <c r="V657" i="16"/>
  <c r="G661" i="16"/>
  <c r="M661" i="16" s="1"/>
  <c r="I661" i="16"/>
  <c r="K661" i="16"/>
  <c r="O661" i="16"/>
  <c r="Q661" i="16"/>
  <c r="V661" i="16"/>
  <c r="G664" i="16"/>
  <c r="I664" i="16"/>
  <c r="K664" i="16"/>
  <c r="M664" i="16"/>
  <c r="O664" i="16"/>
  <c r="Q664" i="16"/>
  <c r="V664" i="16"/>
  <c r="G667" i="16"/>
  <c r="M667" i="16" s="1"/>
  <c r="I667" i="16"/>
  <c r="K667" i="16"/>
  <c r="O667" i="16"/>
  <c r="Q667" i="16"/>
  <c r="V667" i="16"/>
  <c r="G669" i="16"/>
  <c r="I669" i="16"/>
  <c r="K669" i="16"/>
  <c r="M669" i="16"/>
  <c r="O669" i="16"/>
  <c r="Q669" i="16"/>
  <c r="V669" i="16"/>
  <c r="G676" i="16"/>
  <c r="G675" i="16" s="1"/>
  <c r="I676" i="16"/>
  <c r="I675" i="16" s="1"/>
  <c r="K676" i="16"/>
  <c r="K675" i="16" s="1"/>
  <c r="M676" i="16"/>
  <c r="M675" i="16" s="1"/>
  <c r="O676" i="16"/>
  <c r="O675" i="16" s="1"/>
  <c r="Q676" i="16"/>
  <c r="Q675" i="16" s="1"/>
  <c r="V676" i="16"/>
  <c r="V675" i="16" s="1"/>
  <c r="G680" i="16"/>
  <c r="I680" i="16"/>
  <c r="I679" i="16" s="1"/>
  <c r="K680" i="16"/>
  <c r="M680" i="16"/>
  <c r="O680" i="16"/>
  <c r="Q680" i="16"/>
  <c r="Q679" i="16" s="1"/>
  <c r="V680" i="16"/>
  <c r="G685" i="16"/>
  <c r="G679" i="16" s="1"/>
  <c r="I685" i="16"/>
  <c r="K685" i="16"/>
  <c r="K679" i="16" s="1"/>
  <c r="O685" i="16"/>
  <c r="O679" i="16" s="1"/>
  <c r="Q685" i="16"/>
  <c r="V685" i="16"/>
  <c r="V679" i="16" s="1"/>
  <c r="G690" i="16"/>
  <c r="I690" i="16"/>
  <c r="K690" i="16"/>
  <c r="M690" i="16"/>
  <c r="O690" i="16"/>
  <c r="Q690" i="16"/>
  <c r="V690" i="16"/>
  <c r="G694" i="16"/>
  <c r="M694" i="16" s="1"/>
  <c r="I694" i="16"/>
  <c r="K694" i="16"/>
  <c r="O694" i="16"/>
  <c r="Q694" i="16"/>
  <c r="V694" i="16"/>
  <c r="G698" i="16"/>
  <c r="G697" i="16" s="1"/>
  <c r="I698" i="16"/>
  <c r="I697" i="16" s="1"/>
  <c r="K698" i="16"/>
  <c r="K697" i="16" s="1"/>
  <c r="O698" i="16"/>
  <c r="O697" i="16" s="1"/>
  <c r="Q698" i="16"/>
  <c r="Q697" i="16" s="1"/>
  <c r="V698" i="16"/>
  <c r="V697" i="16" s="1"/>
  <c r="G712" i="16"/>
  <c r="I712" i="16"/>
  <c r="K712" i="16"/>
  <c r="M712" i="16"/>
  <c r="O712" i="16"/>
  <c r="Q712" i="16"/>
  <c r="V712" i="16"/>
  <c r="G728" i="16"/>
  <c r="I728" i="16"/>
  <c r="K728" i="16"/>
  <c r="M728" i="16"/>
  <c r="O728" i="16"/>
  <c r="Q728" i="16"/>
  <c r="V728" i="16"/>
  <c r="G736" i="16"/>
  <c r="I736" i="16"/>
  <c r="K736" i="16"/>
  <c r="M736" i="16"/>
  <c r="O736" i="16"/>
  <c r="Q736" i="16"/>
  <c r="V736" i="16"/>
  <c r="G755" i="16"/>
  <c r="I755" i="16"/>
  <c r="K755" i="16"/>
  <c r="M755" i="16"/>
  <c r="O755" i="16"/>
  <c r="Q755" i="16"/>
  <c r="V755" i="16"/>
  <c r="G761" i="16"/>
  <c r="I761" i="16"/>
  <c r="K761" i="16"/>
  <c r="M761" i="16"/>
  <c r="O761" i="16"/>
  <c r="Q761" i="16"/>
  <c r="V761" i="16"/>
  <c r="G767" i="16"/>
  <c r="I767" i="16"/>
  <c r="K767" i="16"/>
  <c r="M767" i="16"/>
  <c r="O767" i="16"/>
  <c r="Q767" i="16"/>
  <c r="V767" i="16"/>
  <c r="G772" i="16"/>
  <c r="I772" i="16"/>
  <c r="K772" i="16"/>
  <c r="M772" i="16"/>
  <c r="O772" i="16"/>
  <c r="Q772" i="16"/>
  <c r="V772" i="16"/>
  <c r="G778" i="16"/>
  <c r="I778" i="16"/>
  <c r="K778" i="16"/>
  <c r="M778" i="16"/>
  <c r="O778" i="16"/>
  <c r="Q778" i="16"/>
  <c r="V778" i="16"/>
  <c r="G795" i="16"/>
  <c r="I795" i="16"/>
  <c r="K795" i="16"/>
  <c r="M795" i="16"/>
  <c r="O795" i="16"/>
  <c r="Q795" i="16"/>
  <c r="V795" i="16"/>
  <c r="G807" i="16"/>
  <c r="I807" i="16"/>
  <c r="K807" i="16"/>
  <c r="M807" i="16"/>
  <c r="O807" i="16"/>
  <c r="Q807" i="16"/>
  <c r="V807" i="16"/>
  <c r="G813" i="16"/>
  <c r="I813" i="16"/>
  <c r="K813" i="16"/>
  <c r="M813" i="16"/>
  <c r="O813" i="16"/>
  <c r="Q813" i="16"/>
  <c r="V813" i="16"/>
  <c r="G821" i="16"/>
  <c r="I821" i="16"/>
  <c r="K821" i="16"/>
  <c r="M821" i="16"/>
  <c r="O821" i="16"/>
  <c r="Q821" i="16"/>
  <c r="V821" i="16"/>
  <c r="G828" i="16"/>
  <c r="I828" i="16"/>
  <c r="K828" i="16"/>
  <c r="M828" i="16"/>
  <c r="O828" i="16"/>
  <c r="Q828" i="16"/>
  <c r="V828" i="16"/>
  <c r="G831" i="16"/>
  <c r="I831" i="16"/>
  <c r="K831" i="16"/>
  <c r="M831" i="16"/>
  <c r="O831" i="16"/>
  <c r="Q831" i="16"/>
  <c r="V831" i="16"/>
  <c r="G835" i="16"/>
  <c r="I835" i="16"/>
  <c r="K835" i="16"/>
  <c r="M835" i="16"/>
  <c r="O835" i="16"/>
  <c r="Q835" i="16"/>
  <c r="V835" i="16"/>
  <c r="G839" i="16"/>
  <c r="I839" i="16"/>
  <c r="K839" i="16"/>
  <c r="M839" i="16"/>
  <c r="O839" i="16"/>
  <c r="Q839" i="16"/>
  <c r="V839" i="16"/>
  <c r="G858" i="16"/>
  <c r="I858" i="16"/>
  <c r="K858" i="16"/>
  <c r="M858" i="16"/>
  <c r="O858" i="16"/>
  <c r="Q858" i="16"/>
  <c r="V858" i="16"/>
  <c r="G863" i="16"/>
  <c r="I863" i="16"/>
  <c r="K863" i="16"/>
  <c r="M863" i="16"/>
  <c r="O863" i="16"/>
  <c r="Q863" i="16"/>
  <c r="V863" i="16"/>
  <c r="G870" i="16"/>
  <c r="I870" i="16"/>
  <c r="K870" i="16"/>
  <c r="M870" i="16"/>
  <c r="O870" i="16"/>
  <c r="Q870" i="16"/>
  <c r="V870" i="16"/>
  <c r="G875" i="16"/>
  <c r="I875" i="16"/>
  <c r="K875" i="16"/>
  <c r="M875" i="16"/>
  <c r="O875" i="16"/>
  <c r="Q875" i="16"/>
  <c r="V875" i="16"/>
  <c r="G882" i="16"/>
  <c r="I882" i="16"/>
  <c r="K882" i="16"/>
  <c r="M882" i="16"/>
  <c r="O882" i="16"/>
  <c r="Q882" i="16"/>
  <c r="V882" i="16"/>
  <c r="G885" i="16"/>
  <c r="I885" i="16"/>
  <c r="K885" i="16"/>
  <c r="M885" i="16"/>
  <c r="O885" i="16"/>
  <c r="Q885" i="16"/>
  <c r="V885" i="16"/>
  <c r="G889" i="16"/>
  <c r="I889" i="16"/>
  <c r="I888" i="16" s="1"/>
  <c r="K889" i="16"/>
  <c r="M889" i="16"/>
  <c r="O889" i="16"/>
  <c r="Q889" i="16"/>
  <c r="Q888" i="16" s="1"/>
  <c r="V889" i="16"/>
  <c r="G897" i="16"/>
  <c r="M897" i="16" s="1"/>
  <c r="I897" i="16"/>
  <c r="K897" i="16"/>
  <c r="K888" i="16" s="1"/>
  <c r="O897" i="16"/>
  <c r="O888" i="16" s="1"/>
  <c r="Q897" i="16"/>
  <c r="V897" i="16"/>
  <c r="V888" i="16" s="1"/>
  <c r="G909" i="16"/>
  <c r="I909" i="16"/>
  <c r="K909" i="16"/>
  <c r="M909" i="16"/>
  <c r="O909" i="16"/>
  <c r="Q909" i="16"/>
  <c r="V909" i="16"/>
  <c r="G925" i="16"/>
  <c r="M925" i="16" s="1"/>
  <c r="I925" i="16"/>
  <c r="K925" i="16"/>
  <c r="O925" i="16"/>
  <c r="Q925" i="16"/>
  <c r="V925" i="16"/>
  <c r="G944" i="16"/>
  <c r="I944" i="16"/>
  <c r="K944" i="16"/>
  <c r="M944" i="16"/>
  <c r="O944" i="16"/>
  <c r="Q944" i="16"/>
  <c r="V944" i="16"/>
  <c r="G950" i="16"/>
  <c r="M950" i="16" s="1"/>
  <c r="I950" i="16"/>
  <c r="K950" i="16"/>
  <c r="O950" i="16"/>
  <c r="Q950" i="16"/>
  <c r="V950" i="16"/>
  <c r="G965" i="16"/>
  <c r="I965" i="16"/>
  <c r="K965" i="16"/>
  <c r="M965" i="16"/>
  <c r="O965" i="16"/>
  <c r="Q965" i="16"/>
  <c r="V965" i="16"/>
  <c r="G972" i="16"/>
  <c r="M972" i="16" s="1"/>
  <c r="I972" i="16"/>
  <c r="K972" i="16"/>
  <c r="O972" i="16"/>
  <c r="Q972" i="16"/>
  <c r="V972" i="16"/>
  <c r="G977" i="16"/>
  <c r="I977" i="16"/>
  <c r="K977" i="16"/>
  <c r="M977" i="16"/>
  <c r="O977" i="16"/>
  <c r="Q977" i="16"/>
  <c r="V977" i="16"/>
  <c r="G991" i="16"/>
  <c r="M991" i="16" s="1"/>
  <c r="I991" i="16"/>
  <c r="K991" i="16"/>
  <c r="O991" i="16"/>
  <c r="Q991" i="16"/>
  <c r="V991" i="16"/>
  <c r="G996" i="16"/>
  <c r="I996" i="16"/>
  <c r="K996" i="16"/>
  <c r="M996" i="16"/>
  <c r="O996" i="16"/>
  <c r="Q996" i="16"/>
  <c r="V996" i="16"/>
  <c r="G1000" i="16"/>
  <c r="M1000" i="16" s="1"/>
  <c r="I1000" i="16"/>
  <c r="K1000" i="16"/>
  <c r="O1000" i="16"/>
  <c r="Q1000" i="16"/>
  <c r="V1000" i="16"/>
  <c r="G1007" i="16"/>
  <c r="I1007" i="16"/>
  <c r="K1007" i="16"/>
  <c r="M1007" i="16"/>
  <c r="O1007" i="16"/>
  <c r="Q1007" i="16"/>
  <c r="V1007" i="16"/>
  <c r="G1011" i="16"/>
  <c r="M1011" i="16" s="1"/>
  <c r="I1011" i="16"/>
  <c r="K1011" i="16"/>
  <c r="O1011" i="16"/>
  <c r="Q1011" i="16"/>
  <c r="V1011" i="16"/>
  <c r="G1015" i="16"/>
  <c r="I1015" i="16"/>
  <c r="K1015" i="16"/>
  <c r="M1015" i="16"/>
  <c r="O1015" i="16"/>
  <c r="Q1015" i="16"/>
  <c r="V1015" i="16"/>
  <c r="G1019" i="16"/>
  <c r="I1019" i="16"/>
  <c r="I1018" i="16" s="1"/>
  <c r="K1019" i="16"/>
  <c r="M1019" i="16"/>
  <c r="O1019" i="16"/>
  <c r="Q1019" i="16"/>
  <c r="Q1018" i="16" s="1"/>
  <c r="V1019" i="16"/>
  <c r="G1026" i="16"/>
  <c r="M1026" i="16" s="1"/>
  <c r="I1026" i="16"/>
  <c r="K1026" i="16"/>
  <c r="K1018" i="16" s="1"/>
  <c r="O1026" i="16"/>
  <c r="O1018" i="16" s="1"/>
  <c r="Q1026" i="16"/>
  <c r="V1026" i="16"/>
  <c r="V1018" i="16" s="1"/>
  <c r="G1033" i="16"/>
  <c r="I1033" i="16"/>
  <c r="K1033" i="16"/>
  <c r="M1033" i="16"/>
  <c r="O1033" i="16"/>
  <c r="Q1033" i="16"/>
  <c r="V1033" i="16"/>
  <c r="G1038" i="16"/>
  <c r="K1038" i="16"/>
  <c r="O1038" i="16"/>
  <c r="V1038" i="16"/>
  <c r="G1039" i="16"/>
  <c r="I1039" i="16"/>
  <c r="I1038" i="16" s="1"/>
  <c r="K1039" i="16"/>
  <c r="M1039" i="16"/>
  <c r="M1038" i="16" s="1"/>
  <c r="O1039" i="16"/>
  <c r="Q1039" i="16"/>
  <c r="Q1038" i="16" s="1"/>
  <c r="V1039" i="16"/>
  <c r="G1045" i="16"/>
  <c r="I1045" i="16"/>
  <c r="I1044" i="16" s="1"/>
  <c r="K1045" i="16"/>
  <c r="M1045" i="16"/>
  <c r="O1045" i="16"/>
  <c r="Q1045" i="16"/>
  <c r="Q1044" i="16" s="1"/>
  <c r="V1045" i="16"/>
  <c r="G1050" i="16"/>
  <c r="M1050" i="16" s="1"/>
  <c r="I1050" i="16"/>
  <c r="K1050" i="16"/>
  <c r="K1044" i="16" s="1"/>
  <c r="O1050" i="16"/>
  <c r="O1044" i="16" s="1"/>
  <c r="Q1050" i="16"/>
  <c r="V1050" i="16"/>
  <c r="V1044" i="16" s="1"/>
  <c r="G1055" i="16"/>
  <c r="I1055" i="16"/>
  <c r="K1055" i="16"/>
  <c r="M1055" i="16"/>
  <c r="O1055" i="16"/>
  <c r="Q1055" i="16"/>
  <c r="V1055" i="16"/>
  <c r="G1059" i="16"/>
  <c r="M1059" i="16" s="1"/>
  <c r="I1059" i="16"/>
  <c r="K1059" i="16"/>
  <c r="O1059" i="16"/>
  <c r="Q1059" i="16"/>
  <c r="V1059" i="16"/>
  <c r="G1062" i="16"/>
  <c r="I1062" i="16"/>
  <c r="K1062" i="16"/>
  <c r="M1062" i="16"/>
  <c r="O1062" i="16"/>
  <c r="Q1062" i="16"/>
  <c r="V1062" i="16"/>
  <c r="G1065" i="16"/>
  <c r="M1065" i="16" s="1"/>
  <c r="I1065" i="16"/>
  <c r="K1065" i="16"/>
  <c r="O1065" i="16"/>
  <c r="Q1065" i="16"/>
  <c r="V1065" i="16"/>
  <c r="G1068" i="16"/>
  <c r="I1068" i="16"/>
  <c r="K1068" i="16"/>
  <c r="M1068" i="16"/>
  <c r="O1068" i="16"/>
  <c r="Q1068" i="16"/>
  <c r="V1068" i="16"/>
  <c r="G1070" i="16"/>
  <c r="M1070" i="16" s="1"/>
  <c r="I1070" i="16"/>
  <c r="K1070" i="16"/>
  <c r="O1070" i="16"/>
  <c r="Q1070" i="16"/>
  <c r="V1070" i="16"/>
  <c r="G1072" i="16"/>
  <c r="I1072" i="16"/>
  <c r="K1072" i="16"/>
  <c r="M1072" i="16"/>
  <c r="O1072" i="16"/>
  <c r="Q1072" i="16"/>
  <c r="V1072" i="16"/>
  <c r="G1076" i="16"/>
  <c r="I1076" i="16"/>
  <c r="I1075" i="16" s="1"/>
  <c r="K1076" i="16"/>
  <c r="M1076" i="16"/>
  <c r="O1076" i="16"/>
  <c r="Q1076" i="16"/>
  <c r="Q1075" i="16" s="1"/>
  <c r="V1076" i="16"/>
  <c r="G1078" i="16"/>
  <c r="M1078" i="16" s="1"/>
  <c r="I1078" i="16"/>
  <c r="K1078" i="16"/>
  <c r="K1075" i="16" s="1"/>
  <c r="O1078" i="16"/>
  <c r="O1075" i="16" s="1"/>
  <c r="Q1078" i="16"/>
  <c r="V1078" i="16"/>
  <c r="V1075" i="16" s="1"/>
  <c r="G1080" i="16"/>
  <c r="I1080" i="16"/>
  <c r="K1080" i="16"/>
  <c r="M1080" i="16"/>
  <c r="O1080" i="16"/>
  <c r="Q1080" i="16"/>
  <c r="V1080" i="16"/>
  <c r="G1083" i="16"/>
  <c r="M1083" i="16" s="1"/>
  <c r="I1083" i="16"/>
  <c r="K1083" i="16"/>
  <c r="O1083" i="16"/>
  <c r="Q1083" i="16"/>
  <c r="V1083" i="16"/>
  <c r="G1086" i="16"/>
  <c r="I1086" i="16"/>
  <c r="K1086" i="16"/>
  <c r="M1086" i="16"/>
  <c r="O1086" i="16"/>
  <c r="Q1086" i="16"/>
  <c r="V1086" i="16"/>
  <c r="G1090" i="16"/>
  <c r="M1090" i="16" s="1"/>
  <c r="I1090" i="16"/>
  <c r="K1090" i="16"/>
  <c r="O1090" i="16"/>
  <c r="Q1090" i="16"/>
  <c r="V1090" i="16"/>
  <c r="G1093" i="16"/>
  <c r="I1093" i="16"/>
  <c r="K1093" i="16"/>
  <c r="M1093" i="16"/>
  <c r="O1093" i="16"/>
  <c r="Q1093" i="16"/>
  <c r="V1093" i="16"/>
  <c r="G1096" i="16"/>
  <c r="M1096" i="16" s="1"/>
  <c r="I1096" i="16"/>
  <c r="K1096" i="16"/>
  <c r="O1096" i="16"/>
  <c r="Q1096" i="16"/>
  <c r="V1096" i="16"/>
  <c r="G1099" i="16"/>
  <c r="I1099" i="16"/>
  <c r="K1099" i="16"/>
  <c r="M1099" i="16"/>
  <c r="O1099" i="16"/>
  <c r="Q1099" i="16"/>
  <c r="V1099" i="16"/>
  <c r="G1102" i="16"/>
  <c r="M1102" i="16" s="1"/>
  <c r="I1102" i="16"/>
  <c r="K1102" i="16"/>
  <c r="O1102" i="16"/>
  <c r="Q1102" i="16"/>
  <c r="V1102" i="16"/>
  <c r="G1105" i="16"/>
  <c r="I1105" i="16"/>
  <c r="K1105" i="16"/>
  <c r="M1105" i="16"/>
  <c r="O1105" i="16"/>
  <c r="Q1105" i="16"/>
  <c r="V1105" i="16"/>
  <c r="G1108" i="16"/>
  <c r="M1108" i="16" s="1"/>
  <c r="I1108" i="16"/>
  <c r="K1108" i="16"/>
  <c r="O1108" i="16"/>
  <c r="Q1108" i="16"/>
  <c r="V1108" i="16"/>
  <c r="G1111" i="16"/>
  <c r="I1111" i="16"/>
  <c r="K1111" i="16"/>
  <c r="M1111" i="16"/>
  <c r="O1111" i="16"/>
  <c r="Q1111" i="16"/>
  <c r="V1111" i="16"/>
  <c r="G1114" i="16"/>
  <c r="M1114" i="16" s="1"/>
  <c r="I1114" i="16"/>
  <c r="K1114" i="16"/>
  <c r="O1114" i="16"/>
  <c r="Q1114" i="16"/>
  <c r="V1114" i="16"/>
  <c r="G1117" i="16"/>
  <c r="I1117" i="16"/>
  <c r="K1117" i="16"/>
  <c r="M1117" i="16"/>
  <c r="O1117" i="16"/>
  <c r="Q1117" i="16"/>
  <c r="V1117" i="16"/>
  <c r="G1120" i="16"/>
  <c r="M1120" i="16" s="1"/>
  <c r="I1120" i="16"/>
  <c r="K1120" i="16"/>
  <c r="O1120" i="16"/>
  <c r="Q1120" i="16"/>
  <c r="V1120" i="16"/>
  <c r="G1123" i="16"/>
  <c r="I1123" i="16"/>
  <c r="K1123" i="16"/>
  <c r="M1123" i="16"/>
  <c r="O1123" i="16"/>
  <c r="Q1123" i="16"/>
  <c r="V1123" i="16"/>
  <c r="G1126" i="16"/>
  <c r="M1126" i="16" s="1"/>
  <c r="I1126" i="16"/>
  <c r="K1126" i="16"/>
  <c r="O1126" i="16"/>
  <c r="Q1126" i="16"/>
  <c r="V1126" i="16"/>
  <c r="G1129" i="16"/>
  <c r="I1129" i="16"/>
  <c r="K1129" i="16"/>
  <c r="M1129" i="16"/>
  <c r="O1129" i="16"/>
  <c r="Q1129" i="16"/>
  <c r="V1129" i="16"/>
  <c r="G1133" i="16"/>
  <c r="M1133" i="16" s="1"/>
  <c r="I1133" i="16"/>
  <c r="K1133" i="16"/>
  <c r="O1133" i="16"/>
  <c r="Q1133" i="16"/>
  <c r="V1133" i="16"/>
  <c r="G1136" i="16"/>
  <c r="I1136" i="16"/>
  <c r="K1136" i="16"/>
  <c r="M1136" i="16"/>
  <c r="O1136" i="16"/>
  <c r="Q1136" i="16"/>
  <c r="V1136" i="16"/>
  <c r="G1139" i="16"/>
  <c r="M1139" i="16" s="1"/>
  <c r="I1139" i="16"/>
  <c r="K1139" i="16"/>
  <c r="O1139" i="16"/>
  <c r="Q1139" i="16"/>
  <c r="V1139" i="16"/>
  <c r="G1143" i="16"/>
  <c r="G1142" i="16" s="1"/>
  <c r="I1143" i="16"/>
  <c r="K1143" i="16"/>
  <c r="K1142" i="16" s="1"/>
  <c r="O1143" i="16"/>
  <c r="O1142" i="16" s="1"/>
  <c r="Q1143" i="16"/>
  <c r="V1143" i="16"/>
  <c r="V1142" i="16" s="1"/>
  <c r="G1151" i="16"/>
  <c r="I1151" i="16"/>
  <c r="I1142" i="16" s="1"/>
  <c r="K1151" i="16"/>
  <c r="M1151" i="16"/>
  <c r="O1151" i="16"/>
  <c r="Q1151" i="16"/>
  <c r="Q1142" i="16" s="1"/>
  <c r="V1151" i="16"/>
  <c r="G1166" i="16"/>
  <c r="M1166" i="16" s="1"/>
  <c r="I1166" i="16"/>
  <c r="K1166" i="16"/>
  <c r="O1166" i="16"/>
  <c r="Q1166" i="16"/>
  <c r="V1166" i="16"/>
  <c r="G1169" i="16"/>
  <c r="I1169" i="16"/>
  <c r="K1169" i="16"/>
  <c r="M1169" i="16"/>
  <c r="O1169" i="16"/>
  <c r="Q1169" i="16"/>
  <c r="V1169" i="16"/>
  <c r="G1176" i="16"/>
  <c r="M1176" i="16" s="1"/>
  <c r="I1176" i="16"/>
  <c r="K1176" i="16"/>
  <c r="O1176" i="16"/>
  <c r="Q1176" i="16"/>
  <c r="V1176" i="16"/>
  <c r="G1179" i="16"/>
  <c r="I1179" i="16"/>
  <c r="K1179" i="16"/>
  <c r="M1179" i="16"/>
  <c r="O1179" i="16"/>
  <c r="Q1179" i="16"/>
  <c r="V1179" i="16"/>
  <c r="G1185" i="16"/>
  <c r="M1185" i="16" s="1"/>
  <c r="I1185" i="16"/>
  <c r="K1185" i="16"/>
  <c r="O1185" i="16"/>
  <c r="Q1185" i="16"/>
  <c r="V1185" i="16"/>
  <c r="G1190" i="16"/>
  <c r="I1190" i="16"/>
  <c r="K1190" i="16"/>
  <c r="M1190" i="16"/>
  <c r="O1190" i="16"/>
  <c r="Q1190" i="16"/>
  <c r="V1190" i="16"/>
  <c r="G1192" i="16"/>
  <c r="M1192" i="16" s="1"/>
  <c r="I1192" i="16"/>
  <c r="K1192" i="16"/>
  <c r="O1192" i="16"/>
  <c r="Q1192" i="16"/>
  <c r="V1192" i="16"/>
  <c r="G1196" i="16"/>
  <c r="I1196" i="16"/>
  <c r="K1196" i="16"/>
  <c r="M1196" i="16"/>
  <c r="O1196" i="16"/>
  <c r="Q1196" i="16"/>
  <c r="V1196" i="16"/>
  <c r="G1198" i="16"/>
  <c r="M1198" i="16" s="1"/>
  <c r="I1198" i="16"/>
  <c r="K1198" i="16"/>
  <c r="O1198" i="16"/>
  <c r="Q1198" i="16"/>
  <c r="V1198" i="16"/>
  <c r="G1200" i="16"/>
  <c r="I1200" i="16"/>
  <c r="K1200" i="16"/>
  <c r="M1200" i="16"/>
  <c r="O1200" i="16"/>
  <c r="Q1200" i="16"/>
  <c r="V1200" i="16"/>
  <c r="G1202" i="16"/>
  <c r="M1202" i="16" s="1"/>
  <c r="I1202" i="16"/>
  <c r="K1202" i="16"/>
  <c r="O1202" i="16"/>
  <c r="Q1202" i="16"/>
  <c r="V1202" i="16"/>
  <c r="G1205" i="16"/>
  <c r="I1205" i="16"/>
  <c r="K1205" i="16"/>
  <c r="M1205" i="16"/>
  <c r="O1205" i="16"/>
  <c r="Q1205" i="16"/>
  <c r="V1205" i="16"/>
  <c r="G1208" i="16"/>
  <c r="M1208" i="16" s="1"/>
  <c r="I1208" i="16"/>
  <c r="K1208" i="16"/>
  <c r="O1208" i="16"/>
  <c r="Q1208" i="16"/>
  <c r="V1208" i="16"/>
  <c r="G1211" i="16"/>
  <c r="I1211" i="16"/>
  <c r="K1211" i="16"/>
  <c r="M1211" i="16"/>
  <c r="O1211" i="16"/>
  <c r="Q1211" i="16"/>
  <c r="V1211" i="16"/>
  <c r="G1228" i="16"/>
  <c r="M1228" i="16" s="1"/>
  <c r="I1228" i="16"/>
  <c r="K1228" i="16"/>
  <c r="O1228" i="16"/>
  <c r="Q1228" i="16"/>
  <c r="V1228" i="16"/>
  <c r="G1232" i="16"/>
  <c r="I1232" i="16"/>
  <c r="K1232" i="16"/>
  <c r="M1232" i="16"/>
  <c r="O1232" i="16"/>
  <c r="Q1232" i="16"/>
  <c r="V1232" i="16"/>
  <c r="G1236" i="16"/>
  <c r="M1236" i="16" s="1"/>
  <c r="I1236" i="16"/>
  <c r="K1236" i="16"/>
  <c r="O1236" i="16"/>
  <c r="Q1236" i="16"/>
  <c r="V1236" i="16"/>
  <c r="G1240" i="16"/>
  <c r="I1240" i="16"/>
  <c r="K1240" i="16"/>
  <c r="M1240" i="16"/>
  <c r="O1240" i="16"/>
  <c r="Q1240" i="16"/>
  <c r="V1240" i="16"/>
  <c r="G1245" i="16"/>
  <c r="M1245" i="16" s="1"/>
  <c r="I1245" i="16"/>
  <c r="K1245" i="16"/>
  <c r="O1245" i="16"/>
  <c r="Q1245" i="16"/>
  <c r="V1245" i="16"/>
  <c r="G1249" i="16"/>
  <c r="I1249" i="16"/>
  <c r="K1249" i="16"/>
  <c r="M1249" i="16"/>
  <c r="O1249" i="16"/>
  <c r="Q1249" i="16"/>
  <c r="V1249" i="16"/>
  <c r="G1252" i="16"/>
  <c r="M1252" i="16" s="1"/>
  <c r="I1252" i="16"/>
  <c r="K1252" i="16"/>
  <c r="O1252" i="16"/>
  <c r="Q1252" i="16"/>
  <c r="V1252" i="16"/>
  <c r="G1260" i="16"/>
  <c r="I1260" i="16"/>
  <c r="K1260" i="16"/>
  <c r="M1260" i="16"/>
  <c r="O1260" i="16"/>
  <c r="Q1260" i="16"/>
  <c r="V1260" i="16"/>
  <c r="G1264" i="16"/>
  <c r="M1264" i="16" s="1"/>
  <c r="I1264" i="16"/>
  <c r="K1264" i="16"/>
  <c r="O1264" i="16"/>
  <c r="Q1264" i="16"/>
  <c r="V1264" i="16"/>
  <c r="G1267" i="16"/>
  <c r="I1267" i="16"/>
  <c r="K1267" i="16"/>
  <c r="M1267" i="16"/>
  <c r="O1267" i="16"/>
  <c r="Q1267" i="16"/>
  <c r="V1267" i="16"/>
  <c r="G1270" i="16"/>
  <c r="M1270" i="16" s="1"/>
  <c r="I1270" i="16"/>
  <c r="K1270" i="16"/>
  <c r="O1270" i="16"/>
  <c r="Q1270" i="16"/>
  <c r="V1270" i="16"/>
  <c r="G1272" i="16"/>
  <c r="I1272" i="16"/>
  <c r="K1272" i="16"/>
  <c r="M1272" i="16"/>
  <c r="O1272" i="16"/>
  <c r="Q1272" i="16"/>
  <c r="V1272" i="16"/>
  <c r="G1276" i="16"/>
  <c r="M1276" i="16" s="1"/>
  <c r="I1276" i="16"/>
  <c r="K1276" i="16"/>
  <c r="O1276" i="16"/>
  <c r="Q1276" i="16"/>
  <c r="V1276" i="16"/>
  <c r="G1282" i="16"/>
  <c r="I1282" i="16"/>
  <c r="K1282" i="16"/>
  <c r="M1282" i="16"/>
  <c r="O1282" i="16"/>
  <c r="Q1282" i="16"/>
  <c r="V1282" i="16"/>
  <c r="G1288" i="16"/>
  <c r="M1288" i="16" s="1"/>
  <c r="I1288" i="16"/>
  <c r="K1288" i="16"/>
  <c r="O1288" i="16"/>
  <c r="Q1288" i="16"/>
  <c r="V1288" i="16"/>
  <c r="G1292" i="16"/>
  <c r="I1292" i="16"/>
  <c r="K1292" i="16"/>
  <c r="M1292" i="16"/>
  <c r="O1292" i="16"/>
  <c r="Q1292" i="16"/>
  <c r="V1292" i="16"/>
  <c r="G1296" i="16"/>
  <c r="M1296" i="16" s="1"/>
  <c r="I1296" i="16"/>
  <c r="K1296" i="16"/>
  <c r="O1296" i="16"/>
  <c r="Q1296" i="16"/>
  <c r="V1296" i="16"/>
  <c r="G1305" i="16"/>
  <c r="I1305" i="16"/>
  <c r="K1305" i="16"/>
  <c r="M1305" i="16"/>
  <c r="O1305" i="16"/>
  <c r="Q1305" i="16"/>
  <c r="V1305" i="16"/>
  <c r="G1308" i="16"/>
  <c r="M1308" i="16" s="1"/>
  <c r="I1308" i="16"/>
  <c r="K1308" i="16"/>
  <c r="O1308" i="16"/>
  <c r="Q1308" i="16"/>
  <c r="V1308" i="16"/>
  <c r="G1310" i="16"/>
  <c r="I1310" i="16"/>
  <c r="K1310" i="16"/>
  <c r="M1310" i="16"/>
  <c r="O1310" i="16"/>
  <c r="Q1310" i="16"/>
  <c r="V1310" i="16"/>
  <c r="G1312" i="16"/>
  <c r="M1312" i="16" s="1"/>
  <c r="I1312" i="16"/>
  <c r="K1312" i="16"/>
  <c r="O1312" i="16"/>
  <c r="Q1312" i="16"/>
  <c r="V1312" i="16"/>
  <c r="G1314" i="16"/>
  <c r="I1314" i="16"/>
  <c r="K1314" i="16"/>
  <c r="M1314" i="16"/>
  <c r="O1314" i="16"/>
  <c r="Q1314" i="16"/>
  <c r="V1314" i="16"/>
  <c r="G1316" i="16"/>
  <c r="M1316" i="16" s="1"/>
  <c r="I1316" i="16"/>
  <c r="K1316" i="16"/>
  <c r="O1316" i="16"/>
  <c r="Q1316" i="16"/>
  <c r="V1316" i="16"/>
  <c r="G1318" i="16"/>
  <c r="I1318" i="16"/>
  <c r="K1318" i="16"/>
  <c r="M1318" i="16"/>
  <c r="O1318" i="16"/>
  <c r="Q1318" i="16"/>
  <c r="V1318" i="16"/>
  <c r="G1320" i="16"/>
  <c r="M1320" i="16" s="1"/>
  <c r="I1320" i="16"/>
  <c r="K1320" i="16"/>
  <c r="O1320" i="16"/>
  <c r="Q1320" i="16"/>
  <c r="V1320" i="16"/>
  <c r="G1323" i="16"/>
  <c r="I1323" i="16"/>
  <c r="K1323" i="16"/>
  <c r="M1323" i="16"/>
  <c r="O1323" i="16"/>
  <c r="Q1323" i="16"/>
  <c r="V1323" i="16"/>
  <c r="G1327" i="16"/>
  <c r="I1327" i="16"/>
  <c r="I1326" i="16" s="1"/>
  <c r="K1327" i="16"/>
  <c r="M1327" i="16"/>
  <c r="O1327" i="16"/>
  <c r="Q1327" i="16"/>
  <c r="Q1326" i="16" s="1"/>
  <c r="V1327" i="16"/>
  <c r="G1331" i="16"/>
  <c r="M1331" i="16" s="1"/>
  <c r="I1331" i="16"/>
  <c r="K1331" i="16"/>
  <c r="K1326" i="16" s="1"/>
  <c r="O1331" i="16"/>
  <c r="O1326" i="16" s="1"/>
  <c r="Q1331" i="16"/>
  <c r="V1331" i="16"/>
  <c r="V1326" i="16" s="1"/>
  <c r="G1333" i="16"/>
  <c r="I1333" i="16"/>
  <c r="K1333" i="16"/>
  <c r="M1333" i="16"/>
  <c r="O1333" i="16"/>
  <c r="Q1333" i="16"/>
  <c r="V1333" i="16"/>
  <c r="G1335" i="16"/>
  <c r="M1335" i="16" s="1"/>
  <c r="I1335" i="16"/>
  <c r="K1335" i="16"/>
  <c r="O1335" i="16"/>
  <c r="Q1335" i="16"/>
  <c r="V1335" i="16"/>
  <c r="G1338" i="16"/>
  <c r="I1338" i="16"/>
  <c r="K1338" i="16"/>
  <c r="M1338" i="16"/>
  <c r="O1338" i="16"/>
  <c r="Q1338" i="16"/>
  <c r="V1338" i="16"/>
  <c r="G1342" i="16"/>
  <c r="M1342" i="16" s="1"/>
  <c r="I1342" i="16"/>
  <c r="K1342" i="16"/>
  <c r="O1342" i="16"/>
  <c r="Q1342" i="16"/>
  <c r="V1342" i="16"/>
  <c r="G1346" i="16"/>
  <c r="I1346" i="16"/>
  <c r="K1346" i="16"/>
  <c r="M1346" i="16"/>
  <c r="O1346" i="16"/>
  <c r="Q1346" i="16"/>
  <c r="V1346" i="16"/>
  <c r="G1349" i="16"/>
  <c r="M1349" i="16" s="1"/>
  <c r="I1349" i="16"/>
  <c r="K1349" i="16"/>
  <c r="O1349" i="16"/>
  <c r="Q1349" i="16"/>
  <c r="V1349" i="16"/>
  <c r="G1353" i="16"/>
  <c r="I1353" i="16"/>
  <c r="K1353" i="16"/>
  <c r="M1353" i="16"/>
  <c r="O1353" i="16"/>
  <c r="Q1353" i="16"/>
  <c r="V1353" i="16"/>
  <c r="G1355" i="16"/>
  <c r="M1355" i="16" s="1"/>
  <c r="I1355" i="16"/>
  <c r="K1355" i="16"/>
  <c r="O1355" i="16"/>
  <c r="Q1355" i="16"/>
  <c r="V1355" i="16"/>
  <c r="G1358" i="16"/>
  <c r="I1358" i="16"/>
  <c r="K1358" i="16"/>
  <c r="M1358" i="16"/>
  <c r="O1358" i="16"/>
  <c r="Q1358" i="16"/>
  <c r="V1358" i="16"/>
  <c r="G1362" i="16"/>
  <c r="I1362" i="16"/>
  <c r="I1361" i="16" s="1"/>
  <c r="K1362" i="16"/>
  <c r="M1362" i="16"/>
  <c r="O1362" i="16"/>
  <c r="Q1362" i="16"/>
  <c r="Q1361" i="16" s="1"/>
  <c r="V1362" i="16"/>
  <c r="G1380" i="16"/>
  <c r="M1380" i="16" s="1"/>
  <c r="I1380" i="16"/>
  <c r="K1380" i="16"/>
  <c r="K1361" i="16" s="1"/>
  <c r="O1380" i="16"/>
  <c r="O1361" i="16" s="1"/>
  <c r="Q1380" i="16"/>
  <c r="V1380" i="16"/>
  <c r="V1361" i="16" s="1"/>
  <c r="G1384" i="16"/>
  <c r="I1384" i="16"/>
  <c r="K1384" i="16"/>
  <c r="M1384" i="16"/>
  <c r="O1384" i="16"/>
  <c r="Q1384" i="16"/>
  <c r="V1384" i="16"/>
  <c r="G1388" i="16"/>
  <c r="M1388" i="16" s="1"/>
  <c r="I1388" i="16"/>
  <c r="K1388" i="16"/>
  <c r="O1388" i="16"/>
  <c r="Q1388" i="16"/>
  <c r="V1388" i="16"/>
  <c r="G1392" i="16"/>
  <c r="I1392" i="16"/>
  <c r="K1392" i="16"/>
  <c r="M1392" i="16"/>
  <c r="O1392" i="16"/>
  <c r="Q1392" i="16"/>
  <c r="V1392" i="16"/>
  <c r="G1396" i="16"/>
  <c r="M1396" i="16" s="1"/>
  <c r="I1396" i="16"/>
  <c r="K1396" i="16"/>
  <c r="O1396" i="16"/>
  <c r="Q1396" i="16"/>
  <c r="V1396" i="16"/>
  <c r="G1413" i="16"/>
  <c r="I1413" i="16"/>
  <c r="K1413" i="16"/>
  <c r="M1413" i="16"/>
  <c r="O1413" i="16"/>
  <c r="Q1413" i="16"/>
  <c r="V1413" i="16"/>
  <c r="G1437" i="16"/>
  <c r="M1437" i="16" s="1"/>
  <c r="I1437" i="16"/>
  <c r="K1437" i="16"/>
  <c r="O1437" i="16"/>
  <c r="Q1437" i="16"/>
  <c r="V1437" i="16"/>
  <c r="G1441" i="16"/>
  <c r="I1441" i="16"/>
  <c r="K1441" i="16"/>
  <c r="M1441" i="16"/>
  <c r="O1441" i="16"/>
  <c r="Q1441" i="16"/>
  <c r="V1441" i="16"/>
  <c r="G1444" i="16"/>
  <c r="M1444" i="16" s="1"/>
  <c r="I1444" i="16"/>
  <c r="K1444" i="16"/>
  <c r="O1444" i="16"/>
  <c r="Q1444" i="16"/>
  <c r="V1444" i="16"/>
  <c r="G1453" i="16"/>
  <c r="I1453" i="16"/>
  <c r="K1453" i="16"/>
  <c r="M1453" i="16"/>
  <c r="O1453" i="16"/>
  <c r="Q1453" i="16"/>
  <c r="V1453" i="16"/>
  <c r="G1462" i="16"/>
  <c r="M1462" i="16" s="1"/>
  <c r="I1462" i="16"/>
  <c r="K1462" i="16"/>
  <c r="O1462" i="16"/>
  <c r="Q1462" i="16"/>
  <c r="V1462" i="16"/>
  <c r="G1465" i="16"/>
  <c r="I1465" i="16"/>
  <c r="K1465" i="16"/>
  <c r="M1465" i="16"/>
  <c r="O1465" i="16"/>
  <c r="Q1465" i="16"/>
  <c r="V1465" i="16"/>
  <c r="G1469" i="16"/>
  <c r="M1469" i="16" s="1"/>
  <c r="I1469" i="16"/>
  <c r="K1469" i="16"/>
  <c r="O1469" i="16"/>
  <c r="Q1469" i="16"/>
  <c r="V1469" i="16"/>
  <c r="G1472" i="16"/>
  <c r="I1472" i="16"/>
  <c r="K1472" i="16"/>
  <c r="M1472" i="16"/>
  <c r="O1472" i="16"/>
  <c r="Q1472" i="16"/>
  <c r="V1472" i="16"/>
  <c r="G1476" i="16"/>
  <c r="M1476" i="16" s="1"/>
  <c r="I1476" i="16"/>
  <c r="K1476" i="16"/>
  <c r="O1476" i="16"/>
  <c r="Q1476" i="16"/>
  <c r="V1476" i="16"/>
  <c r="G1479" i="16"/>
  <c r="I1479" i="16"/>
  <c r="K1479" i="16"/>
  <c r="M1479" i="16"/>
  <c r="O1479" i="16"/>
  <c r="Q1479" i="16"/>
  <c r="V1479" i="16"/>
  <c r="G1483" i="16"/>
  <c r="I1483" i="16"/>
  <c r="I1482" i="16" s="1"/>
  <c r="K1483" i="16"/>
  <c r="M1483" i="16"/>
  <c r="O1483" i="16"/>
  <c r="Q1483" i="16"/>
  <c r="Q1482" i="16" s="1"/>
  <c r="V1483" i="16"/>
  <c r="G1488" i="16"/>
  <c r="M1488" i="16" s="1"/>
  <c r="I1488" i="16"/>
  <c r="K1488" i="16"/>
  <c r="K1482" i="16" s="1"/>
  <c r="O1488" i="16"/>
  <c r="O1482" i="16" s="1"/>
  <c r="Q1488" i="16"/>
  <c r="V1488" i="16"/>
  <c r="V1482" i="16" s="1"/>
  <c r="G1493" i="16"/>
  <c r="I1493" i="16"/>
  <c r="K1493" i="16"/>
  <c r="M1493" i="16"/>
  <c r="O1493" i="16"/>
  <c r="Q1493" i="16"/>
  <c r="V1493" i="16"/>
  <c r="G1496" i="16"/>
  <c r="M1496" i="16" s="1"/>
  <c r="I1496" i="16"/>
  <c r="K1496" i="16"/>
  <c r="O1496" i="16"/>
  <c r="Q1496" i="16"/>
  <c r="V1496" i="16"/>
  <c r="G1503" i="16"/>
  <c r="I1503" i="16"/>
  <c r="K1503" i="16"/>
  <c r="M1503" i="16"/>
  <c r="O1503" i="16"/>
  <c r="Q1503" i="16"/>
  <c r="V1503" i="16"/>
  <c r="G1510" i="16"/>
  <c r="M1510" i="16" s="1"/>
  <c r="I1510" i="16"/>
  <c r="K1510" i="16"/>
  <c r="O1510" i="16"/>
  <c r="Q1510" i="16"/>
  <c r="V1510" i="16"/>
  <c r="G1514" i="16"/>
  <c r="I1514" i="16"/>
  <c r="K1514" i="16"/>
  <c r="M1514" i="16"/>
  <c r="O1514" i="16"/>
  <c r="Q1514" i="16"/>
  <c r="V1514" i="16"/>
  <c r="G1518" i="16"/>
  <c r="M1518" i="16" s="1"/>
  <c r="I1518" i="16"/>
  <c r="K1518" i="16"/>
  <c r="O1518" i="16"/>
  <c r="Q1518" i="16"/>
  <c r="V1518" i="16"/>
  <c r="G1522" i="16"/>
  <c r="G1521" i="16" s="1"/>
  <c r="I1522" i="16"/>
  <c r="K1522" i="16"/>
  <c r="K1521" i="16" s="1"/>
  <c r="O1522" i="16"/>
  <c r="O1521" i="16" s="1"/>
  <c r="Q1522" i="16"/>
  <c r="V1522" i="16"/>
  <c r="V1521" i="16" s="1"/>
  <c r="G1541" i="16"/>
  <c r="I1541" i="16"/>
  <c r="I1521" i="16" s="1"/>
  <c r="K1541" i="16"/>
  <c r="M1541" i="16"/>
  <c r="O1541" i="16"/>
  <c r="Q1541" i="16"/>
  <c r="Q1521" i="16" s="1"/>
  <c r="V1541" i="16"/>
  <c r="G1551" i="16"/>
  <c r="M1551" i="16" s="1"/>
  <c r="I1551" i="16"/>
  <c r="K1551" i="16"/>
  <c r="O1551" i="16"/>
  <c r="Q1551" i="16"/>
  <c r="V1551" i="16"/>
  <c r="G1564" i="16"/>
  <c r="I1564" i="16"/>
  <c r="K1564" i="16"/>
  <c r="M1564" i="16"/>
  <c r="O1564" i="16"/>
  <c r="Q1564" i="16"/>
  <c r="V1564" i="16"/>
  <c r="G1567" i="16"/>
  <c r="I1567" i="16"/>
  <c r="I1566" i="16" s="1"/>
  <c r="K1567" i="16"/>
  <c r="M1567" i="16"/>
  <c r="O1567" i="16"/>
  <c r="Q1567" i="16"/>
  <c r="Q1566" i="16" s="1"/>
  <c r="V1567" i="16"/>
  <c r="G1587" i="16"/>
  <c r="M1587" i="16" s="1"/>
  <c r="I1587" i="16"/>
  <c r="K1587" i="16"/>
  <c r="K1566" i="16" s="1"/>
  <c r="O1587" i="16"/>
  <c r="O1566" i="16" s="1"/>
  <c r="Q1587" i="16"/>
  <c r="V1587" i="16"/>
  <c r="V1566" i="16" s="1"/>
  <c r="G1606" i="16"/>
  <c r="I1606" i="16"/>
  <c r="K1606" i="16"/>
  <c r="M1606" i="16"/>
  <c r="O1606" i="16"/>
  <c r="Q1606" i="16"/>
  <c r="V1606" i="16"/>
  <c r="G1610" i="16"/>
  <c r="M1610" i="16" s="1"/>
  <c r="I1610" i="16"/>
  <c r="K1610" i="16"/>
  <c r="O1610" i="16"/>
  <c r="Q1610" i="16"/>
  <c r="V1610" i="16"/>
  <c r="G1613" i="16"/>
  <c r="I1613" i="16"/>
  <c r="K1613" i="16"/>
  <c r="M1613" i="16"/>
  <c r="O1613" i="16"/>
  <c r="Q1613" i="16"/>
  <c r="V1613" i="16"/>
  <c r="G1616" i="16"/>
  <c r="M1616" i="16" s="1"/>
  <c r="I1616" i="16"/>
  <c r="K1616" i="16"/>
  <c r="O1616" i="16"/>
  <c r="Q1616" i="16"/>
  <c r="V1616" i="16"/>
  <c r="G1619" i="16"/>
  <c r="I1619" i="16"/>
  <c r="K1619" i="16"/>
  <c r="M1619" i="16"/>
  <c r="O1619" i="16"/>
  <c r="Q1619" i="16"/>
  <c r="V1619" i="16"/>
  <c r="G1622" i="16"/>
  <c r="M1622" i="16" s="1"/>
  <c r="I1622" i="16"/>
  <c r="K1622" i="16"/>
  <c r="O1622" i="16"/>
  <c r="Q1622" i="16"/>
  <c r="V1622" i="16"/>
  <c r="G1625" i="16"/>
  <c r="G1624" i="16" s="1"/>
  <c r="I1625" i="16"/>
  <c r="K1625" i="16"/>
  <c r="K1624" i="16" s="1"/>
  <c r="O1625" i="16"/>
  <c r="O1624" i="16" s="1"/>
  <c r="Q1625" i="16"/>
  <c r="V1625" i="16"/>
  <c r="V1624" i="16" s="1"/>
  <c r="G1628" i="16"/>
  <c r="I1628" i="16"/>
  <c r="I1624" i="16" s="1"/>
  <c r="K1628" i="16"/>
  <c r="M1628" i="16"/>
  <c r="O1628" i="16"/>
  <c r="Q1628" i="16"/>
  <c r="Q1624" i="16" s="1"/>
  <c r="V1628" i="16"/>
  <c r="G1636" i="16"/>
  <c r="I1636" i="16"/>
  <c r="I1635" i="16" s="1"/>
  <c r="K1636" i="16"/>
  <c r="M1636" i="16"/>
  <c r="O1636" i="16"/>
  <c r="Q1636" i="16"/>
  <c r="Q1635" i="16" s="1"/>
  <c r="V1636" i="16"/>
  <c r="G1643" i="16"/>
  <c r="M1643" i="16" s="1"/>
  <c r="I1643" i="16"/>
  <c r="K1643" i="16"/>
  <c r="K1635" i="16" s="1"/>
  <c r="O1643" i="16"/>
  <c r="O1635" i="16" s="1"/>
  <c r="Q1643" i="16"/>
  <c r="V1643" i="16"/>
  <c r="V1635" i="16" s="1"/>
  <c r="G1645" i="16"/>
  <c r="I1645" i="16"/>
  <c r="K1645" i="16"/>
  <c r="M1645" i="16"/>
  <c r="O1645" i="16"/>
  <c r="Q1645" i="16"/>
  <c r="V1645" i="16"/>
  <c r="G1656" i="16"/>
  <c r="I1656" i="16"/>
  <c r="I1655" i="16" s="1"/>
  <c r="K1656" i="16"/>
  <c r="M1656" i="16"/>
  <c r="O1656" i="16"/>
  <c r="Q1656" i="16"/>
  <c r="Q1655" i="16" s="1"/>
  <c r="V1656" i="16"/>
  <c r="G1658" i="16"/>
  <c r="M1658" i="16" s="1"/>
  <c r="I1658" i="16"/>
  <c r="K1658" i="16"/>
  <c r="K1655" i="16" s="1"/>
  <c r="O1658" i="16"/>
  <c r="O1655" i="16" s="1"/>
  <c r="Q1658" i="16"/>
  <c r="V1658" i="16"/>
  <c r="V1655" i="16" s="1"/>
  <c r="G1660" i="16"/>
  <c r="I1660" i="16"/>
  <c r="K1660" i="16"/>
  <c r="M1660" i="16"/>
  <c r="O1660" i="16"/>
  <c r="Q1660" i="16"/>
  <c r="V1660" i="16"/>
  <c r="G1663" i="16"/>
  <c r="I1663" i="16"/>
  <c r="I1662" i="16" s="1"/>
  <c r="K1663" i="16"/>
  <c r="M1663" i="16"/>
  <c r="O1663" i="16"/>
  <c r="Q1663" i="16"/>
  <c r="Q1662" i="16" s="1"/>
  <c r="V1663" i="16"/>
  <c r="G1668" i="16"/>
  <c r="M1668" i="16" s="1"/>
  <c r="I1668" i="16"/>
  <c r="K1668" i="16"/>
  <c r="K1662" i="16" s="1"/>
  <c r="O1668" i="16"/>
  <c r="O1662" i="16" s="1"/>
  <c r="Q1668" i="16"/>
  <c r="V1668" i="16"/>
  <c r="V1662" i="16" s="1"/>
  <c r="G1671" i="16"/>
  <c r="G1670" i="16" s="1"/>
  <c r="I1671" i="16"/>
  <c r="K1671" i="16"/>
  <c r="K1670" i="16" s="1"/>
  <c r="O1671" i="16"/>
  <c r="O1670" i="16" s="1"/>
  <c r="Q1671" i="16"/>
  <c r="V1671" i="16"/>
  <c r="V1670" i="16" s="1"/>
  <c r="G1677" i="16"/>
  <c r="I1677" i="16"/>
  <c r="I1670" i="16" s="1"/>
  <c r="K1677" i="16"/>
  <c r="M1677" i="16"/>
  <c r="O1677" i="16"/>
  <c r="Q1677" i="16"/>
  <c r="Q1670" i="16" s="1"/>
  <c r="V1677" i="16"/>
  <c r="AE1684" i="16"/>
  <c r="AF1684" i="16"/>
  <c r="G163" i="15"/>
  <c r="BA78" i="15"/>
  <c r="BA74" i="15"/>
  <c r="BA36" i="15"/>
  <c r="BA10" i="15"/>
  <c r="G9" i="15"/>
  <c r="I9" i="15"/>
  <c r="I8" i="15" s="1"/>
  <c r="K9" i="15"/>
  <c r="M9" i="15"/>
  <c r="O9" i="15"/>
  <c r="Q9" i="15"/>
  <c r="Q8" i="15" s="1"/>
  <c r="V9" i="15"/>
  <c r="G35" i="15"/>
  <c r="G8" i="15" s="1"/>
  <c r="I35" i="15"/>
  <c r="K35" i="15"/>
  <c r="K8" i="15" s="1"/>
  <c r="O35" i="15"/>
  <c r="O8" i="15" s="1"/>
  <c r="Q35" i="15"/>
  <c r="V35" i="15"/>
  <c r="V8" i="15" s="1"/>
  <c r="G73" i="15"/>
  <c r="I73" i="15"/>
  <c r="K73" i="15"/>
  <c r="M73" i="15"/>
  <c r="O73" i="15"/>
  <c r="Q73" i="15"/>
  <c r="V73" i="15"/>
  <c r="G77" i="15"/>
  <c r="M77" i="15" s="1"/>
  <c r="I77" i="15"/>
  <c r="K77" i="15"/>
  <c r="O77" i="15"/>
  <c r="Q77" i="15"/>
  <c r="V77" i="15"/>
  <c r="G81" i="15"/>
  <c r="I81" i="15"/>
  <c r="K81" i="15"/>
  <c r="M81" i="15"/>
  <c r="O81" i="15"/>
  <c r="Q81" i="15"/>
  <c r="V81" i="15"/>
  <c r="G86" i="15"/>
  <c r="M86" i="15" s="1"/>
  <c r="I86" i="15"/>
  <c r="K86" i="15"/>
  <c r="O86" i="15"/>
  <c r="Q86" i="15"/>
  <c r="V86" i="15"/>
  <c r="G90" i="15"/>
  <c r="I90" i="15"/>
  <c r="K90" i="15"/>
  <c r="M90" i="15"/>
  <c r="O90" i="15"/>
  <c r="Q90" i="15"/>
  <c r="V90" i="15"/>
  <c r="G93" i="15"/>
  <c r="M93" i="15" s="1"/>
  <c r="I93" i="15"/>
  <c r="K93" i="15"/>
  <c r="O93" i="15"/>
  <c r="Q93" i="15"/>
  <c r="V93" i="15"/>
  <c r="AE163" i="15"/>
  <c r="AF163" i="15"/>
  <c r="G1264" i="14"/>
  <c r="BA1206" i="14"/>
  <c r="BA1129" i="14"/>
  <c r="BA997" i="14"/>
  <c r="BA985" i="14"/>
  <c r="BA974" i="14"/>
  <c r="BA800" i="14"/>
  <c r="BA768" i="14"/>
  <c r="BA763" i="14"/>
  <c r="BA740" i="14"/>
  <c r="BA737" i="14"/>
  <c r="BA725" i="14"/>
  <c r="BA698" i="14"/>
  <c r="BA686" i="14"/>
  <c r="BA659" i="14"/>
  <c r="BA638" i="14"/>
  <c r="BA444" i="14"/>
  <c r="BA440" i="14"/>
  <c r="BA437" i="14"/>
  <c r="BA410" i="14"/>
  <c r="BA407" i="14"/>
  <c r="BA397" i="14"/>
  <c r="BA317" i="14"/>
  <c r="BA290" i="14"/>
  <c r="BA95" i="14"/>
  <c r="BA50" i="14"/>
  <c r="BA46" i="14"/>
  <c r="G9" i="14"/>
  <c r="I9" i="14"/>
  <c r="I8" i="14" s="1"/>
  <c r="K9" i="14"/>
  <c r="M9" i="14"/>
  <c r="O9" i="14"/>
  <c r="Q9" i="14"/>
  <c r="Q8" i="14" s="1"/>
  <c r="V9" i="14"/>
  <c r="G45" i="14"/>
  <c r="G8" i="14" s="1"/>
  <c r="I45" i="14"/>
  <c r="K45" i="14"/>
  <c r="K8" i="14" s="1"/>
  <c r="O45" i="14"/>
  <c r="O8" i="14" s="1"/>
  <c r="Q45" i="14"/>
  <c r="V45" i="14"/>
  <c r="V8" i="14" s="1"/>
  <c r="G49" i="14"/>
  <c r="I49" i="14"/>
  <c r="K49" i="14"/>
  <c r="M49" i="14"/>
  <c r="O49" i="14"/>
  <c r="Q49" i="14"/>
  <c r="V49" i="14"/>
  <c r="G68" i="14"/>
  <c r="M68" i="14" s="1"/>
  <c r="I68" i="14"/>
  <c r="K68" i="14"/>
  <c r="O68" i="14"/>
  <c r="Q68" i="14"/>
  <c r="V68" i="14"/>
  <c r="G72" i="14"/>
  <c r="I72" i="14"/>
  <c r="K72" i="14"/>
  <c r="M72" i="14"/>
  <c r="O72" i="14"/>
  <c r="Q72" i="14"/>
  <c r="V72" i="14"/>
  <c r="G75" i="14"/>
  <c r="M75" i="14" s="1"/>
  <c r="I75" i="14"/>
  <c r="K75" i="14"/>
  <c r="O75" i="14"/>
  <c r="Q75" i="14"/>
  <c r="V75" i="14"/>
  <c r="G81" i="14"/>
  <c r="I81" i="14"/>
  <c r="K81" i="14"/>
  <c r="M81" i="14"/>
  <c r="O81" i="14"/>
  <c r="Q81" i="14"/>
  <c r="V81" i="14"/>
  <c r="G86" i="14"/>
  <c r="M86" i="14" s="1"/>
  <c r="I86" i="14"/>
  <c r="K86" i="14"/>
  <c r="O86" i="14"/>
  <c r="Q86" i="14"/>
  <c r="V86" i="14"/>
  <c r="G90" i="14"/>
  <c r="I90" i="14"/>
  <c r="K90" i="14"/>
  <c r="M90" i="14"/>
  <c r="O90" i="14"/>
  <c r="Q90" i="14"/>
  <c r="V90" i="14"/>
  <c r="G94" i="14"/>
  <c r="I94" i="14"/>
  <c r="I93" i="14" s="1"/>
  <c r="K94" i="14"/>
  <c r="M94" i="14"/>
  <c r="O94" i="14"/>
  <c r="Q94" i="14"/>
  <c r="Q93" i="14" s="1"/>
  <c r="V94" i="14"/>
  <c r="G289" i="14"/>
  <c r="G93" i="14" s="1"/>
  <c r="I289" i="14"/>
  <c r="K289" i="14"/>
  <c r="K93" i="14" s="1"/>
  <c r="O289" i="14"/>
  <c r="O93" i="14" s="1"/>
  <c r="Q289" i="14"/>
  <c r="V289" i="14"/>
  <c r="V93" i="14" s="1"/>
  <c r="G316" i="14"/>
  <c r="I316" i="14"/>
  <c r="K316" i="14"/>
  <c r="M316" i="14"/>
  <c r="O316" i="14"/>
  <c r="Q316" i="14"/>
  <c r="V316" i="14"/>
  <c r="G396" i="14"/>
  <c r="M396" i="14" s="1"/>
  <c r="I396" i="14"/>
  <c r="K396" i="14"/>
  <c r="O396" i="14"/>
  <c r="Q396" i="14"/>
  <c r="V396" i="14"/>
  <c r="G406" i="14"/>
  <c r="I406" i="14"/>
  <c r="K406" i="14"/>
  <c r="M406" i="14"/>
  <c r="O406" i="14"/>
  <c r="Q406" i="14"/>
  <c r="V406" i="14"/>
  <c r="G409" i="14"/>
  <c r="M409" i="14" s="1"/>
  <c r="I409" i="14"/>
  <c r="K409" i="14"/>
  <c r="O409" i="14"/>
  <c r="Q409" i="14"/>
  <c r="V409" i="14"/>
  <c r="G436" i="14"/>
  <c r="I436" i="14"/>
  <c r="K436" i="14"/>
  <c r="M436" i="14"/>
  <c r="O436" i="14"/>
  <c r="Q436" i="14"/>
  <c r="V436" i="14"/>
  <c r="G439" i="14"/>
  <c r="M439" i="14" s="1"/>
  <c r="I439" i="14"/>
  <c r="K439" i="14"/>
  <c r="O439" i="14"/>
  <c r="Q439" i="14"/>
  <c r="V439" i="14"/>
  <c r="G443" i="14"/>
  <c r="I443" i="14"/>
  <c r="K443" i="14"/>
  <c r="M443" i="14"/>
  <c r="O443" i="14"/>
  <c r="Q443" i="14"/>
  <c r="V443" i="14"/>
  <c r="G637" i="14"/>
  <c r="M637" i="14" s="1"/>
  <c r="I637" i="14"/>
  <c r="K637" i="14"/>
  <c r="O637" i="14"/>
  <c r="Q637" i="14"/>
  <c r="V637" i="14"/>
  <c r="G641" i="14"/>
  <c r="I641" i="14"/>
  <c r="K641" i="14"/>
  <c r="M641" i="14"/>
  <c r="O641" i="14"/>
  <c r="Q641" i="14"/>
  <c r="V641" i="14"/>
  <c r="G652" i="14"/>
  <c r="M652" i="14" s="1"/>
  <c r="I652" i="14"/>
  <c r="K652" i="14"/>
  <c r="O652" i="14"/>
  <c r="Q652" i="14"/>
  <c r="V652" i="14"/>
  <c r="G658" i="14"/>
  <c r="I658" i="14"/>
  <c r="K658" i="14"/>
  <c r="M658" i="14"/>
  <c r="O658" i="14"/>
  <c r="Q658" i="14"/>
  <c r="V658" i="14"/>
  <c r="G685" i="14"/>
  <c r="M685" i="14" s="1"/>
  <c r="I685" i="14"/>
  <c r="K685" i="14"/>
  <c r="O685" i="14"/>
  <c r="Q685" i="14"/>
  <c r="V685" i="14"/>
  <c r="G697" i="14"/>
  <c r="I697" i="14"/>
  <c r="K697" i="14"/>
  <c r="M697" i="14"/>
  <c r="O697" i="14"/>
  <c r="Q697" i="14"/>
  <c r="V697" i="14"/>
  <c r="G724" i="14"/>
  <c r="M724" i="14" s="1"/>
  <c r="I724" i="14"/>
  <c r="K724" i="14"/>
  <c r="O724" i="14"/>
  <c r="Q724" i="14"/>
  <c r="V724" i="14"/>
  <c r="G736" i="14"/>
  <c r="I736" i="14"/>
  <c r="K736" i="14"/>
  <c r="M736" i="14"/>
  <c r="O736" i="14"/>
  <c r="Q736" i="14"/>
  <c r="V736" i="14"/>
  <c r="G739" i="14"/>
  <c r="M739" i="14" s="1"/>
  <c r="I739" i="14"/>
  <c r="K739" i="14"/>
  <c r="O739" i="14"/>
  <c r="Q739" i="14"/>
  <c r="V739" i="14"/>
  <c r="G743" i="14"/>
  <c r="I743" i="14"/>
  <c r="K743" i="14"/>
  <c r="M743" i="14"/>
  <c r="O743" i="14"/>
  <c r="Q743" i="14"/>
  <c r="V743" i="14"/>
  <c r="G750" i="14"/>
  <c r="M750" i="14" s="1"/>
  <c r="I750" i="14"/>
  <c r="K750" i="14"/>
  <c r="O750" i="14"/>
  <c r="Q750" i="14"/>
  <c r="V750" i="14"/>
  <c r="G762" i="14"/>
  <c r="G761" i="14" s="1"/>
  <c r="I762" i="14"/>
  <c r="K762" i="14"/>
  <c r="K761" i="14" s="1"/>
  <c r="O762" i="14"/>
  <c r="O761" i="14" s="1"/>
  <c r="Q762" i="14"/>
  <c r="V762" i="14"/>
  <c r="V761" i="14" s="1"/>
  <c r="G767" i="14"/>
  <c r="I767" i="14"/>
  <c r="I761" i="14" s="1"/>
  <c r="K767" i="14"/>
  <c r="M767" i="14"/>
  <c r="O767" i="14"/>
  <c r="Q767" i="14"/>
  <c r="Q761" i="14" s="1"/>
  <c r="V767" i="14"/>
  <c r="G778" i="14"/>
  <c r="M778" i="14" s="1"/>
  <c r="I778" i="14"/>
  <c r="K778" i="14"/>
  <c r="O778" i="14"/>
  <c r="Q778" i="14"/>
  <c r="V778" i="14"/>
  <c r="G794" i="14"/>
  <c r="I794" i="14"/>
  <c r="K794" i="14"/>
  <c r="M794" i="14"/>
  <c r="O794" i="14"/>
  <c r="Q794" i="14"/>
  <c r="V794" i="14"/>
  <c r="G799" i="14"/>
  <c r="M799" i="14" s="1"/>
  <c r="I799" i="14"/>
  <c r="K799" i="14"/>
  <c r="O799" i="14"/>
  <c r="Q799" i="14"/>
  <c r="V799" i="14"/>
  <c r="G805" i="14"/>
  <c r="G804" i="14" s="1"/>
  <c r="I805" i="14"/>
  <c r="K805" i="14"/>
  <c r="K804" i="14" s="1"/>
  <c r="O805" i="14"/>
  <c r="O804" i="14" s="1"/>
  <c r="Q805" i="14"/>
  <c r="V805" i="14"/>
  <c r="V804" i="14" s="1"/>
  <c r="G868" i="14"/>
  <c r="I868" i="14"/>
  <c r="I804" i="14" s="1"/>
  <c r="K868" i="14"/>
  <c r="M868" i="14"/>
  <c r="O868" i="14"/>
  <c r="Q868" i="14"/>
  <c r="Q804" i="14" s="1"/>
  <c r="V868" i="14"/>
  <c r="G890" i="14"/>
  <c r="M890" i="14" s="1"/>
  <c r="I890" i="14"/>
  <c r="K890" i="14"/>
  <c r="O890" i="14"/>
  <c r="Q890" i="14"/>
  <c r="V890" i="14"/>
  <c r="G950" i="14"/>
  <c r="I950" i="14"/>
  <c r="K950" i="14"/>
  <c r="M950" i="14"/>
  <c r="O950" i="14"/>
  <c r="Q950" i="14"/>
  <c r="V950" i="14"/>
  <c r="G953" i="14"/>
  <c r="M953" i="14" s="1"/>
  <c r="I953" i="14"/>
  <c r="K953" i="14"/>
  <c r="O953" i="14"/>
  <c r="Q953" i="14"/>
  <c r="V953" i="14"/>
  <c r="G963" i="14"/>
  <c r="I963" i="14"/>
  <c r="K963" i="14"/>
  <c r="M963" i="14"/>
  <c r="O963" i="14"/>
  <c r="Q963" i="14"/>
  <c r="V963" i="14"/>
  <c r="G973" i="14"/>
  <c r="M973" i="14" s="1"/>
  <c r="I973" i="14"/>
  <c r="K973" i="14"/>
  <c r="O973" i="14"/>
  <c r="Q973" i="14"/>
  <c r="V973" i="14"/>
  <c r="G984" i="14"/>
  <c r="I984" i="14"/>
  <c r="K984" i="14"/>
  <c r="M984" i="14"/>
  <c r="O984" i="14"/>
  <c r="Q984" i="14"/>
  <c r="V984" i="14"/>
  <c r="G996" i="14"/>
  <c r="M996" i="14" s="1"/>
  <c r="I996" i="14"/>
  <c r="K996" i="14"/>
  <c r="O996" i="14"/>
  <c r="Q996" i="14"/>
  <c r="V996" i="14"/>
  <c r="G1000" i="14"/>
  <c r="I1000" i="14"/>
  <c r="K1000" i="14"/>
  <c r="M1000" i="14"/>
  <c r="O1000" i="14"/>
  <c r="Q1000" i="14"/>
  <c r="V1000" i="14"/>
  <c r="G1005" i="14"/>
  <c r="M1005" i="14" s="1"/>
  <c r="I1005" i="14"/>
  <c r="K1005" i="14"/>
  <c r="O1005" i="14"/>
  <c r="Q1005" i="14"/>
  <c r="V1005" i="14"/>
  <c r="G1008" i="14"/>
  <c r="I1008" i="14"/>
  <c r="K1008" i="14"/>
  <c r="M1008" i="14"/>
  <c r="O1008" i="14"/>
  <c r="Q1008" i="14"/>
  <c r="V1008" i="14"/>
  <c r="G1012" i="14"/>
  <c r="M1012" i="14" s="1"/>
  <c r="I1012" i="14"/>
  <c r="K1012" i="14"/>
  <c r="O1012" i="14"/>
  <c r="Q1012" i="14"/>
  <c r="V1012" i="14"/>
  <c r="G1017" i="14"/>
  <c r="I1017" i="14"/>
  <c r="K1017" i="14"/>
  <c r="M1017" i="14"/>
  <c r="O1017" i="14"/>
  <c r="Q1017" i="14"/>
  <c r="V1017" i="14"/>
  <c r="G1020" i="14"/>
  <c r="M1020" i="14" s="1"/>
  <c r="I1020" i="14"/>
  <c r="K1020" i="14"/>
  <c r="O1020" i="14"/>
  <c r="Q1020" i="14"/>
  <c r="V1020" i="14"/>
  <c r="G1027" i="14"/>
  <c r="I1027" i="14"/>
  <c r="K1027" i="14"/>
  <c r="M1027" i="14"/>
  <c r="O1027" i="14"/>
  <c r="Q1027" i="14"/>
  <c r="V1027" i="14"/>
  <c r="G1034" i="14"/>
  <c r="M1034" i="14" s="1"/>
  <c r="I1034" i="14"/>
  <c r="K1034" i="14"/>
  <c r="O1034" i="14"/>
  <c r="Q1034" i="14"/>
  <c r="V1034" i="14"/>
  <c r="G1038" i="14"/>
  <c r="I1038" i="14"/>
  <c r="K1038" i="14"/>
  <c r="M1038" i="14"/>
  <c r="O1038" i="14"/>
  <c r="Q1038" i="14"/>
  <c r="V1038" i="14"/>
  <c r="G1046" i="14"/>
  <c r="M1046" i="14" s="1"/>
  <c r="I1046" i="14"/>
  <c r="K1046" i="14"/>
  <c r="O1046" i="14"/>
  <c r="Q1046" i="14"/>
  <c r="V1046" i="14"/>
  <c r="G1050" i="14"/>
  <c r="I1050" i="14"/>
  <c r="K1050" i="14"/>
  <c r="M1050" i="14"/>
  <c r="O1050" i="14"/>
  <c r="Q1050" i="14"/>
  <c r="V1050" i="14"/>
  <c r="G1058" i="14"/>
  <c r="M1058" i="14" s="1"/>
  <c r="I1058" i="14"/>
  <c r="K1058" i="14"/>
  <c r="O1058" i="14"/>
  <c r="Q1058" i="14"/>
  <c r="V1058" i="14"/>
  <c r="G1065" i="14"/>
  <c r="I1065" i="14"/>
  <c r="K1065" i="14"/>
  <c r="M1065" i="14"/>
  <c r="O1065" i="14"/>
  <c r="Q1065" i="14"/>
  <c r="V1065" i="14"/>
  <c r="G1073" i="14"/>
  <c r="M1073" i="14" s="1"/>
  <c r="I1073" i="14"/>
  <c r="K1073" i="14"/>
  <c r="O1073" i="14"/>
  <c r="Q1073" i="14"/>
  <c r="V1073" i="14"/>
  <c r="G1078" i="14"/>
  <c r="I1078" i="14"/>
  <c r="K1078" i="14"/>
  <c r="M1078" i="14"/>
  <c r="O1078" i="14"/>
  <c r="Q1078" i="14"/>
  <c r="V1078" i="14"/>
  <c r="G1081" i="14"/>
  <c r="M1081" i="14" s="1"/>
  <c r="I1081" i="14"/>
  <c r="K1081" i="14"/>
  <c r="O1081" i="14"/>
  <c r="Q1081" i="14"/>
  <c r="V1081" i="14"/>
  <c r="G1084" i="14"/>
  <c r="I1084" i="14"/>
  <c r="K1084" i="14"/>
  <c r="M1084" i="14"/>
  <c r="O1084" i="14"/>
  <c r="Q1084" i="14"/>
  <c r="V1084" i="14"/>
  <c r="G1087" i="14"/>
  <c r="M1087" i="14" s="1"/>
  <c r="I1087" i="14"/>
  <c r="K1087" i="14"/>
  <c r="O1087" i="14"/>
  <c r="Q1087" i="14"/>
  <c r="V1087" i="14"/>
  <c r="G1091" i="14"/>
  <c r="I1091" i="14"/>
  <c r="K1091" i="14"/>
  <c r="M1091" i="14"/>
  <c r="O1091" i="14"/>
  <c r="Q1091" i="14"/>
  <c r="V1091" i="14"/>
  <c r="G1095" i="14"/>
  <c r="M1095" i="14" s="1"/>
  <c r="I1095" i="14"/>
  <c r="K1095" i="14"/>
  <c r="O1095" i="14"/>
  <c r="Q1095" i="14"/>
  <c r="V1095" i="14"/>
  <c r="I1099" i="14"/>
  <c r="Q1099" i="14"/>
  <c r="G1100" i="14"/>
  <c r="G1099" i="14" s="1"/>
  <c r="I1100" i="14"/>
  <c r="K1100" i="14"/>
  <c r="K1099" i="14" s="1"/>
  <c r="O1100" i="14"/>
  <c r="O1099" i="14" s="1"/>
  <c r="Q1100" i="14"/>
  <c r="V1100" i="14"/>
  <c r="V1099" i="14" s="1"/>
  <c r="G1128" i="14"/>
  <c r="G1127" i="14" s="1"/>
  <c r="I1128" i="14"/>
  <c r="K1128" i="14"/>
  <c r="K1127" i="14" s="1"/>
  <c r="O1128" i="14"/>
  <c r="O1127" i="14" s="1"/>
  <c r="Q1128" i="14"/>
  <c r="V1128" i="14"/>
  <c r="V1127" i="14" s="1"/>
  <c r="G1135" i="14"/>
  <c r="I1135" i="14"/>
  <c r="I1127" i="14" s="1"/>
  <c r="K1135" i="14"/>
  <c r="M1135" i="14"/>
  <c r="O1135" i="14"/>
  <c r="Q1135" i="14"/>
  <c r="Q1127" i="14" s="1"/>
  <c r="V1135" i="14"/>
  <c r="G1138" i="14"/>
  <c r="M1138" i="14" s="1"/>
  <c r="I1138" i="14"/>
  <c r="K1138" i="14"/>
  <c r="O1138" i="14"/>
  <c r="Q1138" i="14"/>
  <c r="V1138" i="14"/>
  <c r="G1147" i="14"/>
  <c r="G1146" i="14" s="1"/>
  <c r="I1147" i="14"/>
  <c r="K1147" i="14"/>
  <c r="K1146" i="14" s="1"/>
  <c r="O1147" i="14"/>
  <c r="O1146" i="14" s="1"/>
  <c r="Q1147" i="14"/>
  <c r="V1147" i="14"/>
  <c r="V1146" i="14" s="1"/>
  <c r="G1152" i="14"/>
  <c r="I1152" i="14"/>
  <c r="I1146" i="14" s="1"/>
  <c r="K1152" i="14"/>
  <c r="M1152" i="14"/>
  <c r="O1152" i="14"/>
  <c r="Q1152" i="14"/>
  <c r="Q1146" i="14" s="1"/>
  <c r="V1152" i="14"/>
  <c r="G1159" i="14"/>
  <c r="M1159" i="14" s="1"/>
  <c r="I1159" i="14"/>
  <c r="K1159" i="14"/>
  <c r="O1159" i="14"/>
  <c r="Q1159" i="14"/>
  <c r="V1159" i="14"/>
  <c r="G1163" i="14"/>
  <c r="I1163" i="14"/>
  <c r="K1163" i="14"/>
  <c r="M1163" i="14"/>
  <c r="O1163" i="14"/>
  <c r="Q1163" i="14"/>
  <c r="V1163" i="14"/>
  <c r="G1167" i="14"/>
  <c r="M1167" i="14" s="1"/>
  <c r="I1167" i="14"/>
  <c r="K1167" i="14"/>
  <c r="O1167" i="14"/>
  <c r="Q1167" i="14"/>
  <c r="V1167" i="14"/>
  <c r="G1170" i="14"/>
  <c r="I1170" i="14"/>
  <c r="K1170" i="14"/>
  <c r="M1170" i="14"/>
  <c r="O1170" i="14"/>
  <c r="Q1170" i="14"/>
  <c r="V1170" i="14"/>
  <c r="G1173" i="14"/>
  <c r="M1173" i="14" s="1"/>
  <c r="I1173" i="14"/>
  <c r="K1173" i="14"/>
  <c r="O1173" i="14"/>
  <c r="Q1173" i="14"/>
  <c r="V1173" i="14"/>
  <c r="G1176" i="14"/>
  <c r="I1176" i="14"/>
  <c r="K1176" i="14"/>
  <c r="M1176" i="14"/>
  <c r="O1176" i="14"/>
  <c r="Q1176" i="14"/>
  <c r="V1176" i="14"/>
  <c r="G1179" i="14"/>
  <c r="M1179" i="14" s="1"/>
  <c r="I1179" i="14"/>
  <c r="K1179" i="14"/>
  <c r="O1179" i="14"/>
  <c r="Q1179" i="14"/>
  <c r="V1179" i="14"/>
  <c r="G1183" i="14"/>
  <c r="I1183" i="14"/>
  <c r="K1183" i="14"/>
  <c r="M1183" i="14"/>
  <c r="O1183" i="14"/>
  <c r="Q1183" i="14"/>
  <c r="V1183" i="14"/>
  <c r="G1204" i="14"/>
  <c r="K1204" i="14"/>
  <c r="O1204" i="14"/>
  <c r="V1204" i="14"/>
  <c r="G1205" i="14"/>
  <c r="I1205" i="14"/>
  <c r="I1204" i="14" s="1"/>
  <c r="K1205" i="14"/>
  <c r="M1205" i="14"/>
  <c r="M1204" i="14" s="1"/>
  <c r="O1205" i="14"/>
  <c r="Q1205" i="14"/>
  <c r="Q1204" i="14" s="1"/>
  <c r="V1205" i="14"/>
  <c r="G1209" i="14"/>
  <c r="I1209" i="14"/>
  <c r="I1208" i="14" s="1"/>
  <c r="K1209" i="14"/>
  <c r="M1209" i="14"/>
  <c r="O1209" i="14"/>
  <c r="Q1209" i="14"/>
  <c r="Q1208" i="14" s="1"/>
  <c r="V1209" i="14"/>
  <c r="G1213" i="14"/>
  <c r="M1213" i="14" s="1"/>
  <c r="I1213" i="14"/>
  <c r="K1213" i="14"/>
  <c r="K1208" i="14" s="1"/>
  <c r="O1213" i="14"/>
  <c r="O1208" i="14" s="1"/>
  <c r="Q1213" i="14"/>
  <c r="V1213" i="14"/>
  <c r="V1208" i="14" s="1"/>
  <c r="G1224" i="14"/>
  <c r="I1224" i="14"/>
  <c r="K1224" i="14"/>
  <c r="M1224" i="14"/>
  <c r="O1224" i="14"/>
  <c r="Q1224" i="14"/>
  <c r="V1224" i="14"/>
  <c r="G1228" i="14"/>
  <c r="M1228" i="14" s="1"/>
  <c r="I1228" i="14"/>
  <c r="K1228" i="14"/>
  <c r="O1228" i="14"/>
  <c r="Q1228" i="14"/>
  <c r="V1228" i="14"/>
  <c r="G1243" i="14"/>
  <c r="I1243" i="14"/>
  <c r="K1243" i="14"/>
  <c r="M1243" i="14"/>
  <c r="O1243" i="14"/>
  <c r="Q1243" i="14"/>
  <c r="V1243" i="14"/>
  <c r="G1247" i="14"/>
  <c r="M1247" i="14" s="1"/>
  <c r="I1247" i="14"/>
  <c r="K1247" i="14"/>
  <c r="O1247" i="14"/>
  <c r="Q1247" i="14"/>
  <c r="V1247" i="14"/>
  <c r="G1260" i="14"/>
  <c r="I1260" i="14"/>
  <c r="K1260" i="14"/>
  <c r="M1260" i="14"/>
  <c r="O1260" i="14"/>
  <c r="Q1260" i="14"/>
  <c r="V1260" i="14"/>
  <c r="AE1264" i="14"/>
  <c r="G136" i="13"/>
  <c r="BA125" i="13"/>
  <c r="BA44" i="13"/>
  <c r="G9" i="13"/>
  <c r="I9" i="13"/>
  <c r="I8" i="13" s="1"/>
  <c r="K9" i="13"/>
  <c r="M9" i="13"/>
  <c r="O9" i="13"/>
  <c r="Q9" i="13"/>
  <c r="Q8" i="13" s="1"/>
  <c r="V9" i="13"/>
  <c r="G17" i="13"/>
  <c r="G8" i="13" s="1"/>
  <c r="I17" i="13"/>
  <c r="K17" i="13"/>
  <c r="K8" i="13" s="1"/>
  <c r="O17" i="13"/>
  <c r="O8" i="13" s="1"/>
  <c r="Q17" i="13"/>
  <c r="V17" i="13"/>
  <c r="V8" i="13" s="1"/>
  <c r="G21" i="13"/>
  <c r="I21" i="13"/>
  <c r="K21" i="13"/>
  <c r="M21" i="13"/>
  <c r="O21" i="13"/>
  <c r="Q21" i="13"/>
  <c r="V21" i="13"/>
  <c r="G29" i="13"/>
  <c r="I29" i="13"/>
  <c r="I28" i="13" s="1"/>
  <c r="K29" i="13"/>
  <c r="M29" i="13"/>
  <c r="O29" i="13"/>
  <c r="Q29" i="13"/>
  <c r="Q28" i="13" s="1"/>
  <c r="V29" i="13"/>
  <c r="G34" i="13"/>
  <c r="G28" i="13" s="1"/>
  <c r="I34" i="13"/>
  <c r="K34" i="13"/>
  <c r="K28" i="13" s="1"/>
  <c r="O34" i="13"/>
  <c r="O28" i="13" s="1"/>
  <c r="Q34" i="13"/>
  <c r="V34" i="13"/>
  <c r="V28" i="13" s="1"/>
  <c r="G39" i="13"/>
  <c r="I39" i="13"/>
  <c r="K39" i="13"/>
  <c r="M39" i="13"/>
  <c r="O39" i="13"/>
  <c r="Q39" i="13"/>
  <c r="V39" i="13"/>
  <c r="G43" i="13"/>
  <c r="M43" i="13" s="1"/>
  <c r="I43" i="13"/>
  <c r="K43" i="13"/>
  <c r="O43" i="13"/>
  <c r="Q43" i="13"/>
  <c r="V43" i="13"/>
  <c r="G49" i="13"/>
  <c r="I49" i="13"/>
  <c r="K49" i="13"/>
  <c r="M49" i="13"/>
  <c r="O49" i="13"/>
  <c r="Q49" i="13"/>
  <c r="V49" i="13"/>
  <c r="G54" i="13"/>
  <c r="M54" i="13" s="1"/>
  <c r="I54" i="13"/>
  <c r="K54" i="13"/>
  <c r="O54" i="13"/>
  <c r="Q54" i="13"/>
  <c r="V54" i="13"/>
  <c r="G59" i="13"/>
  <c r="I59" i="13"/>
  <c r="K59" i="13"/>
  <c r="M59" i="13"/>
  <c r="O59" i="13"/>
  <c r="Q59" i="13"/>
  <c r="V59" i="13"/>
  <c r="G64" i="13"/>
  <c r="M64" i="13" s="1"/>
  <c r="I64" i="13"/>
  <c r="K64" i="13"/>
  <c r="O64" i="13"/>
  <c r="Q64" i="13"/>
  <c r="V64" i="13"/>
  <c r="G67" i="13"/>
  <c r="I67" i="13"/>
  <c r="K67" i="13"/>
  <c r="M67" i="13"/>
  <c r="O67" i="13"/>
  <c r="Q67" i="13"/>
  <c r="V67" i="13"/>
  <c r="G69" i="13"/>
  <c r="M69" i="13" s="1"/>
  <c r="I69" i="13"/>
  <c r="K69" i="13"/>
  <c r="O69" i="13"/>
  <c r="Q69" i="13"/>
  <c r="V69" i="13"/>
  <c r="G74" i="13"/>
  <c r="I74" i="13"/>
  <c r="K74" i="13"/>
  <c r="M74" i="13"/>
  <c r="O74" i="13"/>
  <c r="Q74" i="13"/>
  <c r="V74" i="13"/>
  <c r="G78" i="13"/>
  <c r="M78" i="13" s="1"/>
  <c r="I78" i="13"/>
  <c r="K78" i="13"/>
  <c r="O78" i="13"/>
  <c r="Q78" i="13"/>
  <c r="V78" i="13"/>
  <c r="G82" i="13"/>
  <c r="I82" i="13"/>
  <c r="K82" i="13"/>
  <c r="M82" i="13"/>
  <c r="O82" i="13"/>
  <c r="Q82" i="13"/>
  <c r="V82" i="13"/>
  <c r="G85" i="13"/>
  <c r="M85" i="13" s="1"/>
  <c r="I85" i="13"/>
  <c r="K85" i="13"/>
  <c r="O85" i="13"/>
  <c r="Q85" i="13"/>
  <c r="V85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2" i="13"/>
  <c r="M102" i="13" s="1"/>
  <c r="I102" i="13"/>
  <c r="K102" i="13"/>
  <c r="O102" i="13"/>
  <c r="Q102" i="13"/>
  <c r="V102" i="13"/>
  <c r="G105" i="13"/>
  <c r="I105" i="13"/>
  <c r="K105" i="13"/>
  <c r="M105" i="13"/>
  <c r="O105" i="13"/>
  <c r="Q105" i="13"/>
  <c r="V105" i="13"/>
  <c r="G108" i="13"/>
  <c r="K108" i="13"/>
  <c r="O108" i="13"/>
  <c r="V108" i="13"/>
  <c r="G109" i="13"/>
  <c r="I109" i="13"/>
  <c r="I108" i="13" s="1"/>
  <c r="K109" i="13"/>
  <c r="M109" i="13"/>
  <c r="M108" i="13" s="1"/>
  <c r="O109" i="13"/>
  <c r="Q109" i="13"/>
  <c r="Q108" i="13" s="1"/>
  <c r="V109" i="13"/>
  <c r="G116" i="13"/>
  <c r="I116" i="13"/>
  <c r="I115" i="13" s="1"/>
  <c r="K116" i="13"/>
  <c r="M116" i="13"/>
  <c r="O116" i="13"/>
  <c r="Q116" i="13"/>
  <c r="Q115" i="13" s="1"/>
  <c r="V116" i="13"/>
  <c r="G118" i="13"/>
  <c r="G115" i="13" s="1"/>
  <c r="I118" i="13"/>
  <c r="K118" i="13"/>
  <c r="K115" i="13" s="1"/>
  <c r="O118" i="13"/>
  <c r="O115" i="13" s="1"/>
  <c r="Q118" i="13"/>
  <c r="V118" i="13"/>
  <c r="V115" i="13" s="1"/>
  <c r="G121" i="13"/>
  <c r="G120" i="13" s="1"/>
  <c r="I121" i="13"/>
  <c r="K121" i="13"/>
  <c r="K120" i="13" s="1"/>
  <c r="O121" i="13"/>
  <c r="O120" i="13" s="1"/>
  <c r="Q121" i="13"/>
  <c r="V121" i="13"/>
  <c r="V120" i="13" s="1"/>
  <c r="G128" i="13"/>
  <c r="I128" i="13"/>
  <c r="I120" i="13" s="1"/>
  <c r="K128" i="13"/>
  <c r="M128" i="13"/>
  <c r="O128" i="13"/>
  <c r="Q128" i="13"/>
  <c r="Q120" i="13" s="1"/>
  <c r="V128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AE136" i="13"/>
  <c r="G37" i="12"/>
  <c r="BA34" i="12"/>
  <c r="BA31" i="12"/>
  <c r="BA28" i="12"/>
  <c r="BA25" i="12"/>
  <c r="BA14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Q20" i="12"/>
  <c r="V20" i="12"/>
  <c r="G24" i="12"/>
  <c r="G23" i="12" s="1"/>
  <c r="I24" i="12"/>
  <c r="K24" i="12"/>
  <c r="K23" i="12" s="1"/>
  <c r="O24" i="12"/>
  <c r="O23" i="12" s="1"/>
  <c r="Q24" i="12"/>
  <c r="V24" i="12"/>
  <c r="V23" i="12" s="1"/>
  <c r="G27" i="12"/>
  <c r="I27" i="12"/>
  <c r="I23" i="12" s="1"/>
  <c r="K27" i="12"/>
  <c r="M27" i="12"/>
  <c r="O27" i="12"/>
  <c r="Q27" i="12"/>
  <c r="Q23" i="12" s="1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AE37" i="12"/>
  <c r="I20" i="1"/>
  <c r="I19" i="1"/>
  <c r="I18" i="1"/>
  <c r="I17" i="1"/>
  <c r="I16" i="1"/>
  <c r="I112" i="1"/>
  <c r="J111" i="1" s="1"/>
  <c r="J83" i="1"/>
  <c r="F53" i="1"/>
  <c r="G23" i="1" s="1"/>
  <c r="G53" i="1"/>
  <c r="G25" i="1" s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3" i="1" s="1"/>
  <c r="J28" i="1"/>
  <c r="J26" i="1"/>
  <c r="G38" i="1"/>
  <c r="F38" i="1"/>
  <c r="J23" i="1"/>
  <c r="J24" i="1"/>
  <c r="J25" i="1"/>
  <c r="J27" i="1"/>
  <c r="E24" i="1"/>
  <c r="G24" i="1"/>
  <c r="E26" i="1"/>
  <c r="G26" i="1"/>
  <c r="J75" i="1" l="1"/>
  <c r="J79" i="1"/>
  <c r="J73" i="1"/>
  <c r="J77" i="1"/>
  <c r="J81" i="1"/>
  <c r="J74" i="1"/>
  <c r="J76" i="1"/>
  <c r="J78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A27" i="1"/>
  <c r="M14" i="17"/>
  <c r="M13" i="17" s="1"/>
  <c r="M11" i="17"/>
  <c r="M8" i="17" s="1"/>
  <c r="M1655" i="16"/>
  <c r="M1635" i="16"/>
  <c r="M1361" i="16"/>
  <c r="M1326" i="16"/>
  <c r="M1075" i="16"/>
  <c r="M1018" i="16"/>
  <c r="M888" i="16"/>
  <c r="M1662" i="16"/>
  <c r="M1566" i="16"/>
  <c r="M1482" i="16"/>
  <c r="M1044" i="16"/>
  <c r="G1662" i="16"/>
  <c r="G1655" i="16"/>
  <c r="G1635" i="16"/>
  <c r="G1566" i="16"/>
  <c r="G1482" i="16"/>
  <c r="G1361" i="16"/>
  <c r="G1326" i="16"/>
  <c r="G1075" i="16"/>
  <c r="G1044" i="16"/>
  <c r="G1018" i="16"/>
  <c r="G888" i="16"/>
  <c r="M698" i="16"/>
  <c r="M697" i="16" s="1"/>
  <c r="M685" i="16"/>
  <c r="M679" i="16" s="1"/>
  <c r="V634" i="16"/>
  <c r="O634" i="16"/>
  <c r="M594" i="16"/>
  <c r="M581" i="16"/>
  <c r="M465" i="16"/>
  <c r="M1671" i="16"/>
  <c r="M1670" i="16" s="1"/>
  <c r="M1625" i="16"/>
  <c r="M1624" i="16" s="1"/>
  <c r="M1522" i="16"/>
  <c r="M1521" i="16" s="1"/>
  <c r="M1143" i="16"/>
  <c r="M1142" i="16" s="1"/>
  <c r="K634" i="16"/>
  <c r="M640" i="16"/>
  <c r="G634" i="16"/>
  <c r="Q634" i="16"/>
  <c r="M634" i="16"/>
  <c r="I634" i="16"/>
  <c r="M566" i="16"/>
  <c r="M229" i="16"/>
  <c r="M8" i="16"/>
  <c r="G594" i="16"/>
  <c r="G581" i="16"/>
  <c r="G566" i="16"/>
  <c r="G465" i="16"/>
  <c r="G229" i="16"/>
  <c r="G8" i="16"/>
  <c r="M514" i="16"/>
  <c r="M513" i="16" s="1"/>
  <c r="M425" i="16"/>
  <c r="M424" i="16" s="1"/>
  <c r="M263" i="16"/>
  <c r="M262" i="16" s="1"/>
  <c r="M16" i="16"/>
  <c r="M15" i="16" s="1"/>
  <c r="M35" i="15"/>
  <c r="M8" i="15" s="1"/>
  <c r="M1208" i="14"/>
  <c r="G1208" i="14"/>
  <c r="AF1264" i="14"/>
  <c r="M1147" i="14"/>
  <c r="M1146" i="14" s="1"/>
  <c r="M1128" i="14"/>
  <c r="M1127" i="14" s="1"/>
  <c r="M1100" i="14"/>
  <c r="M1099" i="14" s="1"/>
  <c r="M805" i="14"/>
  <c r="M804" i="14" s="1"/>
  <c r="M762" i="14"/>
  <c r="M761" i="14" s="1"/>
  <c r="M289" i="14"/>
  <c r="M93" i="14" s="1"/>
  <c r="M45" i="14"/>
  <c r="M8" i="14" s="1"/>
  <c r="AF136" i="13"/>
  <c r="M121" i="13"/>
  <c r="M120" i="13" s="1"/>
  <c r="M118" i="13"/>
  <c r="M115" i="13" s="1"/>
  <c r="M34" i="13"/>
  <c r="M28" i="13" s="1"/>
  <c r="M17" i="13"/>
  <c r="M8" i="13" s="1"/>
  <c r="AF37" i="12"/>
  <c r="M24" i="12"/>
  <c r="M23" i="12" s="1"/>
  <c r="M12" i="12"/>
  <c r="M8" i="12" s="1"/>
  <c r="I21" i="1"/>
  <c r="J52" i="1"/>
  <c r="J51" i="1"/>
  <c r="J50" i="1"/>
  <c r="J49" i="1"/>
  <c r="J48" i="1"/>
  <c r="J47" i="1"/>
  <c r="J46" i="1"/>
  <c r="J45" i="1"/>
  <c r="J44" i="1"/>
  <c r="J43" i="1"/>
  <c r="J42" i="1"/>
  <c r="J41" i="1"/>
  <c r="J39" i="1"/>
  <c r="J53" i="1" s="1"/>
  <c r="J112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AD8602F7-F32F-416C-BC90-F5996DFD38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E2EF73-B323-4650-9189-2E256F70A5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C031B7D5-9223-4AE7-9653-382EC38569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9BFF77-C952-4F24-BE16-20E394DDFA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4068FF80-D1DB-4651-AEA1-0553417C82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D9E786-695E-407F-A4DF-117DF6BD4A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92EDC0F4-B35D-46FE-9E82-B46CA20888E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92E900-AB41-40B8-9293-CF5C1D7180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DCE91863-FE58-4979-B885-A9C60D28D9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B8F8CA-E82E-42CD-96C3-250ED1BBDC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4120826E-D5EC-4025-B728-7DC7043CE5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0A26DE-3C4D-4122-AEF8-9095A57860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<sst xmlns="http://schemas.openxmlformats.org/spreadsheetml/2006/main" count="9030" uniqueCount="2871">
  <si>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</si>
  <si>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</si>
  <si>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</si>
  <si>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</si>
  <si>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</si>
  <si>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</si>
  <si>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</si>
  <si>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</si>
  <si>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</si>
  <si>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</si>
  <si>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</si>
  <si>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</si>
  <si>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</si>
  <si>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</si>
  <si>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</si>
  <si>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</si>
  <si>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</si>
  <si>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</si>
  <si>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</si>
  <si>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</si>
  <si>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</si>
  <si>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</si>
  <si>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</si>
  <si>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</si>
  <si>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</si>
  <si>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</si>
  <si>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</si>
  <si>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</si>
  <si>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</si>
  <si>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</si>
  <si>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</si>
  <si>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</si>
  <si>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</si>
  <si>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</si>
  <si>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</si>
  <si>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</si>
  <si>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</si>
  <si>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</si>
  <si>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</si>
  <si>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</si>
  <si>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</si>
  <si>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</si>
  <si>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</si>
  <si>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2161</t>
  </si>
  <si>
    <t>Parkovací dům Akademické nám. Brno Veveří,Šumavská,Bulínova</t>
  </si>
  <si>
    <t>Stavba</t>
  </si>
  <si>
    <t>Stavební objekt</t>
  </si>
  <si>
    <t>OO00</t>
  </si>
  <si>
    <t>06.10.2021</t>
  </si>
  <si>
    <t>SO02a</t>
  </si>
  <si>
    <t>Statika monolitické konstrukce</t>
  </si>
  <si>
    <t>21.08.2021</t>
  </si>
  <si>
    <t>Piloty</t>
  </si>
  <si>
    <t>SO02b</t>
  </si>
  <si>
    <t>22.08.2021</t>
  </si>
  <si>
    <t>Monolitické konstrukce</t>
  </si>
  <si>
    <t>SO02c</t>
  </si>
  <si>
    <t>Výkop jámy</t>
  </si>
  <si>
    <t>14.09.2021</t>
  </si>
  <si>
    <t>Výkop jámy-zemní práce</t>
  </si>
  <si>
    <t>SO02d</t>
  </si>
  <si>
    <t>Stavební práce</t>
  </si>
  <si>
    <t>20.09.2021</t>
  </si>
  <si>
    <t>Stavební práce -dokončování</t>
  </si>
  <si>
    <t>SO09</t>
  </si>
  <si>
    <t>Přípojka sítě elektronických komunikací CETIN</t>
  </si>
  <si>
    <t>12.10.2021</t>
  </si>
  <si>
    <t xml:space="preserve">Přípojka sítě elekt.komunikací otvory -prosrupy obv. pláštěm </t>
  </si>
  <si>
    <t>Celkem za stavbu</t>
  </si>
  <si>
    <t>CZK</t>
  </si>
  <si>
    <t>#POPS</t>
  </si>
  <si>
    <t>Popis stavby: 2161 - Parkovací dům Akademické nám. Brno Veveří,Šumavská,Bulínova</t>
  </si>
  <si>
    <t>#POPO</t>
  </si>
  <si>
    <t>Popis objektu: OO00 - Vedlejší náklady</t>
  </si>
  <si>
    <t>#POPR</t>
  </si>
  <si>
    <t>Popis rozpočtu: 06.10.2021 - Vedlejší náklady</t>
  </si>
  <si>
    <t>Popis objektu: SO02a - Statika monolitické konstrukce</t>
  </si>
  <si>
    <t>Popis rozpočtu: 21.08.2021 - Piloty</t>
  </si>
  <si>
    <t>Popis objektu: SO02b - Statika monolitické konstrukce</t>
  </si>
  <si>
    <t>Popis rozpočtu: 22.08.2021 - Monolitické konstrukce</t>
  </si>
  <si>
    <t>Popis objektu: SO02c - Výkop jámy</t>
  </si>
  <si>
    <t>Popis rozpočtu: 14.09.2021 - Výkop jámy-zemní práce</t>
  </si>
  <si>
    <t>Popis objektu: SO02d - Stavební práce</t>
  </si>
  <si>
    <t>Popis rozpočtu: 20.09.2021 - Stavební práce -dokončování</t>
  </si>
  <si>
    <t>Popis objektu: SO09 - Přípojka sítě elektronických komunikací CETIN</t>
  </si>
  <si>
    <t xml:space="preserve">Popis rozpočtu: 12.10.2021 - Přípojka sítě elekt.komunikací otvory -prosrupy obv. pláštěm 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</si>
  <si>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</si>
  <si>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</si>
  <si>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</si>
  <si>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</si>
  <si>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</si>
  <si>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</si>
  <si>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</si>
  <si>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</si>
  <si>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</si>
  <si>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</si>
  <si>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</si>
  <si>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</si>
  <si>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</si>
  <si>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</si>
  <si>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</si>
  <si>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</si>
  <si>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</si>
  <si>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</si>
  <si>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</si>
  <si>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</si>
  <si>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</si>
  <si>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</si>
  <si>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</si>
  <si>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</si>
  <si>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</si>
  <si>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</si>
  <si>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</si>
  <si>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</si>
  <si>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</si>
  <si>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</si>
  <si>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</si>
  <si>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</si>
  <si>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</si>
  <si>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</si>
  <si>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</si>
  <si>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</si>
  <si>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</si>
  <si>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</si>
  <si>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</si>
  <si>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</si>
  <si>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</si>
  <si>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</si>
  <si>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</si>
  <si>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</si>
  <si>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</si>
  <si>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</si>
  <si>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</si>
  <si>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</si>
  <si>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</si>
  <si>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</si>
  <si>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</si>
  <si>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</si>
  <si>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</si>
  <si>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</si>
  <si>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</si>
  <si>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AL konstrukce otvorové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</si>
  <si>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</si>
  <si>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</si>
  <si>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</si>
  <si>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</si>
  <si>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</si>
  <si>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</si>
  <si>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</si>
  <si>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</si>
  <si>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</si>
  <si>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</si>
  <si>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</si>
  <si>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</si>
  <si>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</si>
  <si>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</si>
  <si>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</si>
  <si>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</si>
  <si>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</si>
  <si>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</si>
  <si>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</si>
  <si>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</si>
  <si>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</si>
  <si>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</si>
  <si>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</si>
  <si>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</si>
  <si>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</si>
  <si>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</si>
  <si>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</si>
  <si>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</si>
  <si>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</si>
  <si>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</si>
  <si>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</si>
  <si>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</si>
  <si>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</si>
  <si>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</si>
  <si>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</si>
  <si>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</si>
  <si>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</si>
  <si>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</si>
  <si>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</si>
  <si>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</si>
  <si>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</si>
  <si>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</si>
  <si>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</si>
  <si>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</si>
  <si>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</si>
  <si>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</si>
  <si>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</si>
  <si>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</si>
  <si>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</si>
  <si>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</si>
  <si>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</si>
  <si>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</si>
  <si>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</si>
  <si>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</si>
  <si>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</si>
  <si>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</si>
  <si>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</si>
  <si>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</si>
  <si>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</si>
  <si>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</si>
  <si>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</si>
  <si>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</si>
  <si>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</si>
  <si>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</si>
  <si>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VV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</si>
  <si>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</si>
  <si>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</si>
  <si>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</si>
  <si>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</si>
  <si>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</si>
  <si>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</si>
  <si>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</si>
  <si>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</si>
  <si>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</si>
  <si>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</si>
  <si>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</si>
  <si>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</si>
  <si>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</si>
  <si>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</si>
  <si>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</si>
  <si>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</si>
  <si>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</si>
  <si>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</si>
  <si>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</si>
  <si>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Geodetické zaměření rohů stavby, stabilizace bodů a sestavení laviček.</t>
  </si>
  <si>
    <t>END</t>
  </si>
  <si>
    <t>162701105R00</t>
  </si>
  <si>
    <t>Vodorovné přemístění výkopku z horniny 1 až 4, na vzdálenost přes 9 000  do 10 000 m</t>
  </si>
  <si>
    <t>m3</t>
  </si>
  <si>
    <t>800-1</t>
  </si>
  <si>
    <t>RTS 21/ I</t>
  </si>
  <si>
    <t>Práce</t>
  </si>
  <si>
    <t>POL1_</t>
  </si>
  <si>
    <t>po suchu, bez naložení výkopku, avšak se složením bez rozhrnutí, zpáteční cesta vozidla.</t>
  </si>
  <si>
    <t>SPI</t>
  </si>
  <si>
    <t>z vrtů pro piloty : 579*3,14*0,45*0,45</t>
  </si>
  <si>
    <t>454*3,14*0,6*0,6</t>
  </si>
  <si>
    <t>z vrtů pro záporovou stěnu : 108*0,20*0,20</t>
  </si>
  <si>
    <t>208*0,15*0,15</t>
  </si>
  <si>
    <t>kotvy : 442*3,14*0,0125*0,0125</t>
  </si>
  <si>
    <t>162701109R00</t>
  </si>
  <si>
    <t>Vodorovné přemístění výkopku příplatek k ceně za každých dalších i započatých 1 000 m přes 10 000 m_x000D_
 z horniny 1 až 4</t>
  </si>
  <si>
    <t>RTS 21/ II</t>
  </si>
  <si>
    <t>890,57*5</t>
  </si>
  <si>
    <t>199000002R00</t>
  </si>
  <si>
    <t>Poplatky za skládku horniny 1- 4, skupina 17 05 04 z Katalogu odpadů</t>
  </si>
  <si>
    <t>224311311R00</t>
  </si>
  <si>
    <t>Výplň pilot z V4 BP 20 portladského,bez suspenze</t>
  </si>
  <si>
    <t>RTS 12/ II</t>
  </si>
  <si>
    <t xml:space="preserve">beton pilot vodostavební  C30/37-XC2 : </t>
  </si>
  <si>
    <t>3,14*0,45*0,45*579</t>
  </si>
  <si>
    <t>3,14*0,60*0,60*454</t>
  </si>
  <si>
    <t>224361113R00</t>
  </si>
  <si>
    <t>Výztuž pilot betonových do země z oceli BSt 500S</t>
  </si>
  <si>
    <t>t</t>
  </si>
  <si>
    <t>800-2</t>
  </si>
  <si>
    <t>předepsaná výztuž Ocel  B 500B : 579*45*0,001</t>
  </si>
  <si>
    <t>45kg /1bm : 454*50*0,001</t>
  </si>
  <si>
    <t xml:space="preserve">50kg/1bm : </t>
  </si>
  <si>
    <t>224382112R00</t>
  </si>
  <si>
    <t>Zřízení výplně pilot ze ŽB s ponecháním pažnic hloubka do 10 m, průměr přes 650 do 1250 mm</t>
  </si>
  <si>
    <t>m</t>
  </si>
  <si>
    <t>ve vrtu, nezapažených i zapažených,</t>
  </si>
  <si>
    <t>579+454</t>
  </si>
  <si>
    <t>226941111R00</t>
  </si>
  <si>
    <t>Osazení ocelových zápor délky od 0 do 8 m</t>
  </si>
  <si>
    <t>pro pažení hloubených vykopávek do předem provedených vrtů, se zabetonováním spodního konce, s případným nutným obsypem zápory pískem,</t>
  </si>
  <si>
    <t xml:space="preserve">dle výpisu na výkrese 03 sttika : </t>
  </si>
  <si>
    <t>18ks HEB 18 : 108</t>
  </si>
  <si>
    <t>26ks HEB 120 : 208</t>
  </si>
  <si>
    <t>231941111R00</t>
  </si>
  <si>
    <t>Kleštiny nebo převázky beraněné z oceli z oceli, opracování</t>
  </si>
  <si>
    <t>pro hradící stěny jakéholiv druhu,</t>
  </si>
  <si>
    <t>Včetně spojovacího materiálu.</t>
  </si>
  <si>
    <t>převázky 2x  U 120 : 2*25,*13,40*0,001</t>
  </si>
  <si>
    <t>231941121R00</t>
  </si>
  <si>
    <t>Kleštiny nebo převázky beraněné z oceli z oceli, montáž</t>
  </si>
  <si>
    <t>231951112R00</t>
  </si>
  <si>
    <t>Kleštiny nebo převázky beraněné ze dřeva ze dřeva, opracování hranolů</t>
  </si>
  <si>
    <t>pro hradící stěny,</t>
  </si>
  <si>
    <t>hradící stěny mezi HEB-výdřeva dle výkresu tl. 60mm : 185*0,06*1,08</t>
  </si>
  <si>
    <t>262403182R00</t>
  </si>
  <si>
    <t>Vrty svislé do 245 mm vrt podzemní, průměr do 56 mm, hloubka 0 - 25 m, hornina třídy 4</t>
  </si>
  <si>
    <t>dle výpisu : 442</t>
  </si>
  <si>
    <t>262409112R00</t>
  </si>
  <si>
    <t>Příplatek za vrty podzemní do 56 mm vrty šikmé, sklon od 0° do 48°, hloubka 0 - 25 m, hornina třídy 4</t>
  </si>
  <si>
    <t>264312212R00</t>
  </si>
  <si>
    <t>Vrty velkoprůměrové nezapažené, svislé průměr přes 1050 do 1250 mm, hloubka přes 5 m, hornina třídy 3</t>
  </si>
  <si>
    <t xml:space="preserve">dle výpisu statika : </t>
  </si>
  <si>
    <t>dn 900mm-91ks : 579</t>
  </si>
  <si>
    <t>DN 1200mm-58ks : 454</t>
  </si>
  <si>
    <t>264411111R00</t>
  </si>
  <si>
    <t>Vrty velkoprůměrové nezapažené, svislé průměr přes 245 do 380 mm, hloubka 0 - 5 m, hornina třídy 4</t>
  </si>
  <si>
    <t>pro záporovou stěnu a pro heb 180 : 108</t>
  </si>
  <si>
    <t>pro HEB 120 : 208</t>
  </si>
  <si>
    <t>281601121R00</t>
  </si>
  <si>
    <t>Injektování nízkotlaké s jednoduchým obturátorem sestupné</t>
  </si>
  <si>
    <t>h</t>
  </si>
  <si>
    <t>nebo bez obturátoru,</t>
  </si>
  <si>
    <t>52</t>
  </si>
  <si>
    <t>281611111R00</t>
  </si>
  <si>
    <t>Dodání injekčních hmot pro injektování nízkotlaké cement portlandský B-30</t>
  </si>
  <si>
    <t>injektování kořene : 182*3,14*0,0125*0,125*2,20</t>
  </si>
  <si>
    <t>285371211R00</t>
  </si>
  <si>
    <t xml:space="preserve">Kotvy tyčové délky přes 5 m průměr kotev od 20 do 28 mm,  </t>
  </si>
  <si>
    <t>jejich dodání a osazení, bez provedení vrtu, bez zainjektování a bez napnutí kotvy,</t>
  </si>
  <si>
    <t>Včetně:</t>
  </si>
  <si>
    <t>- vyčištění vrtu,</t>
  </si>
  <si>
    <t>- dodání a osazení hlavy kotvy,</t>
  </si>
  <si>
    <t>- veškerých potřebných úprav kotvy po napnutí.</t>
  </si>
  <si>
    <t>dle výpisu na výkrese : 442</t>
  </si>
  <si>
    <t>285372111R00</t>
  </si>
  <si>
    <t xml:space="preserve">Napnutí tyčových kotev délky přes 5 m únosnost kotev do 0,45 MN,  </t>
  </si>
  <si>
    <t>kus</t>
  </si>
  <si>
    <t>při předepsané únosnosti kotvy,</t>
  </si>
  <si>
    <t>60596002R</t>
  </si>
  <si>
    <t>hranol</t>
  </si>
  <si>
    <t>SPCM</t>
  </si>
  <si>
    <t>Specifikace</t>
  </si>
  <si>
    <t>POL3_</t>
  </si>
  <si>
    <t>pro výpln mezi ocel. profily : 185*0,06*1,08</t>
  </si>
  <si>
    <t>13487110R</t>
  </si>
  <si>
    <t>tyč ocelová profilová válcovaná za tepla S235 (11375); průřez HEB; výška 180 mm</t>
  </si>
  <si>
    <t>108*51,20*0,001</t>
  </si>
  <si>
    <t>13388430R</t>
  </si>
  <si>
    <t>tyč ocelová profilová válcovaná za tepla S235 (11375); průřez HEB; výška 120 mm</t>
  </si>
  <si>
    <t>208*27,40*0,001</t>
  </si>
  <si>
    <t>13384430R</t>
  </si>
  <si>
    <t>tyč ocelová profilová válcovaná za tepla S235 (11375); průřez U; výška 120 mm</t>
  </si>
  <si>
    <t>převázky 2x  U 120 : 2*25,*13,40*0,001*1,08</t>
  </si>
  <si>
    <t>961054113R00</t>
  </si>
  <si>
    <t>Odbourání vrchní znehodnocené části výplně pilot průměr piloty přes 650 do 1250 mm</t>
  </si>
  <si>
    <t>betonových,</t>
  </si>
  <si>
    <t xml:space="preserve">část označené jako hluché vrtání : </t>
  </si>
  <si>
    <t>35*3,14*0,45*0,45</t>
  </si>
  <si>
    <t>25*3,14*0,60*0,60</t>
  </si>
  <si>
    <t>998001011R00</t>
  </si>
  <si>
    <t>Přesun hmot pro ucelenou dodávku přesun hmot pro piloty betonované na místě</t>
  </si>
  <si>
    <t>Přesun hmot</t>
  </si>
  <si>
    <t>POL7_</t>
  </si>
  <si>
    <t>005</t>
  </si>
  <si>
    <t>Přeprava vrtné soupravy</t>
  </si>
  <si>
    <t>soubor</t>
  </si>
  <si>
    <t>Vlastní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</si>
  <si>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</si>
  <si>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</si>
  <si>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</si>
  <si>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</si>
  <si>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</si>
  <si>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</si>
  <si>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</si>
  <si>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</si>
  <si>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</si>
  <si>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</si>
  <si>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</si>
  <si>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</si>
  <si>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</si>
  <si>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</si>
  <si>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</si>
  <si>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979999997R00</t>
  </si>
  <si>
    <t>Poplatek za skládku čisté suti - DUFONEV Brno, skupina 17 09 04 z Katalogu odpadů</t>
  </si>
  <si>
    <t>273324119R00</t>
  </si>
  <si>
    <t>Základové desky ze železobetonu beton C35/45, XA3</t>
  </si>
  <si>
    <t>821-1</t>
  </si>
  <si>
    <t>ve výkopu zapaženém nebo nezapaženém, popř. nad terénem,</t>
  </si>
  <si>
    <t xml:space="preserve">beton  C35/45 HV8 XC4 viz popis na výkrese : </t>
  </si>
  <si>
    <t xml:space="preserve">základové desky : </t>
  </si>
  <si>
    <t xml:space="preserve">základová deska na úr. -4,20 h. H. : </t>
  </si>
  <si>
    <t>pro 2. PP : 49,60*21,80*0,35</t>
  </si>
  <si>
    <t>-25,30*4,79*0,35</t>
  </si>
  <si>
    <t>-10,20*4,65*0,35</t>
  </si>
  <si>
    <t>-1,60*12,65*0,35</t>
  </si>
  <si>
    <t>pod schodiště : (18,75+2,89)/2*(18,75+18,97)/2*0,35</t>
  </si>
  <si>
    <t xml:space="preserve">stěny drobných jímek : </t>
  </si>
  <si>
    <t>dle řezu H-H : 0,85*(1,60+3,21)*2*0,25</t>
  </si>
  <si>
    <t>-1,05*0,85*0,25</t>
  </si>
  <si>
    <t>dle řezu M-M : 0,25*(0,80+1,30+0,80)*0,30</t>
  </si>
  <si>
    <t>dle řezu L-L : 0,25*(1,20+0,60)*2*0,30</t>
  </si>
  <si>
    <t>dle řezu J-J : 0,55*(2,957+1,0)*0,30</t>
  </si>
  <si>
    <t>Mezisoučet</t>
  </si>
  <si>
    <t>1. PP H.H.-1,40 : (14,60+0,25)*12,90*0,35</t>
  </si>
  <si>
    <t>H. H.-2,80 : 48,0*17,0*0,35</t>
  </si>
  <si>
    <t>17,60*17,0*0,35</t>
  </si>
  <si>
    <t>-2,50*5,10*0,25</t>
  </si>
  <si>
    <t xml:space="preserve">úr. +0,50 : </t>
  </si>
  <si>
    <t>18,30*13,10*0,35</t>
  </si>
  <si>
    <t>-4,90*12,30*0,355</t>
  </si>
  <si>
    <t>základové patky nad pilotami : 15,0*1,40*1,40*0,60</t>
  </si>
  <si>
    <t>1,40*0,60*1,25*4</t>
  </si>
  <si>
    <t>1,40*0,60*1,25+0,80*0,60*1,25</t>
  </si>
  <si>
    <t>propojovací pás mezi patkami : (3,30+7,10+3,30)*0,50*0,60</t>
  </si>
  <si>
    <t>(3,275+0,60+2,225)*0,50*0,60</t>
  </si>
  <si>
    <t>(3,30+7,10+3,30)*0,50*0,60</t>
  </si>
  <si>
    <t>(7,0+2,70)*0,20*0,60</t>
  </si>
  <si>
    <t>(4,15+6,10+1,50*2+3,30*2+7,10+3,70*2)*0,50*0,60</t>
  </si>
  <si>
    <t>(1,50+6,100+2,0)*0,50*0,60</t>
  </si>
  <si>
    <t>273351216R00</t>
  </si>
  <si>
    <t>Bednění stěn základových desek odstranění</t>
  </si>
  <si>
    <t>m2</t>
  </si>
  <si>
    <t>801-1</t>
  </si>
  <si>
    <t>svislé nebo šikmé (odkloněné) , půdorysně přímé nebo zalomené, stěn základových desek ve volných nebo zapažených jámách, rýhách, šachtách, včetně případných vzpěr,</t>
  </si>
  <si>
    <t>Včetně očištění, vytřídění a uložení bednicího materiálu.</t>
  </si>
  <si>
    <t>273351215R00</t>
  </si>
  <si>
    <t>Bednění stěn základových desek zřízení</t>
  </si>
  <si>
    <t xml:space="preserve">po obvodě zákl. desky výkres 04 : </t>
  </si>
  <si>
    <t>0,35*(49,60+2,0*4,79+0,75+8,40+0,75+0,75+1,20)</t>
  </si>
  <si>
    <t>0,35*(12,70+46,40+4,80+9,95+7,0+1,55+0,95+8,20+0,75)</t>
  </si>
  <si>
    <t>v dilataci : 0,35*16,45</t>
  </si>
  <si>
    <t>pod admin. : 0,35*(2,89+18,75+6,013+19,0)</t>
  </si>
  <si>
    <t>1.Pp a 1. Np : 0,35*(14,60+12,10+13,25+11,80+48,0+12,60)</t>
  </si>
  <si>
    <t>0,35*(15,75+12,10+2,50+4,90+14,85)</t>
  </si>
  <si>
    <t>admin. : 0,35*(3,0+18,30+13,10+5,30+1,459+4,90+12,20)</t>
  </si>
  <si>
    <t>bednění patek : 0,60*(1,40+1,40)*2*15</t>
  </si>
  <si>
    <t>pásy : 0,35*(3,70*2+7,90*2+3,30*2)*2</t>
  </si>
  <si>
    <t>0,35*(6,10*2+2,0*20)</t>
  </si>
  <si>
    <t>0,35*(3,60+6,10+1,50)*2</t>
  </si>
  <si>
    <t>0,35*(3,30+1,50)*2+0,35*1,50*2</t>
  </si>
  <si>
    <t>0,35*(2,50+7,10+3,30)*2</t>
  </si>
  <si>
    <t>0,35*(2,10+6,10+1,50)*2+0,35*3,0*2</t>
  </si>
  <si>
    <t>273361821R00</t>
  </si>
  <si>
    <t>Výztuž základových desek z betonářské oceli 10 505(R)</t>
  </si>
  <si>
    <t>včetně distančních prvků</t>
  </si>
  <si>
    <t>dle výpisů n avýkrese výztuže : 119,5182+7,25+57,364+1,3375</t>
  </si>
  <si>
    <t>28314091R</t>
  </si>
  <si>
    <t>deska/pás těsnicí pro pracovní spáry; PVC; teplotní odolnost -20 až 60 °C; tvrdost 70,0 °Sh; š. dilatačního dílu 55,0 mm; š = 150 mm; l = 25000,0 mm</t>
  </si>
  <si>
    <t>výkres 04 : 600</t>
  </si>
  <si>
    <t>553</t>
  </si>
  <si>
    <t>SIKA pás dilatační DR-19+řízená spára</t>
  </si>
  <si>
    <t>bm</t>
  </si>
  <si>
    <t xml:space="preserve">výpisy na výkresech tvaru : </t>
  </si>
  <si>
    <t>výkres 10 strop nad 1. PP : 105,30</t>
  </si>
  <si>
    <t>výkres 07 strop nad 2. PP : 121,80</t>
  </si>
  <si>
    <t>základová deska  výkres 04 : 34</t>
  </si>
  <si>
    <t>55300</t>
  </si>
  <si>
    <t>Smykový trn DS 70/1</t>
  </si>
  <si>
    <t>viz výpis na základové desce : 52</t>
  </si>
  <si>
    <t>deska nad 2. Pp : 10</t>
  </si>
  <si>
    <t>deska nad 1. Pp : 5</t>
  </si>
  <si>
    <t>55300125R</t>
  </si>
  <si>
    <t>podložka distanční; kovová; l = 2000,0 mm; krytí 220 mm</t>
  </si>
  <si>
    <t xml:space="preserve">DISTA 220 a Dista 190 : </t>
  </si>
  <si>
    <t>výkres 06 a 06A : 2085+73</t>
  </si>
  <si>
    <t>553002</t>
  </si>
  <si>
    <t>Objímka DS 70/1, krytí 220 mm</t>
  </si>
  <si>
    <t>52+5+10</t>
  </si>
  <si>
    <t>311321826R00</t>
  </si>
  <si>
    <t>Beton nadzákladových zdí železový pohledový třídy PB 2 v přírodní barvě drtí a přísad z betonu třídy C 30/37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</si>
  <si>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</si>
  <si>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</si>
  <si>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obvodové zdi : </t>
  </si>
  <si>
    <t xml:space="preserve">2. PP : </t>
  </si>
  <si>
    <t>řada C osa 3,4,5,6 : (0,25+4,35)*2,50*0,25</t>
  </si>
  <si>
    <t>pod výjezdem : (0,25+3,40)*2,50*0,25</t>
  </si>
  <si>
    <t>pod sjezdem : (0,25+3,40)*1,20*0,25</t>
  </si>
  <si>
    <t>pod výjezdem : 2,90*1,75*0,30</t>
  </si>
  <si>
    <t xml:space="preserve">stěny rampy v ose 5 dleřezu A-A : </t>
  </si>
  <si>
    <t>(5,50*4,30+4,*4,0)*0,25</t>
  </si>
  <si>
    <t>odpočet otvorů : -1,50*4,0*0,50*2*0,25</t>
  </si>
  <si>
    <t>přípočet obrubníku : 0,12*0,25*11*2</t>
  </si>
  <si>
    <t xml:space="preserve">osa 6 řada CD : </t>
  </si>
  <si>
    <t>osa 6-10 : 25,30*2,50*0,30</t>
  </si>
  <si>
    <t>v ose 6 dle řezu G : 4,20*1,75*0,30</t>
  </si>
  <si>
    <t>v ose 5 dle řezu I : 4,72*(1,20+1,75)/2*0,25</t>
  </si>
  <si>
    <t xml:space="preserve">dle řezů a výkresu zákl. desky 2. Pp : </t>
  </si>
  <si>
    <t>v ose 4 dle řezu E : (0,15+0,25+2,345+0,25+2,71+0,25+0,20+0,25)*2,50*0,25</t>
  </si>
  <si>
    <t>dle řezu H-H dojezd výtahu : (2,96+1,85)*2*0,25*1,20</t>
  </si>
  <si>
    <t>stěna  v řadě E mezi osou  3-4 : 2,50*4,35*0,20</t>
  </si>
  <si>
    <t>-1,20*2,0*0,20</t>
  </si>
  <si>
    <t>stěna v řadě C a ose  10 : (0,15+4,199+0,30)*(1,20+1,78)/2*0,30</t>
  </si>
  <si>
    <t>obrubníky : 0,12*0,25*11*2</t>
  </si>
  <si>
    <t>stěna v řadě C a ose 11 : 4,725*(1,20+1,78)/2*0,25</t>
  </si>
  <si>
    <t>stěn rampy v ose 11 : (5,50*4,30+4,0*4,40)*0,25</t>
  </si>
  <si>
    <t>stěna pod rampou mezi osami 10-11 : 2,50*3,30*0,25</t>
  </si>
  <si>
    <t xml:space="preserve">odpočet otvorů : </t>
  </si>
  <si>
    <t>mezi osami 11 a 12 : 3,50*1,20*0,25+3,50*1,78*0,30</t>
  </si>
  <si>
    <t>stěna v ose 12 : (0,25+3,799+0,30+4,0)*2,50*0,25</t>
  </si>
  <si>
    <t>stěna v ose 13 : 8,40*2,50*0,25</t>
  </si>
  <si>
    <t>stěna v v řadě E mezi osami 12-13 : 2,50*4,35*0,25-1,20*2,0*0,25</t>
  </si>
  <si>
    <t>stěna v řadě E-G,F : 12,65*2,50*0,25</t>
  </si>
  <si>
    <t>stěma k admin. v řadě G,H : (11,75+9,68+14,25)*2,50*0,25</t>
  </si>
  <si>
    <t>-1,50*2,0*0,25</t>
  </si>
  <si>
    <t>(0,25+4,65)*2,50*0,25</t>
  </si>
  <si>
    <t>v řadě G a se 3,4,5,6, : (9,95+0,25)*2,50*0,25</t>
  </si>
  <si>
    <t>stěna G-E osa 3,4 : 7,0*2,50*0,25</t>
  </si>
  <si>
    <t>(1,25+0,25)*2,50*0,25</t>
  </si>
  <si>
    <t>stěna v řadě E-C osa 3 : 8,20*2,50*0,25</t>
  </si>
  <si>
    <t/>
  </si>
  <si>
    <t xml:space="preserve">1. PP : </t>
  </si>
  <si>
    <t xml:space="preserve">obvodové zdi a parapetní : </t>
  </si>
  <si>
    <t>osa 3 řada ABC : 4,80*2,50*0,25</t>
  </si>
  <si>
    <t>zesílení pro sloup : 2,50*0,80*0,05</t>
  </si>
  <si>
    <t>11,65*2,50*0,25</t>
  </si>
  <si>
    <t>v řadě A v osach 3,4,5,6 : (0,25+4,40+0,30+,20+0,30)*2,50*0,25</t>
  </si>
  <si>
    <t xml:space="preserve">stěny rampy řadě 5 a ose C-E : </t>
  </si>
  <si>
    <t>dle řezu A-A : 10,0*2,50*0,25</t>
  </si>
  <si>
    <t>parapetní zídky dele  řezu B-B : 8,70*1,56*0,25</t>
  </si>
  <si>
    <t>obrubník : 0,25*0,12*11,50*2</t>
  </si>
  <si>
    <t>zesílení u sloupů : 0,30*0,35*2,50*2</t>
  </si>
  <si>
    <t xml:space="preserve">dále parapetní zídka v 400mm : </t>
  </si>
  <si>
    <t>v řadě A a osaách 6,7,-10 : (7,20+0,30+4,70+0,30+4,70+0,30+7,20)*0,40*0,20</t>
  </si>
  <si>
    <t>od osy 10 za osu 12 : (0,30+7,20+0,30+2,80+0,25)*2,50*0,25</t>
  </si>
  <si>
    <t>zesílení pro sloupy : 0,30*0,35*2,50*5</t>
  </si>
  <si>
    <t>stěna v řadě ABC a ose 12-13 : (12,40+1,0)*2,50*0,25</t>
  </si>
  <si>
    <t>(3,80+0,25)*2,50*0,25</t>
  </si>
  <si>
    <t>1,0*2,50*0,30</t>
  </si>
  <si>
    <t>stěna ke schodišti a výtahové šachtě : 4,35*2,50*0,20-1,20*2,16*0,20</t>
  </si>
  <si>
    <t>4,80*2,50*0,20+0,80*2,50*0,10</t>
  </si>
  <si>
    <t>4,15*2,50*0,20-1,20*2,16*0,20</t>
  </si>
  <si>
    <t>stěna schodiště k rampě : 7,90*2,50*0,20+0,80*2,50*0,30*2</t>
  </si>
  <si>
    <t>v řadě 11 : 10,0*2,50*0,25</t>
  </si>
  <si>
    <t>parapetní zídka v řadě 10 : 8,70*1,56*0,25</t>
  </si>
  <si>
    <t>v řadě D osy 13,14,15 : (15,75-2,70)*2,50*0,25</t>
  </si>
  <si>
    <t>dále jen parapet : 2,70*0,40*0,20</t>
  </si>
  <si>
    <t>v řadě 16 a ose D-F : (12,70-2,0*0,25)*0,40*0,20</t>
  </si>
  <si>
    <t>2,50*0,40*0,20</t>
  </si>
  <si>
    <t>v řadě 15 a ose GF : 4,90*0,40*0,20</t>
  </si>
  <si>
    <t>v ose H a řadách 6-16 : (0,25+36,28+14,25)*0,40*0,20</t>
  </si>
  <si>
    <t>zesílení pro sloupy : 0,35*0,30*2,50*8</t>
  </si>
  <si>
    <t>stěna v ose G-H parapet : (0,25+4,90)*0,40*0,20</t>
  </si>
  <si>
    <t>stěna v ose G-H  a řad+1-6 parapet : 25,05*0,40*0,20</t>
  </si>
  <si>
    <t>stěna v ose D-F a řadě 1 : (12,10-2,0*0,25)*0,40*0,20</t>
  </si>
  <si>
    <t>v ose D a řadě1 : 2,70*0,40*0,20</t>
  </si>
  <si>
    <t xml:space="preserve">dále stěna na v 2,50m : </t>
  </si>
  <si>
    <t>v řadě 1-3 a ose D : (13,25-2,70)*2,50*0,25</t>
  </si>
  <si>
    <t xml:space="preserve">1. Np : </t>
  </si>
  <si>
    <t>osa A řada 2-12 : 7,20*0,40*0,20*8+0,20*0,40*0,20</t>
  </si>
  <si>
    <t>4,70*0,40*0,20*2</t>
  </si>
  <si>
    <t>2,60*0,40*0,20</t>
  </si>
  <si>
    <t>6,43*0,35*2*0,20</t>
  </si>
  <si>
    <t>osa A řada 15 : (3,30+7,90+3,70)*0,40*0,20</t>
  </si>
  <si>
    <t>osa D řada 1 : 2,30*0,40*0,20</t>
  </si>
  <si>
    <t>osa A řada 2 : 16,70*0,40*0,20</t>
  </si>
  <si>
    <t>osa D řada 15-16 : 2,20*0,40*0,20</t>
  </si>
  <si>
    <t>osa D řada 16 : (3,40+6,90)*0,40*0,20</t>
  </si>
  <si>
    <t>osa F řada 15-16 k admin. : 2,30*0,40*0,20</t>
  </si>
  <si>
    <t>osa F řada 15 k admin. : 3,80*0,40*0,20</t>
  </si>
  <si>
    <t>osa F řada 1-6 : 6,90*0,40*0,20+2,45*0,40*0,20+6,95*0,40*0,20</t>
  </si>
  <si>
    <t>osa H řada 6-15 : 5*7,20*0,40*0,20+2*4,70*0,40*0,20</t>
  </si>
  <si>
    <t>osa G,H řada 6 : 4,90*0,40*0,20</t>
  </si>
  <si>
    <t>střední stěna v ose D po schodiště : (0,20+7,20+0,30+2,60)*0,20*2,50</t>
  </si>
  <si>
    <t>střední stěna v ose D řada 6-10 : (0,30+7,50+0,30+4,70+0,30+4,70*0,30+7,50+0,30)*0,20*2,50</t>
  </si>
  <si>
    <t>středdní stěna od schodiště po řadu 15 : (2,60+0,30+7,20+0,30+2,60+0,10)*0,20*2,50</t>
  </si>
  <si>
    <t>stěny okolo schodiště a výtahu : 2*(4,85+0,20+4,85)*0,20*2,50</t>
  </si>
  <si>
    <t>0,10*0,80*2,50*2</t>
  </si>
  <si>
    <t>0,10*1,0*2,50*2</t>
  </si>
  <si>
    <t>dtto druhé schodiště : 9,90+0,40+0,50</t>
  </si>
  <si>
    <t>okolo výt. šachty : 2,50*(1,80+2,71+1,80)*0,20</t>
  </si>
  <si>
    <t>-1,05*2,18*0,20*2</t>
  </si>
  <si>
    <t>stěny rampy v řadě 5 a řez A-a : 10,0*2,50*0,25</t>
  </si>
  <si>
    <t>parapetní zídka : 8,70*1,56*0,25</t>
  </si>
  <si>
    <t>v řadě 11 dtto jako v řadě 5 : 10,0*2,50*0,25</t>
  </si>
  <si>
    <t>8,70*1,56*0,25</t>
  </si>
  <si>
    <t>2 Np dtto : 16,22+22,855+44,50</t>
  </si>
  <si>
    <t xml:space="preserve">3. Np : </t>
  </si>
  <si>
    <t>rampa stěna v řadě 5 parapetní zítky : 2*4,050*0,90*0,25*2</t>
  </si>
  <si>
    <t>v řadě 6 : 8,70*1,67*0,25</t>
  </si>
  <si>
    <t>říčná : 3,40*0,90*0,20</t>
  </si>
  <si>
    <t>obrubník : 11*0,25*0,12*2</t>
  </si>
  <si>
    <t>rampa v řadě 11-parapetní zídky : 2,0*4,05*0,90*0,25*2</t>
  </si>
  <si>
    <t>obrubník : 11,*0,25*0,12*2</t>
  </si>
  <si>
    <t>v řadě 10 : 8,70*1,67*0,25</t>
  </si>
  <si>
    <t>příčná : (3,40+4,20)*0,90*0,20</t>
  </si>
  <si>
    <t xml:space="preserve">parapetní zídk po obvodě : </t>
  </si>
  <si>
    <t>osa A řada 2,3,4,6,7,8 po dilataci : (1,079+0,221)*(0,40+7,20*4)*0,20</t>
  </si>
  <si>
    <t>4,70*(1,079+0,221)*0,20</t>
  </si>
  <si>
    <t>od řady 8 řadu 15 : (1,079+0,221)*(4,70+7,20*4+0,40)*0,20</t>
  </si>
  <si>
    <t>v řadě 15 osa A- B : (2,49+3,30+1,0)*1,379*0,20</t>
  </si>
  <si>
    <t xml:space="preserve"> v řadě 15 osa B-C : 5,58*(1,079+0,221)*0,20</t>
  </si>
  <si>
    <t>v řadě 15 osa C-D : 5,54*1,079*0,20</t>
  </si>
  <si>
    <t>v řadě 15 a 16 osa D : 2,50*0,40*0,20</t>
  </si>
  <si>
    <t>v řadě 16 osa D-F : (6,96+3,46)*0,40*0,20</t>
  </si>
  <si>
    <t>v řadě 16 osa F : 2,20*0,40*0,20</t>
  </si>
  <si>
    <t>v řadě 15 osa G-H : (0,40+3,30)*0,40*0,20</t>
  </si>
  <si>
    <t>v ose H a řadě 6-15 : (7,20*5+2,60+4,70)*0,40*0,20</t>
  </si>
  <si>
    <t>v ose H-G řada 6 : (3,30+0,60)*0,40*0,20</t>
  </si>
  <si>
    <t>v ose f řads 2-6 : (2,45+6,90*2+7,05)*0,40*0,20</t>
  </si>
  <si>
    <t>v ose D-F řada 1 : (6,0+3,40)*0,40*0,20</t>
  </si>
  <si>
    <t>osa D řada 1-2 : 2,40*0,40*0,20</t>
  </si>
  <si>
    <t>v ose A-D a řadě 2 : 5,54*1,079*0,20</t>
  </si>
  <si>
    <t>5,58*(1,0791+0,221)*0,20</t>
  </si>
  <si>
    <t>5,59*1,0791*0,20</t>
  </si>
  <si>
    <t>střední stěny v ose D : 10,60*2,50*0,20</t>
  </si>
  <si>
    <t>25,80*2,50*0,20</t>
  </si>
  <si>
    <t>13,10*2,50*0,20</t>
  </si>
  <si>
    <t>stěny okolo schodišt osa E-C řada 4-3 : 2*(4,05+0,20+4,05)*2,50*0,20</t>
  </si>
  <si>
    <t>1,0*0,30*2,50*2</t>
  </si>
  <si>
    <t>0,80*0,30*2,50*2</t>
  </si>
  <si>
    <t>2,50*4,35*2*0,20</t>
  </si>
  <si>
    <t>-1,20*2,50*0,20*2</t>
  </si>
  <si>
    <t>okkolo výtah. šachty : (1,80+2,71+1,80)*2,50*0,20</t>
  </si>
  <si>
    <t>stěny v okolo schodišttě  osa E-C  řada 12-13 : 2*(4,05+0,20+4,05)*2,50*0,20</t>
  </si>
  <si>
    <t>0,80*2,50*0,30*4</t>
  </si>
  <si>
    <t>2,50*4,35*0,20*2</t>
  </si>
  <si>
    <t>-1,20*2,16*0,20*2</t>
  </si>
  <si>
    <t xml:space="preserve">4. Np : </t>
  </si>
  <si>
    <t xml:space="preserve">parapetní zídky atiky : </t>
  </si>
  <si>
    <t>osa D řada 1-2 : 2,38*1,20*0,20</t>
  </si>
  <si>
    <t>stěna plná osa D 2-3,4 vč. atiky : (5,29+5,49)*(2,50+1,20)*0,20</t>
  </si>
  <si>
    <t>nad schodištěm řada  a kousek po řadub 6 : (0,20+4,35+0,20+7,0)-1,20*0,20</t>
  </si>
  <si>
    <t>od řada 6 po řadu 10 plná stěna : 25,60*(2,50+1,20)*0,20</t>
  </si>
  <si>
    <t>od řady 10 nad schodištěm atika : 11,95*1,20*0,20</t>
  </si>
  <si>
    <t>od schodiště : 13,10*(2,50+1,20)*0,20</t>
  </si>
  <si>
    <t>jen atika po řadu 15 : 2,40*1,20*0,20</t>
  </si>
  <si>
    <t>osa D-F řada 15 atika : 12,10*1,20*0,20</t>
  </si>
  <si>
    <t>v ose F  řada 14-15 : 2,50*1,20*0,20</t>
  </si>
  <si>
    <t>osa G-H řada 14-15 : 4,90*1,20*0,20</t>
  </si>
  <si>
    <t>v ose H řada 6-14,15 : (5,0*6,15+2,20+3,14+3,0*4,81)*1,20*0,20</t>
  </si>
  <si>
    <t>v ose G-H  řada 6 : 4,90*1,20*0,20</t>
  </si>
  <si>
    <t>v ose F a řada 6-1 : 25,10*1,20*0,20</t>
  </si>
  <si>
    <t>osa D-F řada 1 : 12,10*1,20*0,20</t>
  </si>
  <si>
    <t xml:space="preserve">okolo schodišt : </t>
  </si>
  <si>
    <t>osa D řada 3-4 : 2,50*(4,05+0,20+3,85)*0,20*2</t>
  </si>
  <si>
    <t>4,35*2,50*0,20*2</t>
  </si>
  <si>
    <t>okolo výt. šachty : 2,50*(1,50+2,17+1,50)*0,20</t>
  </si>
  <si>
    <t>navýšení po obvodě výt. šachty : (0,90+0,10)*(2,0+2,71)*2*0,20</t>
  </si>
  <si>
    <t>osa D řada 12-13 : 2,50*(4,05+0,20+3,85)*0,20*2</t>
  </si>
  <si>
    <t>0,8*0,30*2,50*2</t>
  </si>
  <si>
    <t xml:space="preserve">administrativa řad a17-26 : </t>
  </si>
  <si>
    <t>ke garážím 2:PP-1.PP : 19,*4,72*0,20</t>
  </si>
  <si>
    <t>zesílené : 4,60*4,72*0,10</t>
  </si>
  <si>
    <t>-1,50*2,0*0,20</t>
  </si>
  <si>
    <t>19,0*4,72*0,30</t>
  </si>
  <si>
    <t>kratší stěny : 2,365*4,72*0,30</t>
  </si>
  <si>
    <t>5,529*4,72*0,30</t>
  </si>
  <si>
    <t>1 Np v 3,77m : 33,40*3,77*0,20</t>
  </si>
  <si>
    <t>4,90*3,77*0,20</t>
  </si>
  <si>
    <t>(1,259+4,655)*3,77*0,20</t>
  </si>
  <si>
    <t>2,765*3,77*0,20</t>
  </si>
  <si>
    <t>2. Np v 3,52m : 33,40*3,52*0,20</t>
  </si>
  <si>
    <t>4,90*3,52*0,20</t>
  </si>
  <si>
    <t>(1,259+4,655)*3,52*0,20</t>
  </si>
  <si>
    <t>2,765*3,52*0,20</t>
  </si>
  <si>
    <t>3. Np v 3,52m : 33,40*3,52*0,20</t>
  </si>
  <si>
    <t>atiková zídka : 1,08*(37,0+2,66+33,40+4,90+1,259+4,65+13,35)*0,15</t>
  </si>
  <si>
    <t>stěny výtahové šachty vč dojezdu 18,35 : 18,35*(2,35+2,80)*2*0,20</t>
  </si>
  <si>
    <t>18,35*0,60*0,20</t>
  </si>
  <si>
    <t>odpočet dveří výtahu : -1,20*2,10*4*0,20*5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</si>
  <si>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</si>
  <si>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</si>
  <si>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</si>
  <si>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lem okolo stropních desek : </t>
  </si>
  <si>
    <t>nad 2. PP : 0,30*49,60+4,19*0,30*2</t>
  </si>
  <si>
    <t>0,30*(8,40+1,25+2,80+4,96+5,0)</t>
  </si>
  <si>
    <t>0,30*(0,25+21,43+24,45+0,25)</t>
  </si>
  <si>
    <t>0,30*4,90</t>
  </si>
  <si>
    <t>0,30*7,0+0,30*1,50</t>
  </si>
  <si>
    <t>0,30*(0,95+0,25+7,70+0,25)</t>
  </si>
  <si>
    <t>okolo otvorů ve sch. prostoru : 0,30*(0,80+2,40)*2</t>
  </si>
  <si>
    <t>0,20*(2,16+1,20+2,16)</t>
  </si>
  <si>
    <t>schod. prostor 2 : 0,30*(2,40+1,0)*2</t>
  </si>
  <si>
    <t>0,20*(2,18+1,20+2,18)</t>
  </si>
  <si>
    <t>lem stropu mezi schody : 1,95*0,30*2</t>
  </si>
  <si>
    <t>0,30*(12,25-2,70+11,60+0,25+26,30+21,68+0,25+12,40+1,0)</t>
  </si>
  <si>
    <t>0,30*(1,25+0,25+3,80+15,75-2,70)</t>
  </si>
  <si>
    <t>1. PP lem desky a parapetní zídka : (0,30+0,40)*(2,70+2,70+12,10+2,50+4,90+0,25+39,558+14,25)</t>
  </si>
  <si>
    <t>(0,30+0,40)*(4,90+12,10)</t>
  </si>
  <si>
    <t>okolo otvorů ve sch. prostoru : 0,30*(2,40+0,80)*2</t>
  </si>
  <si>
    <t>0,30*(2,40+1,0)*2</t>
  </si>
  <si>
    <t>otvory pr dveře : 0,20*(2,16+1,20+2,16)*2</t>
  </si>
  <si>
    <t>do výt. šachty : 0,20*(2,18+1,05+2,18)*2</t>
  </si>
  <si>
    <t>schod.prostor  osa 12 : 1,95*0,30*2</t>
  </si>
  <si>
    <t>0,30*(1,0+2,40)*2</t>
  </si>
  <si>
    <t>dv. otvory : 0,20*(2,16+1,20+2,16)*2</t>
  </si>
  <si>
    <t>parapetní zídky zvenčí a uuvnitř : (0,70+0,40)*(73,60+16,75+2,30+12,05-2,0*0,60)</t>
  </si>
  <si>
    <t>(0,70++0,40)*(2,30+4,90+36,53+14,45)</t>
  </si>
  <si>
    <t>(0,70+0,40)*(4,90+25,10+12,10+2,50)</t>
  </si>
  <si>
    <t>v místech řad 4-6 a 10-12 : (0,90+0,40+0,35)*6,43*2+6,43*0,20*2</t>
  </si>
  <si>
    <t>prostor schodiště 1 : 0,30*(0,80+2,40)*2</t>
  </si>
  <si>
    <t>otvory dveřní : 0,20*(2,50+1,20+2,50)*2</t>
  </si>
  <si>
    <t>schodiště 2 : 0,30*(1,0+2,40)*2*2</t>
  </si>
  <si>
    <t>schodiště : 1,95*0,30*2</t>
  </si>
  <si>
    <t>otvory pro dveře : 0,20*(2,16+1,20+2,16)*2</t>
  </si>
  <si>
    <t xml:space="preserve">2. Np : </t>
  </si>
  <si>
    <t>(0,90+0,60)*(73,60+16,75+2,30+12,05+2,50+4,90)</t>
  </si>
  <si>
    <t>(0,90+0,60)*(36,53+14,45+4,90+21,10+12,10+2,50+16,70)</t>
  </si>
  <si>
    <t>otvory ve schodištích : 0,30*(0,80+2,40)*2</t>
  </si>
  <si>
    <t>dveřní otvory : 0,20*(2,16+1,20+2,16)*2</t>
  </si>
  <si>
    <t>0,20*(2,18+1,05+2,18)*2</t>
  </si>
  <si>
    <t>scchodiště 2 : 0,30*(1,0+2,40)*2*2</t>
  </si>
  <si>
    <t>1,95*0,30*2</t>
  </si>
  <si>
    <t>(1,60+1,079)*(73,60+16,70+2,30+12,10+2,30+4,70)</t>
  </si>
  <si>
    <t>(0,70+0,40)*(36,53+14,45+4,90+25,10+12,10+2,50)</t>
  </si>
  <si>
    <t>(1,60+1,079)*16,70</t>
  </si>
  <si>
    <t>0,20*(73,60+16,70*2)</t>
  </si>
  <si>
    <t>schodiště : 0,30*(1,0+2,40)*2</t>
  </si>
  <si>
    <t>0,30*(0,80+2,40)*2</t>
  </si>
  <si>
    <t>schodiště 2 : 0,30*(2,40+1,10)*2*2</t>
  </si>
  <si>
    <t>4. Np : 0,30*(5,29+5,45)</t>
  </si>
  <si>
    <t>0,30*(0,65+12,10+5,50)</t>
  </si>
  <si>
    <t>(1,20+1,20)*(6,0+1,0+2,50+0,20)</t>
  </si>
  <si>
    <t>0,30*(0,30+25,30+0,30)</t>
  </si>
  <si>
    <t>0,30*(5,50+12,25+0,65)</t>
  </si>
  <si>
    <t>(1,20+1,20)*(6,0+5,76)</t>
  </si>
  <si>
    <t>0,30*(6,52+6,54)</t>
  </si>
  <si>
    <t>(1,50+1,20)*(2,40+12,10+2,50+4,90)</t>
  </si>
  <si>
    <t>(1,50+1,20)*(36,65+14,45+4,90+25,10+12,10+2,68)</t>
  </si>
  <si>
    <t>schodiště : 0,30*(0,55+2,40)*2</t>
  </si>
  <si>
    <t>0,30*0,60*4</t>
  </si>
  <si>
    <t>0,30*(1,32+0,95)*2</t>
  </si>
  <si>
    <t>0,30*(0,70+0,50)*2</t>
  </si>
  <si>
    <t>ve stropě nad schodištěm 2 : 0,60*0,30*4+0,30*(0,95+1,40)*2</t>
  </si>
  <si>
    <t>0,30*(0,55+2,40)*2</t>
  </si>
  <si>
    <t xml:space="preserve">administrativa : </t>
  </si>
  <si>
    <t>lem dveří do výt. šachty : 0,15*(2,10+1,20+2,10)*5</t>
  </si>
  <si>
    <t>lem do garáží v 2. PP : 0,20*(2,10+1,50+2,10)</t>
  </si>
  <si>
    <t>svislé části v 1. Np u sloupu : 3,77*0,20</t>
  </si>
  <si>
    <t>stěna u výt. šachty 2 a 1 PP : 4,42*0,15</t>
  </si>
  <si>
    <t>1-3. Np : 3,77*0,15</t>
  </si>
  <si>
    <t>3,52*0,15*2</t>
  </si>
  <si>
    <t>311351102R00</t>
  </si>
  <si>
    <t>Bednění nadzákladových zdí jednostranné odstranění</t>
  </si>
  <si>
    <t>311351105R00</t>
  </si>
  <si>
    <t>Bednění nadzákladových zdí oboustranné za každou stranu zřízení</t>
  </si>
  <si>
    <t>ke garážím 2:PP-1.PP : 19,*4,72</t>
  </si>
  <si>
    <t>zesílené : 4,60*4,72</t>
  </si>
  <si>
    <t>-1,50*2,0</t>
  </si>
  <si>
    <t>19,0*4,72</t>
  </si>
  <si>
    <t>kratší stěny : 2,365*4,72</t>
  </si>
  <si>
    <t>5,529*4,72</t>
  </si>
  <si>
    <t>1 Np v 3,77m : 33,40*3,77</t>
  </si>
  <si>
    <t>4,90*3,77</t>
  </si>
  <si>
    <t>(1,259+4,655)*3,77</t>
  </si>
  <si>
    <t>2,765*3,77</t>
  </si>
  <si>
    <t>2. Np v 3,52m : 33,40*3,52</t>
  </si>
  <si>
    <t>4,90*3,52</t>
  </si>
  <si>
    <t>(1,259+4,655)*3,52</t>
  </si>
  <si>
    <t>2,765*3,52</t>
  </si>
  <si>
    <t>3. Np v 3,52m : 33,40*3,52</t>
  </si>
  <si>
    <t>atiková zídka : 1,08*(37,0+2,66+33,40+4,90+1,259+4,65+13,35)</t>
  </si>
  <si>
    <t>stěny výtahové šachty vč dojezdu 18,35 : 18,35*(2,35+2,80)*2</t>
  </si>
  <si>
    <t>18,35*0,60</t>
  </si>
  <si>
    <t>odpočet dveří výtahu : -1,20*2,10*4*5</t>
  </si>
  <si>
    <t>přípočet druhé strany bednění : 997,78</t>
  </si>
  <si>
    <t>311351106R00</t>
  </si>
  <si>
    <t>Bednění nadzákladových zdí oboustranné za každou stranu odstranění</t>
  </si>
  <si>
    <t>997,87*2</t>
  </si>
  <si>
    <t>311351805R00</t>
  </si>
  <si>
    <t>Bednění nadzákladových zdí oboustranné za každou stranu pro beton pohledový, zřízení</t>
  </si>
  <si>
    <t>řada C osa 3,4,5,6 : (0,25+4,35)*2,50</t>
  </si>
  <si>
    <t>pod výjezdem : (0,25+3,40)*2,50</t>
  </si>
  <si>
    <t>pod sjezdem : (0,25+3,40)*1,20</t>
  </si>
  <si>
    <t>pod výjezdem : 2,90*1,75</t>
  </si>
  <si>
    <t>(5,50*4,30+4,*4,0)</t>
  </si>
  <si>
    <t>odpočet otvorů : -1,50*4,0*0,50*2</t>
  </si>
  <si>
    <t>přípočet obrubníku : (0,12+025)*11*2</t>
  </si>
  <si>
    <t>osa 6-10 : 25,30*2,50</t>
  </si>
  <si>
    <t>v ose 6 dle řezu G : 4,20*1,75</t>
  </si>
  <si>
    <t>v ose 5 dle řezu I : 4,72*(1,20+1,75)/2</t>
  </si>
  <si>
    <t>v ose 4 dle řezu E : (0,15+0,25+2,345+0,25+2,71+0,25+0,20+0,25)*2,50</t>
  </si>
  <si>
    <t>dle řezu H-H dojezd výtahu : (2,96+1,85)*2*1,20</t>
  </si>
  <si>
    <t>stěna  v řadě E mezi osou  3-4 : 2,50*4,35</t>
  </si>
  <si>
    <t>-1,20*2,0</t>
  </si>
  <si>
    <t>stěna v řadě C a ose  10 : (0,15+4,199+0,30)*(1,20+1,78)/2</t>
  </si>
  <si>
    <t>obrubníky : (0,12+0,25)*11*2</t>
  </si>
  <si>
    <t>stěna v řadě C a ose 11 : 4,725*(1,20+1,78)/2</t>
  </si>
  <si>
    <t>stěn rampy v ose 11 : (5,50*4,30+4,0*4,40)</t>
  </si>
  <si>
    <t>stěna pod rampou mezi osami 10-11 : 2,50*3,30</t>
  </si>
  <si>
    <t>mezi osami 11 a 12 : 3,50*1,20+3,50*1,78</t>
  </si>
  <si>
    <t>stěna v ose 12 : (0,25+3,799+0,30+4,0)*2,50</t>
  </si>
  <si>
    <t>stěna v ose 13 : 8,40*2,50</t>
  </si>
  <si>
    <t>stěna v v řadě E mezi osami 12-13 : 2,50*4,35-1,20*2,0</t>
  </si>
  <si>
    <t>stěna v řadě E-G,F : 12,65*2,50</t>
  </si>
  <si>
    <t>stěma k admin. v řadě G,H : (11,75+9,68+14,25)*2,50</t>
  </si>
  <si>
    <t>(0,25+4,65)*2,50</t>
  </si>
  <si>
    <t>v řadě G a se 3,4,5,6, : (9,95+0,25)*2,50</t>
  </si>
  <si>
    <t>stěna G-E osa 3,4 : 7,0*2,50</t>
  </si>
  <si>
    <t>(1,25+0,25)*2,50</t>
  </si>
  <si>
    <t>stěna v řadě E-C osa 3 : 8,20*2,50</t>
  </si>
  <si>
    <t xml:space="preserve">lem otvorů viz bednění jednostranné : </t>
  </si>
  <si>
    <t>osa 3 řada ABC : 4,80*2,50</t>
  </si>
  <si>
    <t>zesílení pro sloup : 2,50*0,80</t>
  </si>
  <si>
    <t>11,65*2,50</t>
  </si>
  <si>
    <t>v řadě A v osach 3,4,5,6 : (0,25+4,40+0,30+,20+0,30)*2,50</t>
  </si>
  <si>
    <t>dle řezu A-A : 10,0*2,50</t>
  </si>
  <si>
    <t>parapetní zídky dele  řezu B-B : 8,70*1,56</t>
  </si>
  <si>
    <t>obrubník : (0,25+0,12)*11,50*2</t>
  </si>
  <si>
    <t>zesílení u sloupů : 0,35*2,50*2</t>
  </si>
  <si>
    <t>v řadě A a osaách 6,7,-10 : (7,20+0,30+4,70+0,30+4,70+0,30+7,20)*0,40</t>
  </si>
  <si>
    <t>od osy 10 za osu 12 : (0,30+7,20+0,30+2,80+0,25)*2,50</t>
  </si>
  <si>
    <t>zesílení pro sloupy : 0,35*2,50*5</t>
  </si>
  <si>
    <t>stěna v řadě ABC a ose 12-13 : (12,40+1,0)*2,50</t>
  </si>
  <si>
    <t>(3,80+0,25)*2,50</t>
  </si>
  <si>
    <t>1,0*2,50</t>
  </si>
  <si>
    <t>stěna ke schodišti a výtahové šachtě : 4,35*2,50-1,20*2,16</t>
  </si>
  <si>
    <t>4,80*2,50+0,80*2,50</t>
  </si>
  <si>
    <t>4,15*2,50-1,20*2,16</t>
  </si>
  <si>
    <t>stěna schodiště k rampě : 7,90*2,50+0,80*2,50*2</t>
  </si>
  <si>
    <t>v řadě 11 : 10,0*2,50</t>
  </si>
  <si>
    <t>parapetní zídka v řadě 10 : 8,70*1,56</t>
  </si>
  <si>
    <t>v řadě D osy 13,14,15 : (15,75-2,70)*2,50</t>
  </si>
  <si>
    <t>dále jen parapet : 2,70*0,40</t>
  </si>
  <si>
    <t>v řadě 16 a ose D-F : (12,70-2,0*0,25)*0,40</t>
  </si>
  <si>
    <t>2,50*0,40</t>
  </si>
  <si>
    <t>v řadě 15 a ose GF : 4,90*0,40</t>
  </si>
  <si>
    <t>v ose H a řadách 6-16 : (0,25+36,28+14,25)*0,40</t>
  </si>
  <si>
    <t>zesílení pro sloupy : 0,30*2,50*8</t>
  </si>
  <si>
    <t>stěna v ose G-H parapet : (0,25+4,90)*0,40</t>
  </si>
  <si>
    <t>stěna v ose G-H  a řad+1-6 parapet : 25,05*0,40</t>
  </si>
  <si>
    <t>stěna v ose D-F a řadě 1 : (12,10-2,0*0,25)*0,40</t>
  </si>
  <si>
    <t>v ose D a řadě1 : 2,70*0,40</t>
  </si>
  <si>
    <t>v řadě 1-3 a ose D : (13,25-2,70)*2,50</t>
  </si>
  <si>
    <t>osa A řada 2-12 : 7,20*0,40*8+0,20*0,40</t>
  </si>
  <si>
    <t>4,70*0,40*2</t>
  </si>
  <si>
    <t>2,60*0,40</t>
  </si>
  <si>
    <t>6,43*0,35*2</t>
  </si>
  <si>
    <t>osa A řada 15 : (3,30+7,90+3,70)*0,40</t>
  </si>
  <si>
    <t>osa D řada 1 : 2,30*0,40</t>
  </si>
  <si>
    <t>osa A řada 2 : 16,70*0,40</t>
  </si>
  <si>
    <t>osa D řada 15-16 : 2,20*0,40</t>
  </si>
  <si>
    <t>osa D řada 16 : (3,40+6,90)*0,40</t>
  </si>
  <si>
    <t>osa F řada 15-16 k admin. : 2,30*0,40</t>
  </si>
  <si>
    <t>osa F řada 15 k admin. : 3,80*0,40</t>
  </si>
  <si>
    <t>osa F řada 1-6 : 6,90*0,40+2,45*0,40+6,95*0,40</t>
  </si>
  <si>
    <t>osa H řada 6-15 : 5*7,20*0,40+4,70*0,40</t>
  </si>
  <si>
    <t>osa G,H řada 6 : 4,90*0,40</t>
  </si>
  <si>
    <t>střední stěna v ose D po schodiště : (0,20+7,20+0,30+2,60)*2,50</t>
  </si>
  <si>
    <t>střední stěna v ose D řada 6-10 : (0,30+7,50+0,30+4,70+0,30+4,70*0,30+7,50+0,30)*2,50</t>
  </si>
  <si>
    <t>středdní stěna od schodiště po řadu 15 : (2,60+0,30+7,20+0,30+2,60+0,10)*2,50</t>
  </si>
  <si>
    <t>stěny okolo schodiště a výtahu : 2*(4,85+0,20+4,85)*2,50</t>
  </si>
  <si>
    <t>0,80*2,50*2</t>
  </si>
  <si>
    <t>1,0*2,50*2</t>
  </si>
  <si>
    <t>dtto druhé schodiště : 49,50+4,0+5,0</t>
  </si>
  <si>
    <t>okolo výt. šachty : 2,50*(1,80+2,71+1,80)</t>
  </si>
  <si>
    <t>-1,05*2,18*2</t>
  </si>
  <si>
    <t>stěny rampy v řadě 5 a řez A-a : 10,0*2,50</t>
  </si>
  <si>
    <t>parapetní zídka : 8,70*1,56</t>
  </si>
  <si>
    <t>v řadě 11 dtto jako v řadě 5 : 10,0*2,50</t>
  </si>
  <si>
    <t>8,70*1,56</t>
  </si>
  <si>
    <t>2 Np dtto : 222,361</t>
  </si>
  <si>
    <t>rampa stěna v řadě 5 parapetní zítky : 2*4,050*0,90*2</t>
  </si>
  <si>
    <t>v řadě 6 : 8,70*1,67</t>
  </si>
  <si>
    <t>říčná : 3,40*0,90</t>
  </si>
  <si>
    <t>obrubník : 11*(0,25+0,12)*2</t>
  </si>
  <si>
    <t>rampa v řadě 11-parapetní zídky : 2,0*4,05*0,90*2</t>
  </si>
  <si>
    <t>v řadě 10 : 8,70*1,67</t>
  </si>
  <si>
    <t>příčná : (3,40+4,20)*0,90</t>
  </si>
  <si>
    <t>osa A řada 2,3,4,6,7,8 po dilataci : (1,079+0,221)*(0,40+7,20*4)</t>
  </si>
  <si>
    <t>4,70*(1,079+0,221)</t>
  </si>
  <si>
    <t>od řady 8 řadu 15 : (1,079+0,221)*(4,70+7,20*4+0,40)</t>
  </si>
  <si>
    <t>v řadě 15 osa A- B : (2,49+3,30+1,0)*1,379</t>
  </si>
  <si>
    <t xml:space="preserve"> v řadě 15 osa B-C : 5,58*(1,079+0,221)</t>
  </si>
  <si>
    <t>v řadě 15 osa C-D : 5,54*1,079</t>
  </si>
  <si>
    <t>v řadě 15 a 16 osa D : 2,50*0,40</t>
  </si>
  <si>
    <t>v řadě 16 osa D-F : (6,96+3,46)*0,40</t>
  </si>
  <si>
    <t>v řadě 16 osa F : 2,20*0,40</t>
  </si>
  <si>
    <t>v řadě 15 osa G-H : (0,40+3,30)*0,40</t>
  </si>
  <si>
    <t>v ose H a řadě 6-15 : (7,20*5+2,60+4,70)*0,40</t>
  </si>
  <si>
    <t>v ose H-G řada 6 : (3,30+0,60)*0,40</t>
  </si>
  <si>
    <t>v ose f řads 2-6 : (2,45+6,90*2+7,05)*0,40</t>
  </si>
  <si>
    <t>v ose D-F řada 1 : (6,0+3,40)*0,40</t>
  </si>
  <si>
    <t>osa D řada 1-2 : 2,40*0,40</t>
  </si>
  <si>
    <t>v ose A-D a řadě 2 : 5,54*1,079</t>
  </si>
  <si>
    <t>5,58*(1,0791+0,221)</t>
  </si>
  <si>
    <t>5,59*1,0791</t>
  </si>
  <si>
    <t>střední stěny v ose D : 10,60*2,50</t>
  </si>
  <si>
    <t>25,80*2,50</t>
  </si>
  <si>
    <t>13,10*2,50</t>
  </si>
  <si>
    <t>stěny okolo schodišt osa E-C řada 4-3 : 2*(4,05+0,20+4,05)*2,50</t>
  </si>
  <si>
    <t>2,50*4,35*2</t>
  </si>
  <si>
    <t>-1,20*2,50*2</t>
  </si>
  <si>
    <t>okkolo výtah. šachty : (1,80+2,71+1,80)*2,50</t>
  </si>
  <si>
    <t>stěny v okolo schodišttě  osa E-C  řada 12-13 : 2*(4,05+0,20+4,05)*2,50</t>
  </si>
  <si>
    <t>0,80*2,50*4</t>
  </si>
  <si>
    <t>-1,20*2,16*2</t>
  </si>
  <si>
    <t>osa D řada 1-2 : 2,38*1,20</t>
  </si>
  <si>
    <t>stěna plná osa D 2-3,4 vč. atiky : (5,29+5,49)*(2,50+1,20)</t>
  </si>
  <si>
    <t>nad schodištěm řada  a kousek po řadub 6 : (0,20+4,35+0,20+7,0)*1,20</t>
  </si>
  <si>
    <t>od řada 6 po řadu 10 plná stěna : 25,60*(2,50+1,20)</t>
  </si>
  <si>
    <t>od řady 10 nad schodištěm atika : 11,95*1,20</t>
  </si>
  <si>
    <t>od schodiště : 13,10*(2,50+1,20)</t>
  </si>
  <si>
    <t>jen atika po řadu 15 : 2,40*1,20</t>
  </si>
  <si>
    <t>osa D-F řada 15 atika : 12,10*1,20</t>
  </si>
  <si>
    <t>v ose F  řada 14-15 : 2,50*1,20</t>
  </si>
  <si>
    <t>osa G-H řada 14-15 : 4,90*1,20</t>
  </si>
  <si>
    <t>v ose H řada 6-14,15 : (5,0*6,15+2,20+3,14+3,0*4,81)*1,20</t>
  </si>
  <si>
    <t>v ose G-H  řada 6 : 4,90*1,20</t>
  </si>
  <si>
    <t>v ose F a řada 6-1 : 25,10*1,20</t>
  </si>
  <si>
    <t>osa D-F řada 1 : 12,10*1,20</t>
  </si>
  <si>
    <t>osa D řada 3-4 : 2,50*(4,05+0,20+3,85)*2</t>
  </si>
  <si>
    <t>4,35*2,50*2</t>
  </si>
  <si>
    <t>okolo výt. šachty : 2,50*(1,50+2,17+1,50)</t>
  </si>
  <si>
    <t>navýšení po obvodě výt. šachty : (0,90+0,10)*(2,0+2,71)*2</t>
  </si>
  <si>
    <t>osa D řada 12-13 : 2,50*(4,05+0,20+3,85)*2</t>
  </si>
  <si>
    <t>0,8*2,50*2</t>
  </si>
  <si>
    <t>přípočet druhé strany bednení : 3114,231</t>
  </si>
  <si>
    <t>311351806R00</t>
  </si>
  <si>
    <t>Bednění nadzákladových zdí oboustranné za každou stranu pro beton pohledový, odstranění</t>
  </si>
  <si>
    <t>3114,231*2</t>
  </si>
  <si>
    <t>311361821R00</t>
  </si>
  <si>
    <t>Výztuž nadzákladových zdí z betonářské oceli 10 505(R)</t>
  </si>
  <si>
    <t xml:space="preserve">výztuž stěn jader : </t>
  </si>
  <si>
    <t>viz výkres 25a 2. PP : 11,149</t>
  </si>
  <si>
    <t>viz vákres 25b  2. Pp výztuž stěn jader : 6,3453</t>
  </si>
  <si>
    <t>výkres 26C výztuž stěn a jader 1. PP : 4,850</t>
  </si>
  <si>
    <t>výkres 27 B výztuž stěn a jader1. Np : 4,4405</t>
  </si>
  <si>
    <t>výkres 28 B výztuž stěn jader 2. Np : 4,0944</t>
  </si>
  <si>
    <t>výkres 29 B Výztuž stěn a jader  3. Np : 4,0288</t>
  </si>
  <si>
    <t>výkres 30B výztuž stěn a jader 4. Np : 4,1317</t>
  </si>
  <si>
    <t xml:space="preserve">administrativa obsahuje i sloupy : </t>
  </si>
  <si>
    <t>výkres 31A : 16,836</t>
  </si>
  <si>
    <t>výkres 31B : 11,718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</si>
  <si>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</si>
  <si>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</si>
  <si>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</si>
  <si>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 xml:space="preserve">2.pp : </t>
  </si>
  <si>
    <t>0,30*1,0*2,50*7</t>
  </si>
  <si>
    <t>0,35*0,80*2,50*1</t>
  </si>
  <si>
    <t>0,25*0,60*2,50*4</t>
  </si>
  <si>
    <t>0,25*0,80*2,50*1</t>
  </si>
  <si>
    <t>0,75*0,25*2,50*15</t>
  </si>
  <si>
    <t>0,30*0,35*2,50*6</t>
  </si>
  <si>
    <t>1.pp : 0,30*0,60*2,50*27</t>
  </si>
  <si>
    <t>0,25*0,60*2,50*6</t>
  </si>
  <si>
    <t>0,30*0,35*2,50*15</t>
  </si>
  <si>
    <t>1. Np : 0,30*0,60*2,50*70</t>
  </si>
  <si>
    <t>0,80*0,30*2,50*6</t>
  </si>
  <si>
    <t>2. NP : 0,30*0,60*2,50*70</t>
  </si>
  <si>
    <t>0,30*1,0*2,50*2</t>
  </si>
  <si>
    <t>0,30*0,80*2,50*6</t>
  </si>
  <si>
    <t>3. Np dtto : 0,30*0,60*2,50*70</t>
  </si>
  <si>
    <t>4. NP : 0,30*0,60*3,90*2</t>
  </si>
  <si>
    <t>0,60*0,25*3,90*2</t>
  </si>
  <si>
    <t>0,30*0,60*2,50*40</t>
  </si>
  <si>
    <t xml:space="preserve">administrativa -sloupy : </t>
  </si>
  <si>
    <t xml:space="preserve">2. Pp a 1. PP : </t>
  </si>
  <si>
    <t>rohové : 4,42*0,50*0,50*2</t>
  </si>
  <si>
    <t>4,42*0,30*0,40*2</t>
  </si>
  <si>
    <t>1,2,3,Np : 3,77*0,40*0,40*8</t>
  </si>
  <si>
    <t>3,52*0,40*0,40*8*2</t>
  </si>
  <si>
    <t>rohové : 3,77*0,50*0,50*2</t>
  </si>
  <si>
    <t>3,52*0,40*0,40*2*2</t>
  </si>
  <si>
    <t>průvlak mezi sloupy : 5,60*0,40*0,40*3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</si>
  <si>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</si>
  <si>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</si>
  <si>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</si>
  <si>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(0,30+1,0)*2*2,50*7</t>
  </si>
  <si>
    <t>(0,35*0,80)*2*2,50*1</t>
  </si>
  <si>
    <t>(0,25+0,60)*2*2,50*4</t>
  </si>
  <si>
    <t>(0,25+0,80)*2*2,50*1</t>
  </si>
  <si>
    <t>(0,75+0,25)*2*2,50*15</t>
  </si>
  <si>
    <t>(0,30+0,35+0,30)*2,50*6</t>
  </si>
  <si>
    <t>1.pp : (0,30+0,60)*2*2,50*27</t>
  </si>
  <si>
    <t>(0,25+0,60)*2*2,50*6</t>
  </si>
  <si>
    <t>(0,30+0,35+0,30)*2,50*15</t>
  </si>
  <si>
    <t>1. Np : (0,30+0,60)*2*2,50*70</t>
  </si>
  <si>
    <t>(0,80+0,30)*2*2,50*6</t>
  </si>
  <si>
    <t>2. NP : (0,30+0,60)*2*2,50*70</t>
  </si>
  <si>
    <t>(0,30+1,0)*2*2,50*2</t>
  </si>
  <si>
    <t>(0,30+0,80)*2*2,50*6</t>
  </si>
  <si>
    <t>3. Np dtto : (0,30+0,60)*2*2,50*70</t>
  </si>
  <si>
    <t>4. NP : (0,30+0,60)*2*3,90*2</t>
  </si>
  <si>
    <t>(0,60+0,25)*2*3,90*2</t>
  </si>
  <si>
    <t>(0,30+0,60)*2*2,50*40</t>
  </si>
  <si>
    <t>rohové : 4,42*(0,50+0,50)*2</t>
  </si>
  <si>
    <t>4,42*(0,30+0,40+0,30)*2</t>
  </si>
  <si>
    <t>1,2,3,Np : 3,77*(0,40+0,40)*2*8</t>
  </si>
  <si>
    <t>3,52*(0,40+0,40)*2*8*2</t>
  </si>
  <si>
    <t>rohové : 3,77*(0,50+0,50+0,50)*2</t>
  </si>
  <si>
    <t>3,52*(0,40+0,40+0,40)*2</t>
  </si>
  <si>
    <t>průvlak mezi sloupy : 5,60*(0,40+0,40+0,40)*3</t>
  </si>
  <si>
    <t>331351102R00</t>
  </si>
  <si>
    <t>Bednění hranatých sloupů průřezu pravoúhlého čtyřúhelníka_x000D_
 odstranění</t>
  </si>
  <si>
    <t>1670,82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</si>
  <si>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</si>
  <si>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</si>
  <si>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</si>
  <si>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 xml:space="preserve">sloupy, stěny a průvlak : </t>
  </si>
  <si>
    <t>výkres 31B : 11,1719</t>
  </si>
  <si>
    <t>výkres 25c : 4,9102</t>
  </si>
  <si>
    <t>výkres 26A : 13,0968</t>
  </si>
  <si>
    <t>výkres 26B i stěn : 13,901</t>
  </si>
  <si>
    <t>výkres 27A  i stěn : 9,64</t>
  </si>
  <si>
    <t>výkres 28A i stěn : 7,40</t>
  </si>
  <si>
    <t>výkres 29A i stěn : 6,942</t>
  </si>
  <si>
    <t>výkres 30A : 5,2124</t>
  </si>
  <si>
    <t>380311531R00</t>
  </si>
  <si>
    <t>Kompletní konstrukce z betonu prostého třídy C 12/15, tloušťky konstrukce přes 80 do 150 mm</t>
  </si>
  <si>
    <t>801-5</t>
  </si>
  <si>
    <t>čistíren odpadních vod (mimo budovy), nádrží, vodojemů, žlabů nebo kanálů, včetně pomocného pracovního lešení o výšce podlahy do 1900 mm a pro zatížení do 1,5 kPa,</t>
  </si>
  <si>
    <t>podkladní eton : 10,10*18,50*0,10</t>
  </si>
  <si>
    <t>1,60*1,60*0,10</t>
  </si>
  <si>
    <t>380326143RU1</t>
  </si>
  <si>
    <t>Kompletní konstrukce z betonu železového vodostavebního třídy C 30/37, vliv prostředí XC4, tloušťky konstrukce přes 300 mm</t>
  </si>
  <si>
    <t>retenční nádrž-dno : 18,30*9,90*0,40</t>
  </si>
  <si>
    <t>stěny : 2,40*(2,90+17,50+2,90)*0,40</t>
  </si>
  <si>
    <t>2,40*17,50*0,30</t>
  </si>
  <si>
    <t>2,40*(5,80+17,50+5,80)*0,40</t>
  </si>
  <si>
    <t>šachta stěny : 4,206*(1,20+1,80+1,20)*0,20</t>
  </si>
  <si>
    <t>strop : 18,30*9,90*0,40</t>
  </si>
  <si>
    <t>1,60*1,60*0,20</t>
  </si>
  <si>
    <t>odpočet poklopu : -0,9*0,60*0,20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</si>
  <si>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</si>
  <si>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</si>
  <si>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</si>
  <si>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</si>
  <si>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</t>
  </si>
  <si>
    <t>vnější : 4,0*(9,90+18,30+9,90+6,275+10,42)</t>
  </si>
  <si>
    <t>jímka-šachta : 4,80*(1,60+1,60+1,60)</t>
  </si>
  <si>
    <t>vnitřní : 3,20*(2,90+17,50)*2</t>
  </si>
  <si>
    <t>3,20*(5,90+17,50+5,90)</t>
  </si>
  <si>
    <t>jímka : 4*1,20*4,20</t>
  </si>
  <si>
    <t>strop : 17,50*2,90</t>
  </si>
  <si>
    <t>17,50*5,90</t>
  </si>
  <si>
    <t>1,20*1,20-0,9*0,60</t>
  </si>
  <si>
    <t>0,20*(0,90+0,60)</t>
  </si>
  <si>
    <t>lem vnitřních otvorů : 0,30*(0,80+1,0+0,80)*5</t>
  </si>
  <si>
    <t>pro kulaté poklopy ve stropě : 2*3,14*0,50*3*0,40</t>
  </si>
  <si>
    <t>380356242R00</t>
  </si>
  <si>
    <t>Bednění kompletních konstrukcí neomítaných z betonu prostého nebo železového obyčejného vodostavebního, ploch rovinných, odbednění</t>
  </si>
  <si>
    <t>380361007R00</t>
  </si>
  <si>
    <t>Výztuž kompletních konstrukcí z oceli z oceli 10 505</t>
  </si>
  <si>
    <t>čistíren odpadních vod (mimo budovy), nádrží, vodojemů, žlabů nebo kanálů , včetně pomocného pracovního lešení o výšce podlahy do 1900 mm a pro zatížení do 1,5 kPa,</t>
  </si>
  <si>
    <t>dno a strop viz výkres 35A : 23,431</t>
  </si>
  <si>
    <t>výztužstěn : 10,669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</si>
  <si>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</si>
  <si>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</si>
  <si>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beton C35/45 HV 8-XC4 : </t>
  </si>
  <si>
    <t xml:space="preserve">v objemu je zahrnuta i  rampa sjezdu a výjezdu : </t>
  </si>
  <si>
    <t>dle výkresu 07 tvar desky  nad 2. PP : 49,60*21,80*0,30</t>
  </si>
  <si>
    <t>odpočet : -25,30*4,799*0,30</t>
  </si>
  <si>
    <t>-1,60*12,65*0,30</t>
  </si>
  <si>
    <t>-10,20*4,90*0,30</t>
  </si>
  <si>
    <t>-1,50*11,90*0,30</t>
  </si>
  <si>
    <t>odporčet prostupů asi výtah : -1,60*2,71*0,30</t>
  </si>
  <si>
    <t>-1,0*2,40*0,30</t>
  </si>
  <si>
    <t xml:space="preserve">odpočet pro ramena schodiště : </t>
  </si>
  <si>
    <t>dle výkresu 32 R1 a R2 m  S2.01 : -1,18*2,70*0,30</t>
  </si>
  <si>
    <t>S2.06 : -1,18*3,0*0,30</t>
  </si>
  <si>
    <t>-(1,18+1,95+1,18)*2,70*0,30</t>
  </si>
  <si>
    <t>stropní deska pro admin. viz samostatně : 0</t>
  </si>
  <si>
    <t xml:space="preserve">dle výkresu 10 tver desky nad 1. PP : </t>
  </si>
  <si>
    <t>78,60*(28,80+4,49)*0,30</t>
  </si>
  <si>
    <t>odpočet : -13,25*16,70*0,30</t>
  </si>
  <si>
    <t>-1,60*13,75*0,30</t>
  </si>
  <si>
    <t>-15,75*(12,65+4,05)*0,30</t>
  </si>
  <si>
    <t>-2,50*4,90*0,30</t>
  </si>
  <si>
    <t>-25,05*4,90*0,30</t>
  </si>
  <si>
    <t>odpčet schodišt  R3 : -(1,18+0,15+1,18)*3,0*0,30</t>
  </si>
  <si>
    <t>-4,35*3,0*0,30</t>
  </si>
  <si>
    <t>odpočet prostupů : -(2,40*0,80)*0,30</t>
  </si>
  <si>
    <t>-1,60*2,71*0,30</t>
  </si>
  <si>
    <t>-2,40*1,0*0,30</t>
  </si>
  <si>
    <t>-2,40*1,0*2*0,30</t>
  </si>
  <si>
    <t xml:space="preserve">dle výkresu 13 tvar stropu na d 1. Np : </t>
  </si>
  <si>
    <t>78,60*(28,80+4,90)*0,30</t>
  </si>
  <si>
    <t>-2,50*16,70*0,30</t>
  </si>
  <si>
    <t>-25,10*4,90*0,30</t>
  </si>
  <si>
    <t>-2,50*16,75*0,30</t>
  </si>
  <si>
    <t>odpočet ramen schodiště R3 : -(1,18+0,15+1,18)*3,0*0,30</t>
  </si>
  <si>
    <t xml:space="preserve">odpočet prostupů : </t>
  </si>
  <si>
    <t>-2,40*0,80*0,30</t>
  </si>
  <si>
    <t xml:space="preserve">dle výkresu 16 tvar stropu nad 2. Np : </t>
  </si>
  <si>
    <t>dtto jako  strop nad 1. np : 718,775</t>
  </si>
  <si>
    <t>dtto jako 2. Np : 718,775</t>
  </si>
  <si>
    <t xml:space="preserve">dle výkresu 22 tvar  stropu nad 3. Np : </t>
  </si>
  <si>
    <t>51,00*4,90*0,30</t>
  </si>
  <si>
    <t>78,60*12,10*0,30</t>
  </si>
  <si>
    <t>12,10*5,50*0,30</t>
  </si>
  <si>
    <t>12,25*5,50*0,30</t>
  </si>
  <si>
    <t>odpočet prostupů : -(2,40*0,55+1,33*0,95)*0,30</t>
  </si>
  <si>
    <t>-(2,4*0,55+1,40*0,95)*0,30</t>
  </si>
  <si>
    <t xml:space="preserve">strop administrativa : </t>
  </si>
  <si>
    <t>na 1. PP úr. +0,65 : (2,89+6,013)/2*(18,75+18,95)/2*0,28</t>
  </si>
  <si>
    <t>odpočet sch. ramen : -3,61*1,20*0,28</t>
  </si>
  <si>
    <t>-4,60*1,20*0,28</t>
  </si>
  <si>
    <t>odpočet výtahhu : -2,50*2,0*0,28</t>
  </si>
  <si>
    <t>na 1. Np +4,65 : (2,69+8,50)/2*(36,65+37,0)/2*0,28</t>
  </si>
  <si>
    <t>5,20*(5,80+6,31)/2*0,28</t>
  </si>
  <si>
    <t>odpočet výtahu : -2,50*2,0*0,28</t>
  </si>
  <si>
    <t>odpočet schod. ramen : -3,61*1,20-0,28</t>
  </si>
  <si>
    <t>-3,70*1,20*0,28</t>
  </si>
  <si>
    <t xml:space="preserve">nad 2. Np : </t>
  </si>
  <si>
    <t xml:space="preserve"> Dtto jako nad 1. Np : 59,250</t>
  </si>
  <si>
    <t>nad 3. Np +12,25 : (2,69+8,50)/2*(36,65+37,0)/2*0,28</t>
  </si>
  <si>
    <t xml:space="preserve">strop výt. šachty není odpočten ,ale je tl.20cm : 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</si>
  <si>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</si>
  <si>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</si>
  <si>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</si>
  <si>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dle výkresu 07 tvar desky  nad 2. PP : 49,60*21,80</t>
  </si>
  <si>
    <t>odpočet : -25,30*4,799</t>
  </si>
  <si>
    <t>-1,60*12,65</t>
  </si>
  <si>
    <t>-10,20*4,90</t>
  </si>
  <si>
    <t>-1,50*11,90</t>
  </si>
  <si>
    <t>odporčet prostupů asi výtah : -1,60*2,71</t>
  </si>
  <si>
    <t>-1,0*2,40</t>
  </si>
  <si>
    <t>odpočet ramen schodišt : -1,18*2,70</t>
  </si>
  <si>
    <t>-1,18*3,0</t>
  </si>
  <si>
    <t>-4,30*2,70</t>
  </si>
  <si>
    <t>78,60*(28,80+4,49)</t>
  </si>
  <si>
    <t>odpočet : -13,25*16,70</t>
  </si>
  <si>
    <t>-1,60*13,75</t>
  </si>
  <si>
    <t>-15,75*(12,65+4,05)</t>
  </si>
  <si>
    <t>-2,50*4,90</t>
  </si>
  <si>
    <t>-25,05*4,90</t>
  </si>
  <si>
    <t>odpčet schodišt  R3 : -(1,18+0,15+1,18)*3,0</t>
  </si>
  <si>
    <t>-4,35*3,0</t>
  </si>
  <si>
    <t>odpočet prostupů : -(2,40*0,80)</t>
  </si>
  <si>
    <t>-1,60*2,71</t>
  </si>
  <si>
    <t>-2,40*1,0</t>
  </si>
  <si>
    <t>-2,40*1,0*2</t>
  </si>
  <si>
    <t>78,60*(28,80+4,90)</t>
  </si>
  <si>
    <t>-2,50*16,70</t>
  </si>
  <si>
    <t>-25,10*4,90</t>
  </si>
  <si>
    <t>-2,50*16,75</t>
  </si>
  <si>
    <t>odpočet ramen schodiště R3 : -(1,18+0,15+1,18)*3,0</t>
  </si>
  <si>
    <t>-2,40*0,80</t>
  </si>
  <si>
    <t>strop nad 2. Np dtto jako 1. Np : 2395,91</t>
  </si>
  <si>
    <t>strop nad 3. Np dtto jako 2. Np : 2395,919</t>
  </si>
  <si>
    <t xml:space="preserve">strop nad 3. Np -4. np : </t>
  </si>
  <si>
    <t>51,0*4,90</t>
  </si>
  <si>
    <t>78,60*12,10</t>
  </si>
  <si>
    <t>12,0*5,50</t>
  </si>
  <si>
    <t>12,25*5,50</t>
  </si>
  <si>
    <t>odpočet prostupů : -2,40*0,55</t>
  </si>
  <si>
    <t>-1,33*0,95</t>
  </si>
  <si>
    <t>-2,40*0,55</t>
  </si>
  <si>
    <t>-1,40*0,95</t>
  </si>
  <si>
    <t>411351102R00</t>
  </si>
  <si>
    <t>Bednění stropů deskových, balkonových nebo plošných konzol plné, rovné, popř. s náběhy  , - odstranění</t>
  </si>
  <si>
    <t>411351801R00</t>
  </si>
  <si>
    <t>Bednění stropů bednění svislých ploch zřízení</t>
  </si>
  <si>
    <t xml:space="preserve">v mistěch dil. spar : </t>
  </si>
  <si>
    <t>2. PP : 17</t>
  </si>
  <si>
    <t>1. PP : 33,20</t>
  </si>
  <si>
    <t>1. Np : 33,20</t>
  </si>
  <si>
    <t>2. Np : 33,20</t>
  </si>
  <si>
    <t>3. Np : 33,20</t>
  </si>
  <si>
    <t>4. Np : 16,50</t>
  </si>
  <si>
    <t>411351802R00</t>
  </si>
  <si>
    <t>Bednění stropů bednění svislých ploch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</si>
  <si>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</si>
  <si>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</si>
  <si>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</si>
  <si>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dle výpusu na výkrese 08 a 09 : 10,742+16,260</t>
  </si>
  <si>
    <t>dle výkresu 11,12 : 34,1306+47,3627</t>
  </si>
  <si>
    <t>dle výkresu 14,15 : 43,8485+58,1759</t>
  </si>
  <si>
    <t>dle výkresu 17,18 : 44,4307+57,9904</t>
  </si>
  <si>
    <t>dle výkresu 20 : 54,7933</t>
  </si>
  <si>
    <t>dle výkresu 21 : 68,8006</t>
  </si>
  <si>
    <t>dle výkresu 23 : 33,6726</t>
  </si>
  <si>
    <t>dle výkresu 24 : 38,6845</t>
  </si>
  <si>
    <t>výkres 11A : 6,1833</t>
  </si>
  <si>
    <t>výkres 12A : 4,3858</t>
  </si>
  <si>
    <t>výkres 14A : 3,3477</t>
  </si>
  <si>
    <t>výkres 15a : 3,4812</t>
  </si>
  <si>
    <t>výkres 17A : 3,3266</t>
  </si>
  <si>
    <t>výkres 18A : 3,4337</t>
  </si>
  <si>
    <t>výkres 20A : 5,477</t>
  </si>
  <si>
    <t>výkres 21A : 3,7025</t>
  </si>
  <si>
    <t>411361921RT9</t>
  </si>
  <si>
    <t>Výztuž stropů ze svařovaných sítí průměr drátu 8 mm, velikost oka 150/150 mm</t>
  </si>
  <si>
    <t>výpis na výkrese 11a Administrativa : 0,3888</t>
  </si>
  <si>
    <t>413351211R00</t>
  </si>
  <si>
    <t>Podpěrná konstrukce bednění nosníků do 5 kPa, - zřízení</t>
  </si>
  <si>
    <t>a jiných tyčových konstrukcí výšky do 4 m a se zesílením dna bednění, na plochu půdorysu</t>
  </si>
  <si>
    <t>administrativa  1-3. Np : 5,60*0,40*3</t>
  </si>
  <si>
    <t xml:space="preserve">mezi sloupy beton je u sloupů i výztuž : </t>
  </si>
  <si>
    <t>413351212R00</t>
  </si>
  <si>
    <t>Podpěrná konstrukce bednění nosníků do 5 kPa, odstranění</t>
  </si>
  <si>
    <t>413941123R00</t>
  </si>
  <si>
    <t>Osazení ocelových válcovaných nosníků ve stropech bez materiálu, výšky přes 120 do 220 mm</t>
  </si>
  <si>
    <t>I , IE, U , UE nebo L</t>
  </si>
  <si>
    <t>pod strop výt. šachty IPE 160 : 2,0*15,80*0,001</t>
  </si>
  <si>
    <t>435125001R00</t>
  </si>
  <si>
    <t>Montáž schodišťových ramen hmotnosti do 2 t</t>
  </si>
  <si>
    <t>garáže R1 a R2 : 2+2</t>
  </si>
  <si>
    <t>R3 : 4+4</t>
  </si>
  <si>
    <t>administrativa : 6</t>
  </si>
  <si>
    <t>13383430R</t>
  </si>
  <si>
    <t>tyč ocelová profilová válcovaná za tepla S235 (11375); průřez IPE; výška 160 mm</t>
  </si>
  <si>
    <t>2,0*15,80*0,001*1,08</t>
  </si>
  <si>
    <t>553000</t>
  </si>
  <si>
    <t>Smykový trn D 40/1</t>
  </si>
  <si>
    <t>1. Np dle výpisu výkres 13 : 50</t>
  </si>
  <si>
    <t>2. PP výkres 07 : 26</t>
  </si>
  <si>
    <t>1. Pp : 50</t>
  </si>
  <si>
    <t>2. Np výkres 16 : 50</t>
  </si>
  <si>
    <t>3. Np : 50</t>
  </si>
  <si>
    <t>5530000</t>
  </si>
  <si>
    <t>DS 40/1 objímka</t>
  </si>
  <si>
    <t>ks</t>
  </si>
  <si>
    <t>1. Np dle výpisu : 50</t>
  </si>
  <si>
    <t>2. PP : 26</t>
  </si>
  <si>
    <t>1.PP : 50</t>
  </si>
  <si>
    <t>2. Np : 50</t>
  </si>
  <si>
    <t>55300120R</t>
  </si>
  <si>
    <t>podložka distanční; kovová; l = 2000,0 mm; krytí 110 mm</t>
  </si>
  <si>
    <t>výkres 21A : 7</t>
  </si>
  <si>
    <t>55300124</t>
  </si>
  <si>
    <t>Podložka DISTA 150</t>
  </si>
  <si>
    <t>výkres 09 : 810</t>
  </si>
  <si>
    <t>výkres 12 : 1985</t>
  </si>
  <si>
    <t>výkres 15 : 2405</t>
  </si>
  <si>
    <t>výpis výkres 18 : 2405</t>
  </si>
  <si>
    <t>Výkres 21 : 2405</t>
  </si>
  <si>
    <t>výkres 24 : 1330</t>
  </si>
  <si>
    <t>výkres 12A DISTA 220 : 165</t>
  </si>
  <si>
    <t>55300126</t>
  </si>
  <si>
    <t>Podložka distanční DISTA 180</t>
  </si>
  <si>
    <t>výpis na výkrese 12A : 52</t>
  </si>
  <si>
    <t>MP 280 DISTA 180 : 5</t>
  </si>
  <si>
    <t>výkres 15a : 6</t>
  </si>
  <si>
    <t xml:space="preserve">výkres 18A : </t>
  </si>
  <si>
    <t>MP 280 DISTA 180 : 6</t>
  </si>
  <si>
    <t>55300127</t>
  </si>
  <si>
    <t>Podložka DISTA 170</t>
  </si>
  <si>
    <t>výkres 15A : 215</t>
  </si>
  <si>
    <t>výkres 18A : 215</t>
  </si>
  <si>
    <t>výkres 21A : 225</t>
  </si>
  <si>
    <t>5530089</t>
  </si>
  <si>
    <t>Smyková výztuž  HDB-16/225-3/480</t>
  </si>
  <si>
    <t>Výpis  výkres 08 : 42</t>
  </si>
  <si>
    <t>výkres 11 : 84</t>
  </si>
  <si>
    <t>výkres 14 : 108</t>
  </si>
  <si>
    <t>výkres 17 : 108</t>
  </si>
  <si>
    <t>Výkres 20 : 103</t>
  </si>
  <si>
    <t>výkres 23 : 24+6</t>
  </si>
  <si>
    <t>5530090</t>
  </si>
  <si>
    <t>Smyková výztuž HDB-14/225-3/480</t>
  </si>
  <si>
    <t>výkres 20 : 153</t>
  </si>
  <si>
    <t>výkres 15A : 33</t>
  </si>
  <si>
    <t>výkres 18A : 33</t>
  </si>
  <si>
    <t>5530091</t>
  </si>
  <si>
    <t>Smyková výztuž HDB-12/165-3/360</t>
  </si>
  <si>
    <t>výkres 20 : 8</t>
  </si>
  <si>
    <t>553-7</t>
  </si>
  <si>
    <t>DU XPA Q3 řízená spára dl. 4,010m</t>
  </si>
  <si>
    <t>Kalkul</t>
  </si>
  <si>
    <t>výkres 19 : 4</t>
  </si>
  <si>
    <t>553-8</t>
  </si>
  <si>
    <t>DUXPA Q1 dl. 1,10m řízená spára</t>
  </si>
  <si>
    <t>výkres 07 : 13</t>
  </si>
  <si>
    <t>553-9</t>
  </si>
  <si>
    <t>DUXPA Q1 řízená spára 2,50m</t>
  </si>
  <si>
    <t>výkres 07 : 41</t>
  </si>
  <si>
    <t>výkres 10 : 41</t>
  </si>
  <si>
    <t>5937219</t>
  </si>
  <si>
    <t>Rameno schodišťové prefa administrativa</t>
  </si>
  <si>
    <t>2+2</t>
  </si>
  <si>
    <t>4+4</t>
  </si>
  <si>
    <t>viz výkres 33 : 6</t>
  </si>
  <si>
    <t>631316231R00</t>
  </si>
  <si>
    <t xml:space="preserve">Mazanina z betonu prostého speciální povrchové úpravy mazanin hlazení strojně,  </t>
  </si>
  <si>
    <t>(z kameniva) hlazená dřevěným hladítkem</t>
  </si>
  <si>
    <t xml:space="preserve">2.PP : </t>
  </si>
  <si>
    <t>S2.03 : 637,63</t>
  </si>
  <si>
    <t>S2,04 a05 : 75,87+75,87</t>
  </si>
  <si>
    <t>S2,13 : 31,63</t>
  </si>
  <si>
    <t>S2,14 : 12,40</t>
  </si>
  <si>
    <t xml:space="preserve">1,PP : </t>
  </si>
  <si>
    <t>S1,03 : 1031,02</t>
  </si>
  <si>
    <t>m S1,04a 05 : 75,87+75,87</t>
  </si>
  <si>
    <t>S1.11 : 672,21</t>
  </si>
  <si>
    <t xml:space="preserve">1. Np2 : </t>
  </si>
  <si>
    <t>1,03 : 1037,64</t>
  </si>
  <si>
    <t>1,04,1,05 : 75,87+75,87</t>
  </si>
  <si>
    <t>1,11 : 581,73</t>
  </si>
  <si>
    <t xml:space="preserve">2.Np : </t>
  </si>
  <si>
    <t>2,03 : 1053,64</t>
  </si>
  <si>
    <t>2,04,2,05 : 75,87*2</t>
  </si>
  <si>
    <t>3,03 : 1037,84</t>
  </si>
  <si>
    <t>3,04,3,05 : 75,87*2</t>
  </si>
  <si>
    <t>3,11 : 1073,94</t>
  </si>
  <si>
    <t xml:space="preserve">4.Np : </t>
  </si>
  <si>
    <t>4,03 : 1047,63</t>
  </si>
  <si>
    <t>4,04,4,05 : 72,23*2</t>
  </si>
  <si>
    <t>4.11 : 1086,31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</si>
  <si>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</si>
  <si>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</si>
  <si>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</si>
  <si>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do dilatační spáry stropu : </t>
  </si>
  <si>
    <t>17,0*0,30*2</t>
  </si>
  <si>
    <t>33,70*0,30*4</t>
  </si>
  <si>
    <t>stěny : 2,50*0,20*4</t>
  </si>
  <si>
    <t>931-9</t>
  </si>
  <si>
    <t>Protižární ucpávky-montáž</t>
  </si>
  <si>
    <t>strp a stěny : 1</t>
  </si>
  <si>
    <t>59534571R</t>
  </si>
  <si>
    <t>tmel zpěňujicí tepelně izolační; pro interiér</t>
  </si>
  <si>
    <t xml:space="preserve">1 kartuše 310ml : </t>
  </si>
  <si>
    <t xml:space="preserve">tl. 5mm 3,10m z jedné kartuše : </t>
  </si>
  <si>
    <t>nad 2. PP dl.  spáry 17m : 6*2</t>
  </si>
  <si>
    <t>dtto nad 4. Np dl. spáry 17m : 6,0*2</t>
  </si>
  <si>
    <t>nad 1. Pp -3. Np dl. 33,70m : 12,0*2*4</t>
  </si>
  <si>
    <t>stěny dl. 2,50m x 4 : 4*2</t>
  </si>
  <si>
    <t>953943121R00</t>
  </si>
  <si>
    <t>Osazování jiných kovových výrobků do betonu (např. kotev) se zajištěním polohy k bednění nebo k výztuži před zabetonováním_x000D_
 do 1 kg/kus</t>
  </si>
  <si>
    <t>osazování výrobků ostatních jinde neuvedených, bez dodání</t>
  </si>
  <si>
    <t xml:space="preserve">deska proti bludným proudům : </t>
  </si>
  <si>
    <t>viz  tvar desky 07  nad 2. Pp : 2*2</t>
  </si>
  <si>
    <t>pracny a lem dilatační spáry : 194+195+388</t>
  </si>
  <si>
    <t>1 a 2. Np : 388+388</t>
  </si>
  <si>
    <t>3. Np : 388</t>
  </si>
  <si>
    <t>4. Np : 190</t>
  </si>
  <si>
    <t>953943122R00</t>
  </si>
  <si>
    <t>Osazování jiných kovových výrobků do betonu (např. kotev) se zajištěním polohy k bednění nebo k výztuži před zabetonováním_x000D_
 přes 1 kg do 5 kg/kus</t>
  </si>
  <si>
    <t>kotevní desky OK  pro vzduchotechniku : 28+96+24</t>
  </si>
  <si>
    <t>3. Np nerez trubky dle výpisu : 6+6</t>
  </si>
  <si>
    <t>953981103R00</t>
  </si>
  <si>
    <t>Chemické kotvy do betonu, do cihelného zdiva do betonu, hloubky 110 mm, M 12, ampule pro chemickou kotvu</t>
  </si>
  <si>
    <t>801-4</t>
  </si>
  <si>
    <t>pro kotvení sloupů vzduch. konstrukce : 112</t>
  </si>
  <si>
    <t>12730112R</t>
  </si>
  <si>
    <t>trubka nerezová potravin.prům., zdravotnictví; mater. 1.4301; spoj svařovaný; vnější průměr 50,0 mm; s = 2,00 mm; antikorozní; nehořlavá</t>
  </si>
  <si>
    <t>6*1,50</t>
  </si>
  <si>
    <t>12730232R</t>
  </si>
  <si>
    <t>trubka nerezová pro průmysl, potravin.prům., zdravotnictví; mater. 1.14541; bezešvá; vnější průměr 20,0 mm; s = 2,00 mm; antikorozní; nehořlavá</t>
  </si>
  <si>
    <t>viz výpis na výkrese 19 3. Np : 0,6*6</t>
  </si>
  <si>
    <t>13890203R</t>
  </si>
  <si>
    <t>příplatek pozinkování drobných dílů, zámečnických prvků nebo konstrukcí od 50 kg do 100 kg</t>
  </si>
  <si>
    <t>kg</t>
  </si>
  <si>
    <t>lemy úhelníky : 3369,30</t>
  </si>
  <si>
    <t>55399994R</t>
  </si>
  <si>
    <t>výrobek kovový zámečnický, atypický</t>
  </si>
  <si>
    <t>plech tl. 10mm desky proti bl. prodům : 0,15*0,15*80*4*1,08</t>
  </si>
  <si>
    <t xml:space="preserve">viz výpis na výkrese 07 : </t>
  </si>
  <si>
    <t>55399999R</t>
  </si>
  <si>
    <t xml:space="preserve">výpis výkres 04 : </t>
  </si>
  <si>
    <t xml:space="preserve">ochrana hran dilatační spáry : </t>
  </si>
  <si>
    <t>L 50/50/5 : 68,0*3,77*1,08</t>
  </si>
  <si>
    <t>pracny plech 150/5 tl.3mm : 0,15*0,05*21*1,08*194</t>
  </si>
  <si>
    <t xml:space="preserve">výpis výkres 07 : </t>
  </si>
  <si>
    <t>pracn  plech 150/5 tl. 3mm : 0,15*0,05*21*1,08*195</t>
  </si>
  <si>
    <t xml:space="preserve">výpis na výkrese 10 : </t>
  </si>
  <si>
    <t>L50/50/5 : 135,60*3,77*1,08</t>
  </si>
  <si>
    <t>pracn  plech 150/5 tl. 3mm : 0,15*0,05*21*1,08*388</t>
  </si>
  <si>
    <t xml:space="preserve">výpis navýkresa 13 : </t>
  </si>
  <si>
    <t>135,60*3,77*1,08</t>
  </si>
  <si>
    <t>0,15*0,05*21*388</t>
  </si>
  <si>
    <t>dto na výkrese 16 : 135,60*3,77*1,08</t>
  </si>
  <si>
    <t>0,15*0,05*21*388*1,08</t>
  </si>
  <si>
    <t>na výkrese 19 : 135,60*3,77*1,08</t>
  </si>
  <si>
    <t>výkres 22 : 66,20*3,77*1,08</t>
  </si>
  <si>
    <t>0,15*0,05*21*190*1,08</t>
  </si>
  <si>
    <t>998012022R00</t>
  </si>
  <si>
    <t>Přesun hmot pro budovy s nosnou konstr. monolit. výšky přes 6 do 12 m</t>
  </si>
  <si>
    <t>přesun hmot pro budovy občanské výstavby (JKSO 801), budovy pro bydlení (JKSO 803) budovy pro výrobu a služby (JKSO 812) s nosnou svislou konstrukcí monolitickou betonovou tyčovou nebo plošnou</t>
  </si>
  <si>
    <t>767590110R00</t>
  </si>
  <si>
    <t>Montáž podlahových konstrukcí podlahových roštů svařováním</t>
  </si>
  <si>
    <t>800-767</t>
  </si>
  <si>
    <t xml:space="preserve">je uvedeno pod ozn. Z28 v tabulce výpisu zám. výrobků : </t>
  </si>
  <si>
    <t>pro vzduchotechniku : 10,*6,60*24</t>
  </si>
  <si>
    <t>767995105R00</t>
  </si>
  <si>
    <t>Výroba a montáž atypických kovovových doplňků staveb hmotnosti přes 50 do 100 kg</t>
  </si>
  <si>
    <t xml:space="preserve">rám konstrukce pro vzduchotechniku : </t>
  </si>
  <si>
    <t xml:space="preserve">viz výkres 22a : </t>
  </si>
  <si>
    <t xml:space="preserve">výpis : </t>
  </si>
  <si>
    <t>stojky HEA 140 : 140*24,70</t>
  </si>
  <si>
    <t>horní rám HEA 120 : 40*19,90</t>
  </si>
  <si>
    <t>IPE 140 do krajních stěn : 220*12,90</t>
  </si>
  <si>
    <t>HEA 100 : 340*16,70</t>
  </si>
  <si>
    <t>jackly 160/160/5 : 14*23,0</t>
  </si>
  <si>
    <t>táhlo prof. 16 : 88*1,58</t>
  </si>
  <si>
    <t>55399994.AR</t>
  </si>
  <si>
    <t>výrobek kovový jednoduchý kotevní</t>
  </si>
  <si>
    <t xml:space="preserve">kotevní plechy : </t>
  </si>
  <si>
    <t>dle tabulky : (206,79+53,88+15,92)*1,08</t>
  </si>
  <si>
    <t>dle tabulky : (206,79+53,88+15,92)</t>
  </si>
  <si>
    <t>55347113.AR</t>
  </si>
  <si>
    <t>rošt podlahový lisovaný; š = 1 000 mm; l = 1 000 mm; nosný prut 30/2; oko 30/30; povrch žárové zinkování</t>
  </si>
  <si>
    <t>viz výpis v tabulce zám. výrobků : 5*2*6*6*1,05</t>
  </si>
  <si>
    <t xml:space="preserve">jako Z28 : </t>
  </si>
  <si>
    <t>55399993.AR</t>
  </si>
  <si>
    <t>výrobek kovový vyrobený dělením, hmotnost výrobku nad 10 kg</t>
  </si>
  <si>
    <t>stojky HEA 140 : 140*24,70*1,08</t>
  </si>
  <si>
    <t>horní rám HEA 120 : 40*19,90*1,08</t>
  </si>
  <si>
    <t>IPE 140 do krajních stěn : 220*12,90*1,08</t>
  </si>
  <si>
    <t>HEA 100 : 340*16,70*1,08</t>
  </si>
  <si>
    <t>jackly 160/160/5 : 14*23,0*1,0</t>
  </si>
  <si>
    <t>táhlo prof. 16 : 88*1,58*1,08</t>
  </si>
  <si>
    <t>998767202R00</t>
  </si>
  <si>
    <t>Přesun hmot pro kovové stavební doplňk. konstrukce v objektech výšky do 12 m</t>
  </si>
  <si>
    <t>50 m vodorovně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</si>
  <si>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</si>
  <si>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</si>
  <si>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</si>
  <si>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Rýhy ve figuře V : </t>
  </si>
  <si>
    <t>od úr.-0,50 na úr. -1,10 : (0,45+7,10+2,07+0,30)*0,50*0,60</t>
  </si>
  <si>
    <t>pro patky : 1,40*1,40*0,60*2</t>
  </si>
  <si>
    <t>6,10*0,50*0,60</t>
  </si>
  <si>
    <t>1,40*0,45*0,60</t>
  </si>
  <si>
    <t>(0,254+5,60+2,375+0,30)*0,50*0,60</t>
  </si>
  <si>
    <t>2*1,10*2,30*0,95*2</t>
  </si>
  <si>
    <t>plošně prohloubení na -1,50 od -0,50 : 2,50*0,394*1,0</t>
  </si>
  <si>
    <t>4,0*1,75*1,0</t>
  </si>
  <si>
    <t>2,50*0,50*1,0</t>
  </si>
  <si>
    <t>2,0*0,80*1,0</t>
  </si>
  <si>
    <t>1,30*0,70*1,0</t>
  </si>
  <si>
    <t xml:space="preserve">rýhy ve figže VI : </t>
  </si>
  <si>
    <t>z úr.-0,77 na úr -1,10 : 16,50*0,50*0,33</t>
  </si>
  <si>
    <t>rozšíření pro patky : 0,90*1,40*0,33*2+0,50*0,90*0,33</t>
  </si>
  <si>
    <t>3,50*0,50*0,33</t>
  </si>
  <si>
    <t>11,75*0,50*0,33</t>
  </si>
  <si>
    <t>2*0,90*1,40*0,33*2</t>
  </si>
  <si>
    <t>mezi patkami : (2,0*2,50+1,50*2)*0,50*0,33</t>
  </si>
  <si>
    <t>11,20*0,50*0,33</t>
  </si>
  <si>
    <t>9,0*0,50*0,33</t>
  </si>
  <si>
    <t>2*0,90*1,40*0,33</t>
  </si>
  <si>
    <t>2,50*0,50*0,33</t>
  </si>
  <si>
    <t>131301113R00</t>
  </si>
  <si>
    <t>Hloubení nezapažených jam a zářezů do 10000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</si>
  <si>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</si>
  <si>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figura 1 : </t>
  </si>
  <si>
    <t xml:space="preserve">plocha na úr.-4,65 974,23m2 : </t>
  </si>
  <si>
    <t xml:space="preserve">polocha na úr.+0,50 1310,47m2 : </t>
  </si>
  <si>
    <t>průměrná hl. jámy 5,15m : (974,23+1310,47)/2*5,15</t>
  </si>
  <si>
    <t>přípočet : 24,86</t>
  </si>
  <si>
    <t xml:space="preserve">figura II : </t>
  </si>
  <si>
    <t xml:space="preserve">plocha na úr.-1,85 162,74m2 : </t>
  </si>
  <si>
    <t xml:space="preserve">plocha na úr.+0,70 188,94m2 : </t>
  </si>
  <si>
    <t>průměrná hl. jámy 2,55m : (162,74+188,94)/2*2,55</t>
  </si>
  <si>
    <t>přípočet : 16,32</t>
  </si>
  <si>
    <t xml:space="preserve">figura III : </t>
  </si>
  <si>
    <t xml:space="preserve">plocha na úr.-1,85 270,66m2 : </t>
  </si>
  <si>
    <t xml:space="preserve">plocha  na úr.+0,20  292,15m2 : </t>
  </si>
  <si>
    <t>průměrná hl.2.05 : (270,66+292,15)/2*2,05</t>
  </si>
  <si>
    <t xml:space="preserve">figura IV : </t>
  </si>
  <si>
    <t xml:space="preserve">plocha na úr.-3,25 647,46m2 : </t>
  </si>
  <si>
    <t xml:space="preserve">plocha na úr.+0,30 730,20m2 : </t>
  </si>
  <si>
    <t>hl. -3,25+0,30m : (647,46+730,20)/2*3,55</t>
  </si>
  <si>
    <t xml:space="preserve">figura V : </t>
  </si>
  <si>
    <t xml:space="preserve">plocha na úr.0,50 125,60m2 : </t>
  </si>
  <si>
    <t xml:space="preserve">plocha na úr.+0,55 176,80m2 : </t>
  </si>
  <si>
    <t>hl. výkopu -0,50+0,55 : (125,60+176,80)/2*1,05</t>
  </si>
  <si>
    <t xml:space="preserve">figura VI : </t>
  </si>
  <si>
    <t>plocha na úr.-0,77  210,54m2 hl. 0,87m : 210,54*0,87</t>
  </si>
  <si>
    <t xml:space="preserve">snížení jám pro rýh o 0,33m : </t>
  </si>
  <si>
    <t>plocha 133,44m2 : 133,44*0,33</t>
  </si>
  <si>
    <t xml:space="preserve">figura VII : </t>
  </si>
  <si>
    <t xml:space="preserve">plocha na úr.+0,05 129,62m2 : </t>
  </si>
  <si>
    <t>hl. výkopu 0,35m : 129,62*0,35</t>
  </si>
  <si>
    <t xml:space="preserve">výkop ve figuře I pro výtah administr. : </t>
  </si>
  <si>
    <t>z úr. -4,65 na úr.5,75 : 5,0*5,50*1,10</t>
  </si>
  <si>
    <t>1,60*3,0*0,80</t>
  </si>
  <si>
    <t>pro výtah fig. 1 : 4,05*5,5*1,10</t>
  </si>
  <si>
    <t>prohloubení ve figuře V pro nádrž : 5,50*6,50*1,70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</si>
  <si>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</si>
  <si>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</si>
  <si>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</si>
  <si>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z rýh a patek : 45,23</t>
  </si>
  <si>
    <t>9945,60</t>
  </si>
  <si>
    <t>z jámy : 9945,60</t>
  </si>
  <si>
    <t>z rýhy : 45,23</t>
  </si>
  <si>
    <t>9990,83</t>
  </si>
  <si>
    <t>199000005R00</t>
  </si>
  <si>
    <t>Poplatky za skládku zeminy 1- 4, skupina 17 05 04 z Katalogu odpadů</t>
  </si>
  <si>
    <t>9990,83*1,60</t>
  </si>
  <si>
    <t>131-1</t>
  </si>
  <si>
    <t>Výkop jámy -výměry</t>
  </si>
  <si>
    <t xml:space="preserve">figura 1 úr. -4,65 : </t>
  </si>
  <si>
    <t>plocha a : (4,80+1,0)/2*9,65</t>
  </si>
  <si>
    <t>plocha b : (13,05+6,75)/2*8,0</t>
  </si>
  <si>
    <t>plocha c : 13,20*13,30</t>
  </si>
  <si>
    <t>plocha d : 4,80*10,80</t>
  </si>
  <si>
    <t>plocha e : 18,20*8,50</t>
  </si>
  <si>
    <t>plocha f : (17,80+18,20)/2*5,80</t>
  </si>
  <si>
    <t>plocha g : (10,80+17,80)/2*11,70</t>
  </si>
  <si>
    <t>plocha h : (12,0+4,80)/2*13,5</t>
  </si>
  <si>
    <t>plocha i : (7,31+2,80)/2*19,75</t>
  </si>
  <si>
    <t xml:space="preserve">příppočet je vm3 16,32m3 : </t>
  </si>
  <si>
    <t xml:space="preserve">na úr. +0,50 : </t>
  </si>
  <si>
    <t>figura a : (4,80+15,5)/2*13,0</t>
  </si>
  <si>
    <t>figura b : (14,5+5,40)/2*10,80</t>
  </si>
  <si>
    <t>figura c : 14,70*11,80</t>
  </si>
  <si>
    <t>figura d : 4,80*10,85</t>
  </si>
  <si>
    <t>figura e : 22,40*8,50</t>
  </si>
  <si>
    <t>figura f : 19,30*4,20</t>
  </si>
  <si>
    <t>figura g : (19,30+9,70)/2*14,80</t>
  </si>
  <si>
    <t>figura h : (15,0+4,80)/2*16,70</t>
  </si>
  <si>
    <t>figura i : (10,50+5,0)/2*25,05</t>
  </si>
  <si>
    <t xml:space="preserve">figura II úr. -1,85 : </t>
  </si>
  <si>
    <t>5,40*1,50</t>
  </si>
  <si>
    <t>13,05*11,85</t>
  </si>
  <si>
    <t xml:space="preserve">na úr.+0,70 : </t>
  </si>
  <si>
    <t>(13,40+13,0)/2*13,70</t>
  </si>
  <si>
    <t xml:space="preserve">přípočet je v 24,86m3 !! : </t>
  </si>
  <si>
    <t xml:space="preserve">figura III úr.1,85 : </t>
  </si>
  <si>
    <t>14,0*1,8</t>
  </si>
  <si>
    <t>(14,0+15,7)/2*12,50</t>
  </si>
  <si>
    <t>(5,0+3,40)/2*11,20</t>
  </si>
  <si>
    <t>8,0*1,60</t>
  </si>
  <si>
    <t xml:space="preserve">horní plocha úr.+0,20 : </t>
  </si>
  <si>
    <t>14,0*1,80+16,30*12,50+8,0*1,60+4,20*12,0</t>
  </si>
  <si>
    <t>úr.-3,25 : 49,20*10,75+24,70*4,80</t>
  </si>
  <si>
    <t>úr.+0,30 : 50,95*12,0+4,80*24,75</t>
  </si>
  <si>
    <t xml:space="preserve">figura  V : </t>
  </si>
  <si>
    <t>úr.-0,50 : 15,70*8,00</t>
  </si>
  <si>
    <t>úr.+0,55 : 17,0*10,40</t>
  </si>
  <si>
    <t>jámu ve figuře V hl. 1,70m : 5,20*5,60</t>
  </si>
  <si>
    <t xml:space="preserve">figura VI úr.-0,77 hl. 0,87m : </t>
  </si>
  <si>
    <t>2,20*10,70+17,0*11,0</t>
  </si>
  <si>
    <t>snížení na úr.-1,10 hl.0,33m : 210,54-(10,50*5,0)-(6,0*3,50)-(6,0*0,60)</t>
  </si>
  <si>
    <t xml:space="preserve">figura VII úr.+0,05 hl. 0,35m : </t>
  </si>
  <si>
    <t>(7,5+5,0)/2*15,70</t>
  </si>
  <si>
    <t>7,0*4,50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</si>
  <si>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</si>
  <si>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</si>
  <si>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</si>
  <si>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583415004R</t>
  </si>
  <si>
    <t>kamenivo přírodní drcené frakce 8,0 až 16,0 mm; třída B</t>
  </si>
  <si>
    <t>včetně dopravy : 1185,05*1,80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</si>
  <si>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</si>
  <si>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</si>
  <si>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2. PP v 4,42m admin. : </t>
  </si>
  <si>
    <t>m SO2.13 : 4,42*1,60-1,10*2,10</t>
  </si>
  <si>
    <t>311238112R00</t>
  </si>
  <si>
    <t>Zdivo nosné z cihel a tvarovek pálených tloušťky 175 mm,  , charakteristická pevnost v tlaku fk = 4,34 MPa,  ,  ,  , Prvek zdicí pálený - klasický;  funkce: blok zdicí;  tvar: základní;  P;  l = 372 mm;  w = 175 mm;  h = 238 mm;  styčná plocha: P+D;  svisle děrova...</t>
  </si>
  <si>
    <t>obvodové zdivo m 1,34.,23,1,21,1,201,19,1,18,1,17 : 2,50*12,80</t>
  </si>
  <si>
    <t>osa A-D řada 2 : 2,50*16,60</t>
  </si>
  <si>
    <t>u řady 4 osa A-rolovací mříž : 2,50*0,60</t>
  </si>
  <si>
    <t>odpočet otvorů : -1,0*1,30*2-0,90*1,30-1,20*2,50</t>
  </si>
  <si>
    <t>-1,10*2,25</t>
  </si>
  <si>
    <t>-0,76*0,66</t>
  </si>
  <si>
    <t>-1,40*1,97*2</t>
  </si>
  <si>
    <t>-0,90*2,225-1,25*2,225</t>
  </si>
  <si>
    <t>m 1,04 řada 5 osa C-D : 4,15*2,50</t>
  </si>
  <si>
    <t>dtto m 1,05 řada 10 a11 C-D : 4,15*2,50+4,25*2,50</t>
  </si>
  <si>
    <t>u sloupu řada 12 : 0,516*2,50</t>
  </si>
  <si>
    <t>1,50*2,50</t>
  </si>
  <si>
    <t>m 1,36-1,12 : 2,50*(10,0+1,90+0,85)</t>
  </si>
  <si>
    <t>řad a5 os D-E : 4,15*2,50</t>
  </si>
  <si>
    <t>řda 10  mezi 11a : 4,15*2,50</t>
  </si>
  <si>
    <t>řada 1-2 osa D : 2,40*2,50</t>
  </si>
  <si>
    <t>ada 15-16 osa D : 2,40*2,50</t>
  </si>
  <si>
    <t>311238113R00</t>
  </si>
  <si>
    <t>Zdivo nosné z cihel a tvarovek pálených tloušťky 240 mm,  , charakteristická pevnost v tlaku fk = 4,04 MPa, součinitel prostupu tepla U = 1,10 W/m2.K , hodnota pro zdivo bez omítky při vl..., Prvek zdicí pálený - klasický;  funkce: blok zdicí;  tvar: základní;  P;  l = 372 mm;  w = 240 mm;  h = 238 mm;  styčná plocha: P+D;  svisle děrova...</t>
  </si>
  <si>
    <t>m 1,27-1,29 : 2,50*1,80</t>
  </si>
  <si>
    <t>m 1,31,1,33 : 2,50*(1,10+2,40)</t>
  </si>
  <si>
    <t>řada 11 osa D-E : 2,50*4,15</t>
  </si>
  <si>
    <t>311238116R00</t>
  </si>
  <si>
    <t>Zdivo nosné z cihel a tvarovek pálených tloušťky 300 mm,  , charakteristická pevnost v tlaku fk = 6,56 MPa, součinitel prostupu tepla U=0,60 W/m2.K, hodnota pro zdivo bez omítky při vlhko..., Prvek zdicí pálený - klasický;  funkce: blok zdicí;  tvar: základní;  P;  l = 247 mm;  w = 300 mm;  h = 238 mm;  styčná plocha: P+D;  svisle děrova...</t>
  </si>
  <si>
    <t>přizdění u sloupu  řada 3 a 6 osa C : 3,90*0,60*2</t>
  </si>
  <si>
    <t>dtto v řadě 10 a 13 osa D : 3,90*0,60*2</t>
  </si>
  <si>
    <t>317998111R00</t>
  </si>
  <si>
    <t>Překlady keramické izolace vkládaná mezi překlady tloušťky 50 mm</t>
  </si>
  <si>
    <t>P1 ale tl.3cm : 1,50</t>
  </si>
  <si>
    <t>P8 : 1,25*3</t>
  </si>
  <si>
    <t>P9 : 1,75*3</t>
  </si>
  <si>
    <t>P10 : 1,50*2</t>
  </si>
  <si>
    <t>P11 : 1,25*2</t>
  </si>
  <si>
    <t>P13 : 1,0*2</t>
  </si>
  <si>
    <t>317121021R00</t>
  </si>
  <si>
    <t>Překlady keramické Montáž překladů keramických světlost do 1050 mm</t>
  </si>
  <si>
    <t>P3 : 10</t>
  </si>
  <si>
    <t>P4 : 4</t>
  </si>
  <si>
    <t>P5 : 4</t>
  </si>
  <si>
    <t>P8 : 3*2</t>
  </si>
  <si>
    <t>P11 : 2*2</t>
  </si>
  <si>
    <t>P13 : 1*2</t>
  </si>
  <si>
    <t>P12 : 12</t>
  </si>
  <si>
    <t>317121022R00</t>
  </si>
  <si>
    <t>Překlady keramické Montáž překladů keramických světlost do 1800 mm</t>
  </si>
  <si>
    <t>P2 : 1</t>
  </si>
  <si>
    <t>P6 : 2</t>
  </si>
  <si>
    <t>P9 : 3*2</t>
  </si>
  <si>
    <t>P10 : 2*2</t>
  </si>
  <si>
    <t>317121027R00</t>
  </si>
  <si>
    <t>Překlady keramické Montáž překladů keramických světlost do 3750 mm</t>
  </si>
  <si>
    <t>P1 : 2</t>
  </si>
  <si>
    <t>P7 : 2</t>
  </si>
  <si>
    <t>342261213RT3</t>
  </si>
  <si>
    <t>Příčky z desek sádrokartonových dvojité opláštění, jednoduchá konstrukce CW 100 tloušťka příčky 150 mm, desky impregnované, tloušťky 12,5 mm, tloušťka izolace 50 mm</t>
  </si>
  <si>
    <t>zřízení nosné konstrukce příčky, vložení tepelné izolace tl. do 5 cm, montáž desek, tmelení spár Q2 a úprava rohů. Včetně dodávek materiálu.</t>
  </si>
  <si>
    <t>administrativa m 1,41,1,42,1,43 : 3,62*(7,50+1,80*2+0,65)</t>
  </si>
  <si>
    <t>-0,8*2,10*3</t>
  </si>
  <si>
    <t xml:space="preserve">2Np v 3,52m : </t>
  </si>
  <si>
    <t>admin. m 2,17,2,16,2,18 : 3,62*(7,50+2,0*1,80)-0,8*2,10*3</t>
  </si>
  <si>
    <t>342262112RT1</t>
  </si>
  <si>
    <t>Příčky z desek sádrokartonových dvojité opláštění, dvojitá konstrukce CW 75  tloušťka příčky 205 mm, desky standard, tloušťky 12,5 mm, tloušťka izolace 50 mm, požární odolnost EI 60</t>
  </si>
  <si>
    <t>m 2,12-2,14 : 3,52*4,10-1,10*2,10</t>
  </si>
  <si>
    <t>m 1,37-1,39 : 3,62*4,10-1,10*2,10</t>
  </si>
  <si>
    <t>342262411RS3</t>
  </si>
  <si>
    <t>Příčky z desek sádrokartonových instalační příčky, dvojitá ocelová konstrukce CW 50, 2x opláštění tloušťka příčky od 220 mm, desky impregnované, tloušťky 12,5 mm, tl. izolace 40 mm</t>
  </si>
  <si>
    <t>1. Np administrativa : 3,62*2,0</t>
  </si>
  <si>
    <t>2. Np administrativa : 3,52*2,0</t>
  </si>
  <si>
    <t>342263310R00</t>
  </si>
  <si>
    <t>Úpravy, doplňkové práce a příplatky pro sádrokartonové a sádrovláknité příčky úpravy příček pro osazení zařizovacích předmět_x000D_
 úprava pro osazení umývadla</t>
  </si>
  <si>
    <t>m 1,43,a1,42 : 1+1</t>
  </si>
  <si>
    <t>2.Np m 2,17,2,18 : 1+1</t>
  </si>
  <si>
    <t>m 3,17,3018 : 1+1</t>
  </si>
  <si>
    <t>342263320R00</t>
  </si>
  <si>
    <t>Úpravy, doplňkové práce a příplatky pro sádrokartonové a sádrovláknité příčky úpravy příček pro osazení zařizovacích předmět_x000D_
 úprava pro osazení WC</t>
  </si>
  <si>
    <t>RTS 14/ I</t>
  </si>
  <si>
    <t>1 a 2. Np : 2+2</t>
  </si>
  <si>
    <t>3. Np : 2</t>
  </si>
  <si>
    <t>342090132R00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</si>
  <si>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2 x opláštěné</t>
  </si>
  <si>
    <t xml:space="preserve"> 1. Np administrativa : 4</t>
  </si>
  <si>
    <t>2. Np : 4</t>
  </si>
  <si>
    <t>342248109R00</t>
  </si>
  <si>
    <t>Příčky z tvárnic pálených Příčky z tvárnic pálených tloušťky 80 mm, z děrovaných příčkovek, P 10, na maltu MVC 5</t>
  </si>
  <si>
    <t>jednoduché nebo příčky zděné do svislé dřevěné, cihelné, betonové nebo ocelové konstrukce na jakoukoliv maltu vápenocementovou (MVC) nebo cementovou (MC),</t>
  </si>
  <si>
    <t xml:space="preserve">1. nP : </t>
  </si>
  <si>
    <t>M 1,24-1,25 : 2,50*1,907-0,7*2,10</t>
  </si>
  <si>
    <t>M 1,24-1,26 : 2,50*1,80-0,7*2,10</t>
  </si>
  <si>
    <t>M 1,28-1,26,1,29 : 2,50*3,75-0,8*2,10</t>
  </si>
  <si>
    <t>M 1,30,1,33-1,32,1,31 : 2,50*3,85-0,7*2,10-0,8*2,10</t>
  </si>
  <si>
    <t>M 1,32-1,31 : 2,50*2,15</t>
  </si>
  <si>
    <t>M 1,30-1,33 : 2,50*2,145-0,7*2,10</t>
  </si>
  <si>
    <t>M 1,21-1,20,1,19,1,18 : 2,50*4,05*3</t>
  </si>
  <si>
    <t>4. Np okolo  šachty m 4,07 : 2,50*(1,2755+1,45+1,20+0,55)</t>
  </si>
  <si>
    <t>342248114R00</t>
  </si>
  <si>
    <t>Příčky z tvárnic pálených Příčky z tvárnic pálených tloušťky 140 mm, z děrovaných příčkovek, P 10, na maltu MVC 5</t>
  </si>
  <si>
    <t xml:space="preserve">2. PP v 2,50m : </t>
  </si>
  <si>
    <t>m SO02.01 okolo schodiště : 2,50*2,90</t>
  </si>
  <si>
    <t>2,50*1,30</t>
  </si>
  <si>
    <t>SO02.7 ok0lo instalační šachty : 2,50*(2,40+0,95)</t>
  </si>
  <si>
    <t>m SO02.6 okolo schodiště : 2,5*2,70</t>
  </si>
  <si>
    <t>2,50*3,15</t>
  </si>
  <si>
    <t>m SO02.9 : 2,50*(1,0+2,40)</t>
  </si>
  <si>
    <t>m S02.11 : 2,50*(1,45+1,80+1,45)-1,10*2,10</t>
  </si>
  <si>
    <t>admin. okolo schodiště : 4,42*4,0*0,50</t>
  </si>
  <si>
    <t>0,20*4,42</t>
  </si>
  <si>
    <t>4,42*3,80</t>
  </si>
  <si>
    <t>m SO2.13 : 4,42*(0,494+2,40)-0,8*2,10</t>
  </si>
  <si>
    <t>m S1.9 : 2,50*(1,15+2,40)</t>
  </si>
  <si>
    <t>m S1.10 : 2,50*(1,15+2,40)</t>
  </si>
  <si>
    <t>m S1.08 : 2,50*(1,15+2,40)</t>
  </si>
  <si>
    <t>mS1.07 : 2,50*(0,95+2,40)</t>
  </si>
  <si>
    <t>stěn rozvaděče : 1,0*2,50</t>
  </si>
  <si>
    <t>m 1,11-1,13 : 2,50*(7,45+3,25)-1,25*2,1</t>
  </si>
  <si>
    <t>m 1,13-11,28,1,33,1,30 : 2,50*8,0-2,0*0,90*2,10</t>
  </si>
  <si>
    <t>m 1,34-1,32,1,30 : 2,50*4,50</t>
  </si>
  <si>
    <t>m ,3-1,23 ke sloupu : 2,50*3,35</t>
  </si>
  <si>
    <t>m 1,23-1,22 : 2,50*10,50-1,70*2,10-0,9*2,10-0,7*2,10</t>
  </si>
  <si>
    <t>m 1,24-1,29 : 2,50*3,75</t>
  </si>
  <si>
    <t>m 1,22-1,21,1,19,1,18 : 2,50*10,50-0,9*2,10</t>
  </si>
  <si>
    <t>m 1,13-1,18,1,22,1,27,1,29,1,28 : 2,50*12,50-1,20*2,10</t>
  </si>
  <si>
    <t>m 1,13-1,17,1,14,1,15,1,16 : 2,50*10,60-4,0*0,90*2,10</t>
  </si>
  <si>
    <t>mezi m 1,17,1,14,1015,1,15 : 2,50*4,40*3</t>
  </si>
  <si>
    <t>m 1,08-1,01 : 2,50*(1,15+2,40)</t>
  </si>
  <si>
    <t>m 1,07 : 2,50*(0,95+2,40)</t>
  </si>
  <si>
    <t>rozvaděč : 1,0*2,5</t>
  </si>
  <si>
    <t>m 1,12 a1,36 v řadě12 a osa A-C : 2,50*(3,25+7,40)-0,9*2,10</t>
  </si>
  <si>
    <t>m 1,10 : 2,50*(1,15+2,40)</t>
  </si>
  <si>
    <t>m 1,09 : 2,50*(1,15+2,40)</t>
  </si>
  <si>
    <t xml:space="preserve">u větracích šachet : </t>
  </si>
  <si>
    <t xml:space="preserve"> m 2,08,2,07 : 3,52*(1,15+2,40)</t>
  </si>
  <si>
    <t>3,52*(2,40+0,95)</t>
  </si>
  <si>
    <t>m 2,10 a2,09 : 3,52*(1,15+2,40)</t>
  </si>
  <si>
    <t>3. Np m 3,07 : 2,50*(2,40+0,95)</t>
  </si>
  <si>
    <t>m 3,08 : 2,50*(2,40+1,15)</t>
  </si>
  <si>
    <t>rozvaděč : 0,70*2,50</t>
  </si>
  <si>
    <t>m 3,09 : 2,50*(1,15+2,40)</t>
  </si>
  <si>
    <t>m 3,10 : 2,50*(2,40+1,15)</t>
  </si>
  <si>
    <t>rozvaděč : 2,50*0,70</t>
  </si>
  <si>
    <t>m 4,08 : 2,50*(2,40+1,15)</t>
  </si>
  <si>
    <t>m 4,10 : 2,50*(2,40+1,15)</t>
  </si>
  <si>
    <t>m 4,09 : 2,50*(1,15+1,0+1,10+1,35)</t>
  </si>
  <si>
    <t>342264051RT1</t>
  </si>
  <si>
    <t>Podhledy na kovové konstrukci opláštěné deskami sádrokartonovými nosná konstrukce z profilů CD s přímým uchycením 1x deska, tloušťky 12,5 mm, standard, bez izolace</t>
  </si>
  <si>
    <t>1. Np  admin. m 1,37 jen hl. podesta : 15,98</t>
  </si>
  <si>
    <t>dtto 2. Np : 15,98</t>
  </si>
  <si>
    <t>3. Np dtto : 15,98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</si>
  <si>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</si>
  <si>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</si>
  <si>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</si>
  <si>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342267111R00</t>
  </si>
  <si>
    <t>Obklady konstrukcí sádrokartonovými deskami obklady dřevěných konstrukcí_x000D_
 obklad sloupů a trámů do 500 x500 mm_x000D_
 1x opláštění, dvoustranné, deska standard tloušťky 12,5 mm</t>
  </si>
  <si>
    <t>vytvoření kastlíku v m 1,39 : 12,70+24,0</t>
  </si>
  <si>
    <t>dtto v m 2,14 : 24,0+12,70</t>
  </si>
  <si>
    <t>dtto 3. p : 24+12,70</t>
  </si>
  <si>
    <t>28349014R</t>
  </si>
  <si>
    <t>dvířka revizní plná; materiál PVC; š = 300,0 mm; h = 300,0 mm; barva bílá, šedá</t>
  </si>
  <si>
    <t>59340713.AR</t>
  </si>
  <si>
    <t>překlad nosný keramobetonový; l = 100,0 cm; š = 11,5 cm; h = 7,1 cm</t>
  </si>
  <si>
    <t>59340714.AR</t>
  </si>
  <si>
    <t>překlad nosný keramobetonový; l = 125,0 cm; š = 11,5 cm; h = 7,1 cm</t>
  </si>
  <si>
    <t>59340715.AR</t>
  </si>
  <si>
    <t>překlad nosný keramobetonový; l = 150,0 cm; š = 11,5 cm; h = 7,1 cm</t>
  </si>
  <si>
    <t>59340716.AR</t>
  </si>
  <si>
    <t>překlad nosný keramobetonový; l = 175,0 cm; š = 11,5 cm; h = 7,1 cm</t>
  </si>
  <si>
    <t>59340726.AR</t>
  </si>
  <si>
    <t>překlad nosný keramobetonový; l = 100,0 cm; š = 14,5 cm; h = 7,1 cm</t>
  </si>
  <si>
    <t>59340727.AR</t>
  </si>
  <si>
    <t>překlad nosný keramobetonový; l = 125,0 cm; š = 14,5 cm; h = 7,1 cm</t>
  </si>
  <si>
    <t>59340728.AR</t>
  </si>
  <si>
    <t>překlad nosný keramobetonový; l = 150,0 cm; š = 14,5 cm; h = 7,1 cm</t>
  </si>
  <si>
    <t>59340729.AR</t>
  </si>
  <si>
    <t>překlad nosný keramobetonový; l = 175,0 cm; š = 14,5 cm; h = 7,1 cm</t>
  </si>
  <si>
    <t>593407952R</t>
  </si>
  <si>
    <t>překlad nosný keramobetonový; l = 150,0 cm; š = 7,0 cm; h = 23,8 cm; max. světlost 1 250 mm; Mu 3,06 kNm</t>
  </si>
  <si>
    <t>593407955R</t>
  </si>
  <si>
    <t>překlad nosný keramobetonový; l = 225,0 cm; š = 7,0 cm; h = 23,8 cm; max. světlost 1 850 mm; Mu 5,81 kNm</t>
  </si>
  <si>
    <t>564782111R00</t>
  </si>
  <si>
    <t>Podklad nebo kryt z kameniva hrubého s výplň. kam. tloušťka po zhutnění 300 mm</t>
  </si>
  <si>
    <t>822-1</t>
  </si>
  <si>
    <t>kamenivo hrubé drcené vel. 32 - 63 mm s výplňovým kamenivem (vibrovaný štěrk), s rozprostřením, vlhčením a zhutněním</t>
  </si>
  <si>
    <t xml:space="preserve">pro výměnu podloží : </t>
  </si>
  <si>
    <t>1. np  skladba s16 : 245,33</t>
  </si>
  <si>
    <t>pod obvodový chodník : 10,90+10,22</t>
  </si>
  <si>
    <t>564861111RT4</t>
  </si>
  <si>
    <t>Podklad ze štěrkodrti s rozprostřením a zhutněním frakce 0-63 mm, tloušťka po zhutnění 200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</si>
  <si>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</si>
  <si>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</si>
  <si>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</si>
  <si>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</si>
  <si>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</si>
  <si>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</si>
  <si>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pod převisem : 10,22+10,90</t>
  </si>
  <si>
    <t>596215041R00</t>
  </si>
  <si>
    <t>Kladení zámkové dlažby do drtě tloušťka dlažby 80 mm, tloušťka lože 50 mm</t>
  </si>
  <si>
    <t>592452620R</t>
  </si>
  <si>
    <t>dlažba betonová dvouvrstvá; čtverec; šedá; l = 200 mm; š = 200 mm; tl. 80,0 mm</t>
  </si>
  <si>
    <t>pro parkovací stání : 245,33*1,01/100*80</t>
  </si>
  <si>
    <t>59245262R</t>
  </si>
  <si>
    <t>dlažba betonová dvouvrstvá; čtverec; písková, červená, hnědá, karamel, antracit; l = 200 mm; š = 200 mm; tl. 80,0 mm</t>
  </si>
  <si>
    <t>pro oddlění stání cca 20% : 248,78/100*20</t>
  </si>
  <si>
    <t>592452630R</t>
  </si>
  <si>
    <t>dlažba betonová dvouvrstvá; čtverec; šedá; l = 200 mm; š = 200 mm; tl. 60,0 mm</t>
  </si>
  <si>
    <t>21,12*1,01</t>
  </si>
  <si>
    <t>601021143RT2</t>
  </si>
  <si>
    <t xml:space="preserve">Omítka stropů a podhledů z hotových směsí vrstva štuková, vápenná,  , tloušťka vrstvy 3 mm,  </t>
  </si>
  <si>
    <t>po jednotlivých vrstvách</t>
  </si>
  <si>
    <t>Včetně pomocného lešení.</t>
  </si>
  <si>
    <t xml:space="preserve">1. Np strop skladba S9 : </t>
  </si>
  <si>
    <t>m 1,13-1,17 : 43,65+10,41+10,32+10,62+10,84</t>
  </si>
  <si>
    <t>m 1,22-1,35 : 14,04+7,28+8,48+1,72+1,62+2,25+10,31+3,96+6,11+5,15+2,84+140+10,57+4,85</t>
  </si>
  <si>
    <t xml:space="preserve">strop pod komercí skladba S12 : </t>
  </si>
  <si>
    <t>m S2.13,13a,13b : 19,15+8,75+8,61</t>
  </si>
  <si>
    <t>602011102R00</t>
  </si>
  <si>
    <t xml:space="preserve">Omítka stěn z hotových směsí postřik, báze, cementová,  ,  ,  </t>
  </si>
  <si>
    <t>602011112RT5</t>
  </si>
  <si>
    <t xml:space="preserve">Omítka stěn z hotových směsí vrstva jádrová, vápenocementová,  , tloušťka vrstvy 20 mm,  </t>
  </si>
  <si>
    <t>602011147RT2</t>
  </si>
  <si>
    <t xml:space="preserve">Omítka stěn z hotových směsí stěrka, sádrová,  , tloušťka vrstvy 3 mm,  </t>
  </si>
  <si>
    <t>M 1,01-1,08 : 2,50*(2,40+1,15)</t>
  </si>
  <si>
    <t>M 1,01-1,07 : 2,50*(2,40+0,95)</t>
  </si>
  <si>
    <t>ROZVADĚČ : 2,50*1,0*2</t>
  </si>
  <si>
    <t>M 1,13,1,35 : 2,50*(9,15+1,95)-1,25*2,10</t>
  </si>
  <si>
    <t>2,50*8,0-0,9*2,10*2</t>
  </si>
  <si>
    <t>2,50*12,5+2,50+10,80+1,40*2,50</t>
  </si>
  <si>
    <t>-1,25*2,25-1,20*2,10-4*0,90*2,10</t>
  </si>
  <si>
    <t>M 1,22 : 2,50*(10,40+1,35)*2-0,9*2,10*2-0,7*2,10-1,60*2,10</t>
  </si>
  <si>
    <t>-1,20*2,225*2</t>
  </si>
  <si>
    <t>M 1,21 : 2,50*(2,0+4,05)*2-1,10*2,225</t>
  </si>
  <si>
    <t>M 1,20 : 2,50*(1,65+4,05)*2-1,40*1,97</t>
  </si>
  <si>
    <t>M 1,19 : 2,50*(1,65+4,05)*2-1,40*1,97</t>
  </si>
  <si>
    <t>M 1,18 : 2,50*(4,45+4,05)*2-0,9*2,10-0,9*2,225</t>
  </si>
  <si>
    <t>M 1,15,1,17,1,16,1,14 : 2,50*(2,45+4,30)*2*4</t>
  </si>
  <si>
    <t>-0,9*2,10*4</t>
  </si>
  <si>
    <t>M 1,27 : 2,50*(1,25+1,80)*2-0,7*2,10</t>
  </si>
  <si>
    <t>M 1,23 : 2,50*(2,05+3,60)*2-1,60*2,10</t>
  </si>
  <si>
    <t>-0,90*1,30</t>
  </si>
  <si>
    <t>M 1,34 : 2,50*(4,42+2,40)*2-2,40*2,35</t>
  </si>
  <si>
    <t>-1,0*1,30*2</t>
  </si>
  <si>
    <t>M 1,10 : 2,50*(2,40+1,15)</t>
  </si>
  <si>
    <t>M 1,09 : 2,50*(0,95+2,40)</t>
  </si>
  <si>
    <t>M 1,11-1,13 V ŘADĚ 4 : 2,50*(7,40+3,25)</t>
  </si>
  <si>
    <t>-1,25*2,10</t>
  </si>
  <si>
    <t>M 1,04-RAMPA V ŘADĚ 5 OSA C-D : 4,05*2,50*2</t>
  </si>
  <si>
    <t>ŘADA 11 OSA CD : 2,50*4,05*2</t>
  </si>
  <si>
    <t>M 1,12-1,11 : 2,50*(7,40+3,20)*2-0,9*2,10*2</t>
  </si>
  <si>
    <t>M 1,12-PŘEVIS : 2,50*12,70+2,50*12,50</t>
  </si>
  <si>
    <t>2,50*1,50</t>
  </si>
  <si>
    <t>mzi řadami 1-2 osa D : 2,40*2,50</t>
  </si>
  <si>
    <t>dtto řada 15-16 : 2,40*2,50</t>
  </si>
  <si>
    <t>rampa mezi osami C-d : 2,50*4,05*2</t>
  </si>
  <si>
    <t>řada 10,11 osa D,E : 2,50*4,05*2*2</t>
  </si>
  <si>
    <t>m 2,08 do m 2,01 : 2,50*(2,40+1,15)</t>
  </si>
  <si>
    <t>m 2,07-2,01 : 2,50*(2,40+0,95)</t>
  </si>
  <si>
    <t>m 2,10-2,06 : 2,50*(2,40+1,15)*2</t>
  </si>
  <si>
    <t>m 2,09-2,06 : 2,50*(1,15+2,40)</t>
  </si>
  <si>
    <t>mezi řadami 1-2 osa D : 2,40*2,50</t>
  </si>
  <si>
    <t>m 3,08 : 2,50*(1,15+2,40)</t>
  </si>
  <si>
    <t>m 3,07 : 2,50*(2,40+0,95)</t>
  </si>
  <si>
    <t>rozvaděč : 2,50*0,70*2</t>
  </si>
  <si>
    <t>m 3,10 : 2,50*(1,15+2,40)</t>
  </si>
  <si>
    <t>m 4,07 : 2,50*(1,275+1,455+1,20+0,80)</t>
  </si>
  <si>
    <t>m 4,08 : 2,50*(1,15+2,40)</t>
  </si>
  <si>
    <t>m 4,09 : 2,50*(1,15+1,0+1,45+1,35)</t>
  </si>
  <si>
    <t>m 4,10 : 2,50*(1,15+2,40)</t>
  </si>
  <si>
    <t xml:space="preserve">1. Np administrativa : </t>
  </si>
  <si>
    <t>m 1. 37 : 3,62*(2,50+8,0+2,30+3,50)-1,15*2,18</t>
  </si>
  <si>
    <t>m 1,39 : 3,62*(11,95+4,90+1,259+4,655)</t>
  </si>
  <si>
    <t>m 2,12 a 2,14 : 3,52*(2,25+3,65+8,0+2,12)</t>
  </si>
  <si>
    <t>3,52*(11,949+4,90+1,259+4,655)</t>
  </si>
  <si>
    <t>3. Np dtto : 56,39+80,125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</si>
  <si>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</si>
  <si>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</si>
  <si>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</si>
  <si>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skladba S12 : (19,15+8,75+8,61)</t>
  </si>
  <si>
    <t xml:space="preserve">m S2.13,13,a,13b : </t>
  </si>
  <si>
    <t>611901111R00</t>
  </si>
  <si>
    <t>Ubroušení výstupků betonu po odbednění stropů</t>
  </si>
  <si>
    <t>do roviny povrchu s případným ojedinělým zahlazením míst cementovou maltou,</t>
  </si>
  <si>
    <t>pod převisem : 266,50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</si>
  <si>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</si>
  <si>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</si>
  <si>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</si>
  <si>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okna v m 1,34 : 0,30*(1,30+1,0+1,30)*2</t>
  </si>
  <si>
    <t>0,30*(1,30+0,90+1,30)</t>
  </si>
  <si>
    <t>dveře m 1,22 : 0,30*(2,22+1,20+2,22)</t>
  </si>
  <si>
    <t>M 1,21 : 0,20*(2,225+1,10+2,225)</t>
  </si>
  <si>
    <t>M 1,20 : 0,20*(1,97+1,40+1,97)*2</t>
  </si>
  <si>
    <t>M 1,18 : 0,20*(2,225+0,90+2,225)</t>
  </si>
  <si>
    <t>M 1,18 : 0,20*(2,225+0,90+2,225)*2</t>
  </si>
  <si>
    <t>M 1,13 : 0,20*(2,225+1,25+2,225)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</si>
  <si>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</si>
  <si>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</si>
  <si>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</si>
  <si>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</si>
  <si>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>m 1,24 : 2,50*(3,70+2,70)*2</t>
  </si>
  <si>
    <t>-0,9*2,10-0,7*2,10*2</t>
  </si>
  <si>
    <t>m 1,25 : 2,50*(0,90+1,907)*2-0,7*2,10</t>
  </si>
  <si>
    <t>m 1,26 : 2,50*(0,9+1,85)*2-0,7*2,10</t>
  </si>
  <si>
    <t>m 1,29 : 2,50*(2,20+1,80)*2-0,8*2,10</t>
  </si>
  <si>
    <t>m 1,28 : 2,50*(2,75+3,70)*2-0,9*2,10-0,8*2,10</t>
  </si>
  <si>
    <t>m 1,30 : 2,50*(2,143+2,849)*2-0,9*2,10-0,8*2,10-0,7*2,10</t>
  </si>
  <si>
    <t>m 1,31 : 2,50*(2,15+2,40)*2-0,8*2,10</t>
  </si>
  <si>
    <t>m 1,33 : 2,50*(1,0+2,143)*2-0,7*2,10</t>
  </si>
  <si>
    <t>m 1,32 : 2,50*(1,35+2,15)*2-0,7*2,10</t>
  </si>
  <si>
    <t>administrativa  socialky m 2,17,2,166,2,18 : 2,50*7,40</t>
  </si>
  <si>
    <t>3. Np dtto : 2,50*7,40</t>
  </si>
  <si>
    <t>612481211RT2</t>
  </si>
  <si>
    <t>Vyztužení povrchu vnitřních stěn sklotextilní síťovinou s dodávkou síťoviny a stěrkového tmelu</t>
  </si>
  <si>
    <t xml:space="preserve">na stěnách na izolaci : </t>
  </si>
  <si>
    <t xml:space="preserve"> S8 v 2,50m : </t>
  </si>
  <si>
    <t>m 1,17,1,14,1,15,1,16 : 2,50*2,55+2,50+2,45*2+2,50*2,50+2,50*4,30*2</t>
  </si>
  <si>
    <t>m 1,13,1,08,1,35 na tl. 150mm : 2,50*(4,35+9,20+1,90)</t>
  </si>
  <si>
    <t>-1,20*2,16-1,25*2,10</t>
  </si>
  <si>
    <t>m 1,34,1,23 : 2,50*4,42</t>
  </si>
  <si>
    <t>2,50*2,05</t>
  </si>
  <si>
    <t>okolo sloupu : 2,50*(0,40+0,20+0,10+0,40)</t>
  </si>
  <si>
    <t>-1,0*1,30*2-0,9*1,30</t>
  </si>
  <si>
    <t>m 1,22 : 2,50*10,40-0,9*2,10</t>
  </si>
  <si>
    <t>m 1,18 : 2,50*4,05</t>
  </si>
  <si>
    <t>612901112R00</t>
  </si>
  <si>
    <t>Ubroušení výstupků betonu po odbednění stěn</t>
  </si>
  <si>
    <t>do roviny povrchu s případným ojedinělým zahlazením míst cementovou maltou</t>
  </si>
  <si>
    <t>613901112R00</t>
  </si>
  <si>
    <t>Ubroušení výstupků betonu po odbednění pilířů</t>
  </si>
  <si>
    <t>administrativa : 3,62*0,40*4</t>
  </si>
  <si>
    <t>m 1,37 a 1,39 : 3,62*(0,20+0,40+0,20)*4</t>
  </si>
  <si>
    <t>3,62*0,40*3*2</t>
  </si>
  <si>
    <t>3,62*(0,20+0,40+0,20)</t>
  </si>
  <si>
    <t>na podestě : 0,40*3,62*3</t>
  </si>
  <si>
    <t>3,52*0,40*2+3,52*0,40*3*6</t>
  </si>
  <si>
    <t>3,52*0,40*4+3,52*(0,20+0,40)</t>
  </si>
  <si>
    <t>dtto 3. Np : 28,16+7,74</t>
  </si>
  <si>
    <t>622311735RU4</t>
  </si>
  <si>
    <t>Zateplení fasády  , minerálními deskami s kolmým vláknem,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</si>
  <si>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</si>
  <si>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</si>
  <si>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</si>
  <si>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část jižní fasády skladba S7 : 2,95*12,40</t>
  </si>
  <si>
    <t>v řadě 17 k proskl. fasádě : 0,50*12,40*2</t>
  </si>
  <si>
    <t>východní fasáda v ose I administr. : 4,35*13,05+0,40*13,05</t>
  </si>
  <si>
    <t>622311837RU4</t>
  </si>
  <si>
    <t>Zateplení fasády  , minerálními deskami s podélným vláknem, tloušťky 200 mm, kontaktní nátěr a silikonová omítka, škrábaná, zrnitost 2 mm</t>
  </si>
  <si>
    <t>Součinitel tepelné vodivosti izolantu je 0,036 W/mK.</t>
  </si>
  <si>
    <t>uvnitř garáží skladba S6 m 1,03 : 2,50*(5,50+7,15*3+2,60)</t>
  </si>
  <si>
    <t>2,50*(3,30+0,50+2,50)</t>
  </si>
  <si>
    <t>na sloupech : 5,0*0,30+2,0*0,60</t>
  </si>
  <si>
    <t>2. Np m 2,03 : 2,50*(5,50+7,15*3+2,60)</t>
  </si>
  <si>
    <t>5,0*0,30+2,0*0,60</t>
  </si>
  <si>
    <t>dtto 3. Np : 73,875+15,75+2,70</t>
  </si>
  <si>
    <t>4. Np : 73,875+15,75+2,70</t>
  </si>
  <si>
    <t>622421131R00</t>
  </si>
  <si>
    <t>Omítky vnější stěn vápenné nebo vápenocementové hladké,  , složitost 1÷ 2, Malta pro zdění</t>
  </si>
  <si>
    <t>POHLED JIŽNÍ POD PLECH. FASÁDU : 16,75*9,70</t>
  </si>
  <si>
    <t>-1,40*1,97*2-0,9*2,225-1,25*2,25</t>
  </si>
  <si>
    <t>POHLED VÝCHODNÍ : 16,25*9,70+0,60*9,70+1,50*,70</t>
  </si>
  <si>
    <t>2,55*2,50</t>
  </si>
  <si>
    <t>1,20*2,225-1,10*2,225</t>
  </si>
  <si>
    <t>-0,90*1,0</t>
  </si>
  <si>
    <t>STĚNA POD PŘEVISEM K M 1,12 U BET. DLAŽBY : 2,50*(12,40+1,50)</t>
  </si>
  <si>
    <t>přizdění pilířů m 4,04 a 4,05 : 3,900*(0,60+0,40+0,60)*2*2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</si>
  <si>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</si>
  <si>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</si>
  <si>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</si>
  <si>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 xml:space="preserve">POD PLECH : </t>
  </si>
  <si>
    <t>JIŽNÍ A VÝCHODNÍ FASÁDA VČ. STĚNY K M 1,12 : 354,48</t>
  </si>
  <si>
    <t>pilíře m 4,04 a 4,05 přizdění : 3,90*(0,60+0,40+0,60)*2*2</t>
  </si>
  <si>
    <t>631312621R00</t>
  </si>
  <si>
    <t xml:space="preserve">Mazanina z betonu prostého tl. přes 50 do 80 mm třídy C 20/25,  </t>
  </si>
  <si>
    <t>Včetně vytvoření dilatačních spár, bez zaplnění.</t>
  </si>
  <si>
    <t xml:space="preserve">skladba S4 : </t>
  </si>
  <si>
    <t>m 1,13,1,14,1,15,1,16,1,17 : (43,65+10,41+10,32+10,62+10,84)*0,06</t>
  </si>
  <si>
    <t>m 1,22,1,23,1,24,1,251,261,27,1,28 : (14,04+7,28+8,48+1,72+1,62+2,25+10,31)*0,06</t>
  </si>
  <si>
    <t>m 1,29,1,30,1,31,1,32,1,33,1,34 : (3,96+6,11+5,15+2,84+1,40+10,57)*0,06</t>
  </si>
  <si>
    <t xml:space="preserve">skladba S10 : </t>
  </si>
  <si>
    <t>m 1,18,1,19,1,20,1,21 : (17,62+7,59+7,42+7,82)*0,06</t>
  </si>
  <si>
    <t>631313611R00</t>
  </si>
  <si>
    <t xml:space="preserve">Mazanina z betonu prostého tl. přes 80 do 120 mm třídy C 16/20 ,  </t>
  </si>
  <si>
    <t xml:space="preserve">podkladní mazanina : </t>
  </si>
  <si>
    <t>m 1,13,1,14,1,15,1,16,1,17 : (43,65+10,41+10,32+10,62+10,84)*0,12</t>
  </si>
  <si>
    <t>m 1,22,1,23,1,24,1,251,261,27,1,28 : (14,04+7,28+8,48+1,72+1,62+2,25+10,31)*0,12</t>
  </si>
  <si>
    <t>m 1,29,1,30,1,31,1,32,1,33,1,34 : (3,96+6,11+5,15+2,84+1,40+10,57)*0,12</t>
  </si>
  <si>
    <t>m 1,18,1,19,1,20,1,21 : (17,62+7,59+7,42+7,82)*0,12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</si>
  <si>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</si>
  <si>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</si>
  <si>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</si>
  <si>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631343825R00</t>
  </si>
  <si>
    <t>Mazanina z betonu lehkého hutného konstrukčního tloušťky přes 80 do 120 mm z polystyrenbetonu, 1,8 MPa</t>
  </si>
  <si>
    <t xml:space="preserve">Pěnobetonu : </t>
  </si>
  <si>
    <t>m 1,18,1,19,1,20,1,21 : (17,62+7,59+7,42+7,82)*0,14</t>
  </si>
  <si>
    <t>631362021R00</t>
  </si>
  <si>
    <t>Výztuž mazanin z betonů a z lehkých betonů ze svařovaných sítí ze svařovaných sítí</t>
  </si>
  <si>
    <t>m 1,13,1,14,1,15,1,16,1,17 : (43,65+10,41+10,32+10,62+10,84)*3,03*1,20*0,001</t>
  </si>
  <si>
    <t>m 1,22,1,23,1,24,1,251,261,27,1,28 : (14,04+7,28+8,48+1,72+1,62+2,25+10,31)*3,03*1,20*0,001</t>
  </si>
  <si>
    <t>m 1,29,1,30,1,31,1,32,1,33,1,34 : (3,96+6,11+5,15+2,84+1,40+10,57)*3,03*1,20*0,001</t>
  </si>
  <si>
    <t>m 1,18,1,19,1,20,1,21 : (17,62+7,59+7,42+7,82)*3,03*1,20*0,001</t>
  </si>
  <si>
    <t>632441017RT3</t>
  </si>
  <si>
    <t>Potěr litý anhydritový anhydritový, pevnost v tlaku 30 MPa, pokládaná plocha do 100 m2, tloušťka 60 mm</t>
  </si>
  <si>
    <t>dovoz směsi, doprava pomocí šnekového čerpadla, lití hadicí na plochu, dvojí (křížem vedené) rozvlnění hrazdami</t>
  </si>
  <si>
    <t>m 1,39-tl.75mm : 171,45</t>
  </si>
  <si>
    <t>skladba S15 2. Np : 1,38+3,96+5,15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</si>
  <si>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</si>
  <si>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</si>
  <si>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47</t>
  </si>
  <si>
    <t>642942213R00</t>
  </si>
  <si>
    <t>Osazení zárubní dveřních ocelových do sádrokartonové příčky_x000D_
 tloušťky 125 mm_x000D_
 šířky 700 mm, bez dodávky zárubně</t>
  </si>
  <si>
    <t>Včetně kotvení rámů do zdiva a platí pro jakýkoliv způsob provádění (např. bodovým přivařením k obnažené výztuži, uklínováním, zalitím pracen apod.).</t>
  </si>
  <si>
    <t>1. Np admin. : 3*4</t>
  </si>
  <si>
    <t>55330476R</t>
  </si>
  <si>
    <t>zárubeň kovová pro sádrokarton; š profilu 150 mm; š průchodu 800 mm; h průchodu 1 970 mm; P; závěsy pevné</t>
  </si>
  <si>
    <t>t14 do sádrokartonu : 4</t>
  </si>
  <si>
    <t>553310043R</t>
  </si>
  <si>
    <t>zárubeň kovová jednostranná; pro sádrokarton, pro přesné zdění; ústí 150 mm; š průchodu 900 mm; h průchodu 1 970 mm; L, P</t>
  </si>
  <si>
    <t>T10 : 1</t>
  </si>
  <si>
    <t>T12 : 4</t>
  </si>
  <si>
    <t>T14 : 4</t>
  </si>
  <si>
    <t>T15 : 1</t>
  </si>
  <si>
    <t>T23 : 1</t>
  </si>
  <si>
    <t>T24 : 3</t>
  </si>
  <si>
    <t>553310045R</t>
  </si>
  <si>
    <t>zárubeň kovová jednostranná; pro sádrokarton, pro přesné zdění; ústí 150 mm; š průchodu 1 100 mm; h průchodu 1 970 mm; L, P</t>
  </si>
  <si>
    <t>T11 : 1</t>
  </si>
  <si>
    <t>T13 : 1</t>
  </si>
  <si>
    <t>553310375R</t>
  </si>
  <si>
    <t>zárubeň kovová dvoudílná; pro dodatečnou montáž; ústí 200 mm; š průchodu 1 100 mm; h průchodu 1 970 mm; L, P</t>
  </si>
  <si>
    <t>T6 : 6</t>
  </si>
  <si>
    <t>T7 : 2</t>
  </si>
  <si>
    <t>T8 : 10</t>
  </si>
  <si>
    <t>T9 : 2</t>
  </si>
  <si>
    <t>553310551R</t>
  </si>
  <si>
    <t>zárubeň kovová světlíková; pro klasické zdění, pro zděné stěny, příčky; ústí 80 mm; š průchodu 700 mm; h průchodu 1 970 mm; L, P</t>
  </si>
  <si>
    <t>T17 : 1</t>
  </si>
  <si>
    <t>T19 : 2</t>
  </si>
  <si>
    <t>T20 : 1</t>
  </si>
  <si>
    <t>553310552R</t>
  </si>
  <si>
    <t>zárubeň kovová světlíková; pro klasické zdění, pro zděné stěny, příčky; ústí 80 mm; š průchodu 800 mm; h průchodu 1 970 mm; L, P</t>
  </si>
  <si>
    <t>T21 : 12</t>
  </si>
  <si>
    <t>553310572R</t>
  </si>
  <si>
    <t>zárubeň kovová světlíková; pro klasické zdění, pro zděné stěny, příčky; ústí 120 mm; š průchodu 800 mm; h průchodu 1 970 mm; L, P</t>
  </si>
  <si>
    <t>T1 : 1</t>
  </si>
  <si>
    <t>T3 : 1</t>
  </si>
  <si>
    <t>553310591R</t>
  </si>
  <si>
    <t>zárubeň kovová světlíková; pro klasické zdění, pro zděné stěny, příčky; ústí 150 mm; š průchodu 700 mm; h průchodu 1 970 mm; L, P</t>
  </si>
  <si>
    <t>T16 : 1</t>
  </si>
  <si>
    <t>553310595R</t>
  </si>
  <si>
    <t>zárubeň kovová světlíková; pro klasické zdění, pro zděné stěny, příčky; ústí 150 mm; š průchodu 1 100 mm; h průchodu 1 970 mm; L, P</t>
  </si>
  <si>
    <t xml:space="preserve">výška 2100mm : </t>
  </si>
  <si>
    <t>T2 : 1</t>
  </si>
  <si>
    <t>T4 : 1</t>
  </si>
  <si>
    <t>553310598R</t>
  </si>
  <si>
    <t>zárubeň kovová světlíková; pro klasické zdění, pro zděné stěny, příčky; ústí 150 mm; š průchodu 2 100 mm; h průchodu 1 970 mm; dvoukřídlá</t>
  </si>
  <si>
    <t>T18 : 1</t>
  </si>
  <si>
    <t>899103111R00</t>
  </si>
  <si>
    <t>Osazení poklopů litinových a ocelových o hmotnost jednotlivě přes 100  do 150 kg</t>
  </si>
  <si>
    <t>827-1</t>
  </si>
  <si>
    <t>Z10 beodtová jímka : 1</t>
  </si>
  <si>
    <t>899501211R00</t>
  </si>
  <si>
    <t>Stupadla do šachet a drobných objektů vidlicová osazovaná do vynechaných otvorů</t>
  </si>
  <si>
    <t>Z39  Z40 : 10+10</t>
  </si>
  <si>
    <t>899502411R00</t>
  </si>
  <si>
    <t xml:space="preserve">Stupadla do šachet a drobných objektů litinová zapouštěcí - kapsová, s vysekáním otvoru v betonu </t>
  </si>
  <si>
    <t>včetně dodání stupadel,</t>
  </si>
  <si>
    <t>Z10 do bezodtokové jímky : 6</t>
  </si>
  <si>
    <t>55243345.AR</t>
  </si>
  <si>
    <t>poklop kanalizační litinový; D výrobku 610 mm; únosnost D 400 kN</t>
  </si>
  <si>
    <t>55348289R</t>
  </si>
  <si>
    <t>Železo stoupací SZ 1 30x30 cm</t>
  </si>
  <si>
    <t>911351321R00</t>
  </si>
  <si>
    <t>Betonový zádržný systém silniční svodidla výšky 1000 mm, délky 2000 mm, šířky 700 mm, běžný díl</t>
  </si>
  <si>
    <t>osazení jeřábem nebo hydraulickou rukou, vyrovnání prvku a osazení do konečné polohy</t>
  </si>
  <si>
    <t xml:space="preserve"> v ceně není bloc : </t>
  </si>
  <si>
    <t>m 1,11 : 4*2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</si>
  <si>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</si>
  <si>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</si>
  <si>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</si>
  <si>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pod převisem u chodníku : 15,90+2,045+9,608</t>
  </si>
  <si>
    <t>592161400R</t>
  </si>
  <si>
    <t>stěna vodicí běžný díl, šrafovaný; beton; š = 440 mm; h = 500,0 mm; l = 2 000 mm</t>
  </si>
  <si>
    <t>v m 1,11 : 4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</si>
  <si>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</si>
  <si>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</si>
  <si>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</si>
  <si>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</si>
  <si>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</si>
  <si>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pohled jižní : 17,70*10,0+6,0*4,50</t>
  </si>
  <si>
    <t>13,30*14,0+5,90*14,0</t>
  </si>
  <si>
    <t>pohled severní : 17,70*10,0+6,0*4,50</t>
  </si>
  <si>
    <t>13,30*14,0+2,50*4,50</t>
  </si>
  <si>
    <t>admin. raster : 14,35*14,0</t>
  </si>
  <si>
    <t>pohled východní : 78,80*10,0+78,80*4,50</t>
  </si>
  <si>
    <t>pro admin. zateplené : 5,50*14,0</t>
  </si>
  <si>
    <t>pohled západní admin. rast : 38,0*14,0</t>
  </si>
  <si>
    <t>(19,80+25,10)*14,0</t>
  </si>
  <si>
    <t>nad rast. : 35,0*4,50</t>
  </si>
  <si>
    <t>941941502R00</t>
  </si>
  <si>
    <t>Montáž lešení lehkého pracovního řadového s podlahami Dovoz a odvoz lešení rámového pronajatého</t>
  </si>
  <si>
    <t>km</t>
  </si>
  <si>
    <t>15 sad : 15*20*2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</si>
  <si>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</si>
  <si>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</si>
  <si>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3612,85*3</t>
  </si>
  <si>
    <t>941941831RT4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</si>
  <si>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</si>
  <si>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</si>
  <si>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</si>
  <si>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 xml:space="preserve">pro montáž podhledů : </t>
  </si>
  <si>
    <t>a tep. izol. 1. Np : 3,65+10,41+10,32+10,62+10,84+14,04+7,28+8,48+1,72</t>
  </si>
  <si>
    <t>1,62+2,25+10,31+3,96+6,11+5,15+2,84+1,40+10,57+4,85</t>
  </si>
  <si>
    <t>33,66+171,45+1,38+3,96+4,54</t>
  </si>
  <si>
    <t>2np : 171,45</t>
  </si>
  <si>
    <t>1PP-2. Pp admin. : 19,15+8,75+8,61</t>
  </si>
  <si>
    <t>1. Np m 1,03 zateplení stěny : 31,0*1,0+4,0*1,0+2,50*1,0</t>
  </si>
  <si>
    <t>m 1,22 : 10,0*1,0</t>
  </si>
  <si>
    <t>m 1,13 : (12,0+4,0)*1</t>
  </si>
  <si>
    <t>m 1,18 : 4,05*1,0</t>
  </si>
  <si>
    <t>m 2,03 : 31,0*1,0+4,0*1,0+2,50*1,0</t>
  </si>
  <si>
    <t>m 3,03 : 31,0*1,0+4,0*1,0+2,50*1,0</t>
  </si>
  <si>
    <t>. Np : 31,0*1,0+4,0*1,0+2,50*1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</si>
  <si>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</si>
  <si>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</si>
  <si>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2. PP : 925,59</t>
  </si>
  <si>
    <t>1. PP : 1920,61</t>
  </si>
  <si>
    <t>1. Np : 2298,02</t>
  </si>
  <si>
    <t>953941312R00</t>
  </si>
  <si>
    <t>Osazení předmětů na hmoždinky osazení hasicího přístroje</t>
  </si>
  <si>
    <t>30</t>
  </si>
  <si>
    <t>admnist. : 11</t>
  </si>
  <si>
    <t>953943123R00</t>
  </si>
  <si>
    <t>Osazování jiných kovových výrobků do betonu (např. kotev) se zajištěním polohy k bednění nebo k výztuži před zabetonováním_x000D_
 přes 5 kg do 15 kg/kus</t>
  </si>
  <si>
    <t>Rám pro rýhovaný plech  do m 1,21 : (2,0*4,05+2,*1,202*0,80)*3,77</t>
  </si>
  <si>
    <t xml:space="preserve">L50/50/5 : </t>
  </si>
  <si>
    <t>pracny 30/3 : 20,0*0,15*0,94</t>
  </si>
  <si>
    <t>953941391R00</t>
  </si>
  <si>
    <t>Zkoušky a revize revize požárního hasicího přístroje do 5 ks</t>
  </si>
  <si>
    <t>953941395R00</t>
  </si>
  <si>
    <t xml:space="preserve">Zkoušky a revize vystavení revizní zprávy - požární hasicí přístroj </t>
  </si>
  <si>
    <t>953981202R00</t>
  </si>
  <si>
    <t>Chemické kotvy do betonu, do cihelného zdiva do betonu, hloubky 90 mm, M 10, malta pro chemické kotvy dvousložková do plných materiálů</t>
  </si>
  <si>
    <t>pro kotvení rámu vzduch. Z27 : 112</t>
  </si>
  <si>
    <t>44984</t>
  </si>
  <si>
    <t>Výstražné tabulky dle tech. zprávy požární str.33-předpokad dod a mont.</t>
  </si>
  <si>
    <t xml:space="preserve">tabulky značky jsou fotoluminiscenčního materialu nebo  reflexního : </t>
  </si>
  <si>
    <t>nebo reflexního : 1</t>
  </si>
  <si>
    <t>44984100R</t>
  </si>
  <si>
    <t>přístoj hasicí práškový; PG1LE; výtlačný prostředek dusík; náplň 1 kg; dostřik 2 m; doba činnosti min 6 s</t>
  </si>
  <si>
    <t>22</t>
  </si>
  <si>
    <t>44984104R</t>
  </si>
  <si>
    <t>přístoj hasicí práškový; PG4LE; výtlačný prostředek dusík; náplň 4 kg; dostřik 4 m; doba činnosti min 8 s</t>
  </si>
  <si>
    <t>19</t>
  </si>
  <si>
    <t>553-89</t>
  </si>
  <si>
    <t>Požární rolety 3400/2300 vč ovládcích modulů dle výpisu</t>
  </si>
  <si>
    <t xml:space="preserve">nákup, doprava , výroba ,pozinek : </t>
  </si>
  <si>
    <t>Rám pro rýhovaný plech  do m 1,21 : (2,0*4,05+2,*1,202*0,80)*3,77*1,08</t>
  </si>
  <si>
    <t>pracny 30/3 : 20,0*0,15*0,94*1,08</t>
  </si>
  <si>
    <t>711171559R00</t>
  </si>
  <si>
    <t xml:space="preserve">Provedení izolace proti zemní vlhkosti termoplasty vodorovné, volně položené, bez dodávky fólie,  </t>
  </si>
  <si>
    <t>800-711</t>
  </si>
  <si>
    <t>skladba S10 : 17,62+7,59+7,42+7,82</t>
  </si>
  <si>
    <t>skladba S4 : 43,65+10,41+10,32+10,62+10,84+14,04+7,28+8,48</t>
  </si>
  <si>
    <t>1,72+1,62+2,25+10,31+3,96+6,11+5,15+2,84+1,40+10,57</t>
  </si>
  <si>
    <t>711172559RT1</t>
  </si>
  <si>
    <t xml:space="preserve">Provedení izolace proti zemní vlhkosti termoplasty svislé, volně položené, bez dodávky fólie,  </t>
  </si>
  <si>
    <t>m S2.13a : 1,30*(2,20+3,80+2,60+3,40)</t>
  </si>
  <si>
    <t>8,75</t>
  </si>
  <si>
    <t>28322028R</t>
  </si>
  <si>
    <t>fólie izolační zemní hydroizolační, protiradonová; tloušťka 1,50 mm; plošná hmotnost 1 900 g/m2; PVC-P</t>
  </si>
  <si>
    <t>202,02*1,10</t>
  </si>
  <si>
    <t>24,35*1,15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</si>
  <si>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</si>
  <si>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</si>
  <si>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</si>
  <si>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712211559R00</t>
  </si>
  <si>
    <t>Provedení krytiny ze živičných šindelů - podklad podkladní asfaltový izolační pás natavením</t>
  </si>
  <si>
    <t>skladba S1 nad kancelářemi : 28,71+142,97</t>
  </si>
  <si>
    <t>nad kancelářemi S17 : 28,55</t>
  </si>
  <si>
    <t>vytažení na atiku po obvodě v 600mm : 0,60*(8,03+20,75+5,0+1,945+4,03+12,55+36,20+2,20)</t>
  </si>
  <si>
    <t>shora 200mm : 0,20*(8,03+20,75+5,0+1,945+4,03+12,55+36,20+2,20)</t>
  </si>
  <si>
    <t>okolo šachty shora : 0,20*(1,90+2,90+1,90)</t>
  </si>
  <si>
    <t>poobvodě : 0,20*(1,90+2,90+1,90)</t>
  </si>
  <si>
    <t>skladba S2 : 605,37+101,56</t>
  </si>
  <si>
    <t>po obvodě na atiku pro skladbu S2 a S18 : 1,20*(11,90+25,10+4,90+50,80+4,90+2,50+11,90+40,0+1,99+15,45)</t>
  </si>
  <si>
    <t>shora na š 300mm : 0,30*(11,70+25,40+4,90+51,20+4,90+2,80+12,30+93,42)</t>
  </si>
  <si>
    <t>skladba S3 nad garáže a pod vzduch : 62,14+62,07+364,98</t>
  </si>
  <si>
    <t>712311106RZ4</t>
  </si>
  <si>
    <t>Povlakové krytiny střech do 10° za studena asfaltovou penetrační suspenzí, včetně dodávky emulze 0,4 kg/m2</t>
  </si>
  <si>
    <t>po obvodě : 0,20*(1,90+2,90+1,90)</t>
  </si>
  <si>
    <t>skladba S3 nad garáže a vzduch : 62,07+62,14+364,98</t>
  </si>
  <si>
    <t>sladba s18 : 45,65+51,71</t>
  </si>
  <si>
    <t>712361701R00</t>
  </si>
  <si>
    <t>Povlakové krytiny střech do 10° pryžemi fólií položenou volně, bez dodávky fólie</t>
  </si>
  <si>
    <t xml:space="preserve">uložení hydrofilnímin. vlny : </t>
  </si>
  <si>
    <t>nad kancelářemi S17 : 28,55*2</t>
  </si>
  <si>
    <t>s18 : 45,65+51,71</t>
  </si>
  <si>
    <t>skladba S3 nad garážemi a pod vzuch : (62,14+62,07+364,98)*2</t>
  </si>
  <si>
    <t>712372111R00</t>
  </si>
  <si>
    <t xml:space="preserve">Povlakové krytiny střech do 10° termoplasty kotvené do betonu, 4 kotvy/m2, pro tl. izolace do 160 mm, bez dodávky fólie,  </t>
  </si>
  <si>
    <t>včetně ukotvení k podkladu hmoždinkami, svaření všech spojů a překrytí kotev fólií.</t>
  </si>
  <si>
    <t xml:space="preserve">skladba s2 a S18 : </t>
  </si>
  <si>
    <t>S18 : 45,65+51,71</t>
  </si>
  <si>
    <t>skladba s3 nad garážemi a vzduch : 62,14+62,07+364,98</t>
  </si>
  <si>
    <t>712378004R00</t>
  </si>
  <si>
    <t>Povlakové krytiny střech do 10° termoplasty Doplňkové konstrukce k povlakovým krytinám z fólií závětrná lišta, RŠ 250 mm, z pozinkovaného plechu s povrchovou úpravou PVC</t>
  </si>
  <si>
    <t xml:space="preserve"> včetně dodávek výrobků</t>
  </si>
  <si>
    <t>Úprava délky a připevnění závětrné lišty natloukacími hmoždinkami včetně dodávky lišty.</t>
  </si>
  <si>
    <t>okolo vpustí jako kačírková : 6,0*0,70*4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</si>
  <si>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</si>
  <si>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</si>
  <si>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Úprava délky a připevnění stěnové lišty natloukacími hmoždinkami včetně dodávky lišty.</t>
  </si>
  <si>
    <t>K6 : 29,40</t>
  </si>
  <si>
    <t>712378103RT3</t>
  </si>
  <si>
    <t>Povlakové krytiny střech do 10° termoplasty Doplňkové konstrukce k povlakovým krytinám z fólií kulatý chrlič s manžetou, průměr 110 mm, s manžetou z fólie z měkčeného PVC</t>
  </si>
  <si>
    <t>Dodávka a montáž propustě, utěsnění PU pěnou, přitavení límce a doplnění zálivkovou hmotou.</t>
  </si>
  <si>
    <t>712378110R00</t>
  </si>
  <si>
    <t>Povlakové krytiny střech do 10° termoplasty Doplňkové konstrukce k povlakovým krytinám z fólií vnitřní koutová tvarovka,  , s manžetou z fólie z měkčeného PVC</t>
  </si>
  <si>
    <t>včetně dodávky tvarovky</t>
  </si>
  <si>
    <t>8+6</t>
  </si>
  <si>
    <t>712391171RT1</t>
  </si>
  <si>
    <t>Povlakové krytiny střech do 10° ostatní Textílie na střechách do 10° podkladní, položení - bez dodávky textílie</t>
  </si>
  <si>
    <t>S18 na folii : 45,65+51,71</t>
  </si>
  <si>
    <t>pod kačírek S18 : 45,65+51,71</t>
  </si>
  <si>
    <t>pod kačírek S3 : 62,14+62,07+364,98</t>
  </si>
  <si>
    <t>712391172RT1</t>
  </si>
  <si>
    <t>Povlakové krytiny střech do 10° ostatní Textílie na střechách do 10° ochranná, položení - bez dodávky textílie</t>
  </si>
  <si>
    <t>skladba S3 nad garáže a vzuch : (62,14+62,07+364,98)*2</t>
  </si>
  <si>
    <t xml:space="preserve">nad tep. izol. a nad folií : </t>
  </si>
  <si>
    <t>712391382RZ1</t>
  </si>
  <si>
    <t>Povlakové krytiny střech do 10° ostatní násypem z hrubého kameniva frakce 16-22_x000D_
 včetně dodávky kameniva tl. 50 mm</t>
  </si>
  <si>
    <t>nad garáže S18 : 45,65+51,71</t>
  </si>
  <si>
    <t>nad garáže S3 : 62,14+62,07</t>
  </si>
  <si>
    <t>pod vzduchotechnk.-garáže : 364,98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</si>
  <si>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</si>
  <si>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</si>
  <si>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</si>
  <si>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 xml:space="preserve">v cena obsahuje  nopovou zahradní folie : </t>
  </si>
  <si>
    <t>skladba S1 : 28,71+142,97</t>
  </si>
  <si>
    <t>skladba S17 : 28,55</t>
  </si>
  <si>
    <t>skladba S2  A s18 : 605,37+101,56</t>
  </si>
  <si>
    <t>45,65+51,71</t>
  </si>
  <si>
    <t xml:space="preserve">součástí položky není substrát ani předpěstovaná veg. rohož : </t>
  </si>
  <si>
    <t xml:space="preserve">rozložení substrátu a rozprostření rohože : </t>
  </si>
  <si>
    <t>sladba S1 2x : (28,71+142,97)*2</t>
  </si>
  <si>
    <t>SKLADBA s2 : (605,37+101,56)*2</t>
  </si>
  <si>
    <t>712-99</t>
  </si>
  <si>
    <t>Opracování kotevních prostupů, termoplasty</t>
  </si>
  <si>
    <t>záchytný systém na střeše : 51</t>
  </si>
  <si>
    <t>00590021R</t>
  </si>
  <si>
    <t>travní koberec š = 110,0 cm; l = 200,0 cm; složení rozchodník na kokosové podložce</t>
  </si>
  <si>
    <t>skladba S1 : (28,71+142,97)/2*1,05</t>
  </si>
  <si>
    <t>SKLADBA s2 : (605,37+101,56)/2*1,05</t>
  </si>
  <si>
    <t>10371505R</t>
  </si>
  <si>
    <t>substrát pro zakládání střešních zahrad a vegetačních střech s výškou vegetačního substrátu od 60 do 200 mm; balení balení po 2 m3</t>
  </si>
  <si>
    <t>S1 : (28,71+142,97)*0,03*1,10</t>
  </si>
  <si>
    <t>s2 : (605,37+101,56)*0,03*1,10</t>
  </si>
  <si>
    <t>283220022R</t>
  </si>
  <si>
    <t>fólie izolační střešní hydroizolační; tloušťka 1,50 mm; plošná hmotnost 1 800 g/m2; PVC-P, skelná výztuž; µ = 15 000,0</t>
  </si>
  <si>
    <t>skladba S1 nad kancelářemi : (28,71+142,97)*1,10</t>
  </si>
  <si>
    <t>nad kancelářemi S17 : 28,55*1,10</t>
  </si>
  <si>
    <t>vytažení na atiku po obvodě v 600mm : 0,60*(8,03+20,75+5,0+1,945+4,03+12,55+36,20+2,20)*1,15</t>
  </si>
  <si>
    <t>shora 200mm : 0,20*(8,03+20,75+5,0+1,945+4,03+12,55+36,20+2,20)*1,15</t>
  </si>
  <si>
    <t>okolo šachty shora : 0,20*(1,90+2,90+1,90)*1,15</t>
  </si>
  <si>
    <t>poobvodě : 0,20*(1,90+2,90+1,90)*1,15</t>
  </si>
  <si>
    <t>skladba S2 : (605,37+101,56)*1,10</t>
  </si>
  <si>
    <t>po obvodě na atiku pro skladbu S2 a S18 : 1,20*(11,90+25,10+4,90+50,80+4,90+2,50+11,90+40,0+1,99+15,45)*1,10</t>
  </si>
  <si>
    <t>shora na š 300mm : 0,30*(11,70+25,40+4,90+51,20+4,90+2,80+12,30+93,42)*1,10</t>
  </si>
  <si>
    <t>S18 : (45,65+51,71)*1,10</t>
  </si>
  <si>
    <t>skladba s3 nad garážemi a vzduch : (62,14+62,07+364,98)*1,10</t>
  </si>
  <si>
    <t>628522691R</t>
  </si>
  <si>
    <t xml:space="preserve">pás izolační z modifikovaného asfaltu natavitelný; nosná vložka skelná rohož + Al fólie; horní strana jemný minerální posyp; spodní strana PE fólie; tl. 4,0 mm_x000D_
</t>
  </si>
  <si>
    <t>administrativa : 275,47*1,10</t>
  </si>
  <si>
    <t>972,24*1,10</t>
  </si>
  <si>
    <t>pod vzduch a nad garážr S3 : (62,14+62,07+364,98)*1,10</t>
  </si>
  <si>
    <t>63151301R</t>
  </si>
  <si>
    <t>deska izolační substrátová; minerální vlákno; rovná hrana; tl. 50,0 mm; součinitel tepelné vodivosti 0,037 W/mK; obj. hmotnost 76,00 kg/m3</t>
  </si>
  <si>
    <t>S17  ddto pod kačírek : 28,55</t>
  </si>
  <si>
    <t>S2 : 605,37+101,56</t>
  </si>
  <si>
    <t>S3 garáže a pod vzduch : 62,14+62,07+364,98</t>
  </si>
  <si>
    <t>ale tl. 30mm skkladba S17 : 28,55</t>
  </si>
  <si>
    <t>skladba S3 nad garáže a vzduch, : 62,14+62,07+364,98</t>
  </si>
  <si>
    <t>69366195R</t>
  </si>
  <si>
    <t>geotextilie skelná vlákna; funkce separační; plošná hmotnost 120 g/m2</t>
  </si>
  <si>
    <t>skladba s2 a S18 podladní a ochranná : 1069,60*2*1,10</t>
  </si>
  <si>
    <t>S18 pod kačírek : (45,65+51,71)*1,10</t>
  </si>
  <si>
    <t>nafolii podkl. a ochranná : (45,65+51,71)*2*1,10</t>
  </si>
  <si>
    <t>skladba S3 celkem 3x : (364,98+62,14+62,07)*3*1,10</t>
  </si>
  <si>
    <t>69366198R</t>
  </si>
  <si>
    <t>geotextilie PP; funkce separační, ochranná, výztužná, filtrační; plošná hmotnost 300 g/m2; zpevněná oboustranně</t>
  </si>
  <si>
    <t>275,47*1,10</t>
  </si>
  <si>
    <t>998712203R00</t>
  </si>
  <si>
    <t>Přesun hmot pro povlakové krytiny v objektech výšky přes 12 do 24 m</t>
  </si>
  <si>
    <t>713111127RT2</t>
  </si>
  <si>
    <t xml:space="preserve">Montáž tepelné izolace stropů tepelná izolace stropů rovných spodem na tmel a hmoždinky, betonový strop, bez dodávky materiálu,  </t>
  </si>
  <si>
    <t>800-713</t>
  </si>
  <si>
    <t xml:space="preserve">v ceně hmoždinky, monáž : </t>
  </si>
  <si>
    <t xml:space="preserve">skladba S12 : </t>
  </si>
  <si>
    <t>m S2.13,S2.13a,S2.13b : 19,15+8,75+8,61</t>
  </si>
  <si>
    <t>713121111RT1</t>
  </si>
  <si>
    <t>Montáž tepelné izolace podlah  jednovrstvá, bez dodávky materiálu</t>
  </si>
  <si>
    <t xml:space="preserve">1. Np skladba S4 : </t>
  </si>
  <si>
    <t>m 1,13,1,14,1,15,1,16,1,17, : 43,65+10,41+10,32+10,62+10,84</t>
  </si>
  <si>
    <t>1,221,23,1,24,1,25,1,26,1,27,1,28, : 14,04+7,28+8,48+1,72+1,62+2,25+10,31</t>
  </si>
  <si>
    <t>m 1,29,1,30,1,31,1,32,1,33,1,34 : 3,96+6,11+5,15+2,84+1,40+10,57</t>
  </si>
  <si>
    <t>S11 m 1,39 : 171,45</t>
  </si>
  <si>
    <t xml:space="preserve">S13 : </t>
  </si>
  <si>
    <t>m 1,41,1,42,43 : 1,38+3,96+4,54</t>
  </si>
  <si>
    <t xml:space="preserve">skladba S15 : </t>
  </si>
  <si>
    <t>m 2,16,2,17,2,18 : 1,38+3,96+5,15</t>
  </si>
  <si>
    <t>713131142R00</t>
  </si>
  <si>
    <t>Montáž izolace lepením a zajištění hmoždinkami na tmel a hmoždinky - 4 ks/m2, na cihly plné</t>
  </si>
  <si>
    <t xml:space="preserve">skladba S8 : </t>
  </si>
  <si>
    <t>713141125R00</t>
  </si>
  <si>
    <t>Montáž tepelné izolace plochých střech desky, na lepidlo</t>
  </si>
  <si>
    <t>Včetně očištění podkladu od nesoudržných vrstev.</t>
  </si>
  <si>
    <t xml:space="preserve">2x -1x tl. 80mm a 1x 160mm : </t>
  </si>
  <si>
    <t>po druhé : 275,47</t>
  </si>
  <si>
    <t xml:space="preserve">skladba S2 a S18 spádové klíny : </t>
  </si>
  <si>
    <t>skladba s3 : 62,14+62,07+364,98</t>
  </si>
  <si>
    <t>713191100RT9</t>
  </si>
  <si>
    <t>Izolace tepelné běžných konstrukcí - doplňky položení separační fólie, včetně dodávky PE fólie</t>
  </si>
  <si>
    <t>skladba S11 m 1,39 : 171,45</t>
  </si>
  <si>
    <t>S13 m 1,41,1,42,1,43 : 1,38+3,96+4,54</t>
  </si>
  <si>
    <t>sklada S15 . Np : 1,38+3,96+5,15</t>
  </si>
  <si>
    <t>283755019R</t>
  </si>
  <si>
    <t>deska izolační fasádní; fenolická pěna; rovná hrana; tl. 100,0 mm; kašírování skelná tkanina; součinitel tepelné vodivosti 0,020 W/mK; R = 5,000 m2K/W; obj. hmotnost 35,00 kg/m3</t>
  </si>
  <si>
    <t>m 1,08 na tl. 100mm do schodiště : 2,50*4,35</t>
  </si>
  <si>
    <t>-1,20*2,16</t>
  </si>
  <si>
    <t>283755022R</t>
  </si>
  <si>
    <t>deska izolační fasádní; fenolická pěna; rovná hrana; tl. 160,0 mm; kašírování skelná tkanina; součinitel tepelné vodivosti 0,021 W/mK; R = 7,600 m2K/W; obj. hmotnost 35,00 kg/m3</t>
  </si>
  <si>
    <t>m 1,13,1,35 stěna ke garážím : 2,50*(1,90+9,25)*1,01</t>
  </si>
  <si>
    <t>strop S9 : 305,02*1,01</t>
  </si>
  <si>
    <t>skladba S12 : (19,15+8,75+8,61)*1,01</t>
  </si>
  <si>
    <t>28375632R</t>
  </si>
  <si>
    <t>deska izolační kročejová, elastifikovaný EPS; pěnový polystyren; rovná hrana; tl. 25,0 mm; tl. po zatížení 23,0 mm; součinitel tepelné vodivosti 0,042 W/mK; R = 0,595 m2K/W; obj. hmotnost 15,00 kg/m3</t>
  </si>
  <si>
    <t>m 2,16,2,17,2,18 : (1,38+3,96+5,15)*1,01</t>
  </si>
  <si>
    <t>28375705R</t>
  </si>
  <si>
    <t>deska izolační stabilizovaná; pěnový polystyren; rovná hrana; součinitel tepelné vodivosti 0,035 W/mK; obj. hmotnost 25,00 kg/m3</t>
  </si>
  <si>
    <t>skladba S1 nad kancelářemi : (28,71+142,97)*(0,08+0,16)*1,01</t>
  </si>
  <si>
    <t>nad kancelářemi S17 : 28,55*(0,08+0,16)*1,01</t>
  </si>
  <si>
    <t>vytažení na atiku po obvodě v 600mm : 0,60*(8,03+20,75+5,0+1,945+4,03+12,55+36,20+2,20)*0,10*1,01</t>
  </si>
  <si>
    <t>shora 200mm : 0,20*(8,03+20,75+5,0+1,945+4,03+12,55+36,20+2,20)*0,10*1,01</t>
  </si>
  <si>
    <t>okolo šachty shora na atiku : 0,20*(1,90+2,90+1,90)*0,10*1,01</t>
  </si>
  <si>
    <t>po obvodě ba atiku : 0,20*(1,90+2,90+1,90)*0,10*1,01</t>
  </si>
  <si>
    <t xml:space="preserve">sladba S2 a S18 atiky tl. 100mm : </t>
  </si>
  <si>
    <t xml:space="preserve">skladba S2 : </t>
  </si>
  <si>
    <t>po obvodě na atiku pro skladbu S2 a S18 : 1,20*(11,90+25,10+4,90+50,80+4,90+2,50+11,90+40,0+1,99+15,45)*0,10*1,01</t>
  </si>
  <si>
    <t>shora na š 300mm : 0,30*(11,70+25,40+4,90+51,20+4,90+2,80+12,30+93,42)*0,10*1,01</t>
  </si>
  <si>
    <t>28375768.AR</t>
  </si>
  <si>
    <t>deska izolační EPS 150; pěnový polystyren; povrch hladký; součinitel tepelné vodivosti 0,035 W/mK; obj. hmotnost 25,00 kg/m3</t>
  </si>
  <si>
    <t>skladba S11 : 171,45*0,06*1,01</t>
  </si>
  <si>
    <t>skladba S13 : 9,88*0,06*1,01</t>
  </si>
  <si>
    <t>283758907R</t>
  </si>
  <si>
    <t>deska izolační perimetrická; pěnový polystyren; povrch mřížkovaný; polodrážka; tl. 140,0 mm; součinitel tepelné vodivosti 0,034 W/mK; R = 4,120 m2K/W; obj. hmotnost 33,00 kg/m3</t>
  </si>
  <si>
    <t xml:space="preserve">sladba S4 : </t>
  </si>
  <si>
    <t>1. Np skladba S4 : 161,57*1,01</t>
  </si>
  <si>
    <t>28375972R</t>
  </si>
  <si>
    <t>deska spádová, klín EPS 150; pěnový polystyren; součinitel tepelné vodivosti 0,035 W/mK</t>
  </si>
  <si>
    <t>skladba S1 nad kancelářemi : (28,71+142,97)*0,14*1,01</t>
  </si>
  <si>
    <t>nad kancelářemi S17 : 28,55*0,14*1,01</t>
  </si>
  <si>
    <t>skladba s2 : (605,37+101,56)*0,20*1,01</t>
  </si>
  <si>
    <t>skladba S18 : (45,65+51,71)*0,20*1,01</t>
  </si>
  <si>
    <t>skladba S3 : (62,07+62,14+364,98)*0,20*1,01</t>
  </si>
  <si>
    <t>56284032R</t>
  </si>
  <si>
    <t>hmoždinka talířová zatloukací; polyetylenové pouzdro, polyamidový trn vyztužený skelnými vlákny ; pr. talířku 60 mm, délka 135 mm mm; použití: pro kotvení v beronu a plném stavebním materiálu, pro upevnění tepelně izolačních desek</t>
  </si>
  <si>
    <t>spotřeba  4ks/1m2 : 124,32*4</t>
  </si>
  <si>
    <t xml:space="preserve">S8 1. np : </t>
  </si>
  <si>
    <t>58556620R</t>
  </si>
  <si>
    <t>tmel cementový; stěrkový, lepicí; pro interiér i exteriér; barva šedá</t>
  </si>
  <si>
    <t>spotřeba k lepení 4kg/1m2 : 124,32*4</t>
  </si>
  <si>
    <t>998713202R00</t>
  </si>
  <si>
    <t>Přesun hmot pro izolace tepelné v objektech výšky do 12 m</t>
  </si>
  <si>
    <t>725291113R00</t>
  </si>
  <si>
    <t>Invalidní program madlo jednoduché pevné, rozměr 500 mm, bílé</t>
  </si>
  <si>
    <t>800-721</t>
  </si>
  <si>
    <t>M 1,29 UMYVADLO : 1</t>
  </si>
  <si>
    <t>M 1,31 : 1</t>
  </si>
  <si>
    <t>administrativa m 1,43 a 1,42 : 1+1</t>
  </si>
  <si>
    <t>administrativa 2. Np m 2,17 a 2,18 : 1+1</t>
  </si>
  <si>
    <t>725291136R00</t>
  </si>
  <si>
    <t>Invalidní program madlo dvojité sklopné, rozměr 830 mm, bílé</t>
  </si>
  <si>
    <t>M 1,29 : 2</t>
  </si>
  <si>
    <t>M 1,31 : 2</t>
  </si>
  <si>
    <t>administrativa m 1,43 a 1,42 : 2+2</t>
  </si>
  <si>
    <t>2. Np admin. : 2+2</t>
  </si>
  <si>
    <t>3. p : 2+2</t>
  </si>
  <si>
    <t>72529-9</t>
  </si>
  <si>
    <t>PŘEBALOVACÍ PULT</t>
  </si>
  <si>
    <t>KPL</t>
  </si>
  <si>
    <t>m 1,31,1,29 : 1+1</t>
  </si>
  <si>
    <t>m 1,42,1,43 : 1+1</t>
  </si>
  <si>
    <t xml:space="preserve">m : </t>
  </si>
  <si>
    <t>762441113RT1</t>
  </si>
  <si>
    <t>Obložení atiky s dodávkou dřevoštěpkových desek, tloušťky 15 mm, 1 vrstva, upevnění hmoždinkami a šrouby</t>
  </si>
  <si>
    <t>800-762</t>
  </si>
  <si>
    <t>shora pod oplchování : 188*0,40</t>
  </si>
  <si>
    <t>57,79*0,50</t>
  </si>
  <si>
    <t>38,69*0,40</t>
  </si>
  <si>
    <t>764410420R00</t>
  </si>
  <si>
    <t>Oplechování parapetů z hliníku výroba a montáž parapetů z ohýbaných plechů_x000D_
 z hliníkového plechu , tloušťky 0,63 mm, rš 160 mm</t>
  </si>
  <si>
    <t>800-764</t>
  </si>
  <si>
    <t>včetně rohů</t>
  </si>
  <si>
    <t>K9 : 2*1,0</t>
  </si>
  <si>
    <t>k10 : 0,9</t>
  </si>
  <si>
    <t>764234450R00</t>
  </si>
  <si>
    <t xml:space="preserve">Lemování z titanzinkového plechu výroba a montáž lemování zdí_x000D_
 na plochých střechách s krycím plechem nadezdívky ze dvou dílů, rš 500 mm,  </t>
  </si>
  <si>
    <t>včetně zedniké výpomoci a spojovacích prostředků.</t>
  </si>
  <si>
    <t>K1 : 188,0</t>
  </si>
  <si>
    <t>K3 : 38,69</t>
  </si>
  <si>
    <t>764234480R00</t>
  </si>
  <si>
    <t xml:space="preserve">Lemování z titanzinkového plechu výroba a montáž lemování zdí_x000D_
 na plochých střechách s krycím plechem nadezdívky ze dvou dílů, rš 900 mm,  </t>
  </si>
  <si>
    <t>K2 : 57,79</t>
  </si>
  <si>
    <t>764251407R00</t>
  </si>
  <si>
    <t>Žlaby z titanzinkového plechu výroba a montáž žlabů včetně háků, čel, rohů, rovných hrdel a dilatací_x000D_
 podokapních čtyřhranných, rš 500 mm</t>
  </si>
  <si>
    <t>K7 : 46,8</t>
  </si>
  <si>
    <t>764259431R00</t>
  </si>
  <si>
    <t>Žlaby z titanzinkového plechu výroba a montáž doplňků žlabů_x000D_
 kotlík čtyřhranný, pro žlaby 200 x 250 x 300 mm</t>
  </si>
  <si>
    <t>náhradní položka za žlaboé hrdlo : 4</t>
  </si>
  <si>
    <t>764551404R00</t>
  </si>
  <si>
    <t>Odpadní trouby z titanzinkového plechu výroba a montáž včetně zděří, manžet, odboček, kolen, odskoků, výpustí vody a přechodových kusů_x000D_
 čtyřhranné, průměru 150 mm</t>
  </si>
  <si>
    <t>K8 : 4*4</t>
  </si>
  <si>
    <t>764-K4</t>
  </si>
  <si>
    <t>Bezpečnostní přepad dle schema</t>
  </si>
  <si>
    <t>764-K5</t>
  </si>
  <si>
    <t>Bezpečnostní přepad z poplast plechu</t>
  </si>
  <si>
    <t>998764202R00</t>
  </si>
  <si>
    <t>Přesun hmot pro konstrukce klempířské v objektech výšky do 12 m</t>
  </si>
  <si>
    <t>766694111R00</t>
  </si>
  <si>
    <t>Ostatní montáž parapetních desek dřevěných pro jakékoliv upevnění _x000D_
 šířky do 300 mm, délky do 1000 mm</t>
  </si>
  <si>
    <t>800-766</t>
  </si>
  <si>
    <t>766694124R00</t>
  </si>
  <si>
    <t>Ostatní montáž parapetních desek dřevěných pro jakékoliv upevnění _x000D_
 šířky přes 300 mm, délky přes 2600 mm</t>
  </si>
  <si>
    <t>60775326R</t>
  </si>
  <si>
    <t>parapet vnitřní š = 400 mm; materiál - povrch laminátová fólie CPL; materiál - jádro vlhkuodolná DTD; dekor mramor, buk, zlatý dub, třešeň, aluminium, dub, pino</t>
  </si>
  <si>
    <t>t27 a T28 : 2,0*1+0,90</t>
  </si>
  <si>
    <t>60775327R</t>
  </si>
  <si>
    <t>parapet vnitřní š = 500 mm; materiál - povrch laminátová fólie CPL; materiál - jádro vlhkuodolná DTD; dekor mramor, buk, zlatý dub, třešeň, aluminium, dub, pino</t>
  </si>
  <si>
    <t>T29 : 5,60*3</t>
  </si>
  <si>
    <t>611-T11</t>
  </si>
  <si>
    <t>Dřevěné dveře požar.  EI 15-C2 DP3 900+350/2100 dod a mont.</t>
  </si>
  <si>
    <t>s panik. uzávěrem a Klima vrstva : 1</t>
  </si>
  <si>
    <t xml:space="preserve">samozavírač viz schema : </t>
  </si>
  <si>
    <t>611-T12</t>
  </si>
  <si>
    <t>Dřevěné dveře protip. EI 15-C2 DP3 900/2100 dod a mont</t>
  </si>
  <si>
    <t>samozavírač, kliky a štítky viz schema : 4</t>
  </si>
  <si>
    <t>611-T13</t>
  </si>
  <si>
    <t>Dveře dřevěné protip. EI 15-C2 DP3 900+300/2100 dod a mont.</t>
  </si>
  <si>
    <t>samozavírač ,hkliky a štítky viz schema : 1</t>
  </si>
  <si>
    <t>611-T14</t>
  </si>
  <si>
    <t>Dveře dřevěné plné  s Al vrtvou 900/2100 dod a mont</t>
  </si>
  <si>
    <t>invalidní madlo  klika -klika  viz schema : 5</t>
  </si>
  <si>
    <t>611-T15</t>
  </si>
  <si>
    <t>Dřevěné dveře  hladké plné 900/2100 dod a mont</t>
  </si>
  <si>
    <t>viz schema  klika -klika : 1</t>
  </si>
  <si>
    <t>611-T16,T20</t>
  </si>
  <si>
    <t>Dveře dřevěné plné 700/2100 dod a mont.</t>
  </si>
  <si>
    <t>viz schema klika klika : 1+1</t>
  </si>
  <si>
    <t>611-T17,T19</t>
  </si>
  <si>
    <t>Dveře dřevěné vnitřní plné hladké odol. vhkosti 700/2100</t>
  </si>
  <si>
    <t>wc klička viz schema : 1+2</t>
  </si>
  <si>
    <t>611-T21</t>
  </si>
  <si>
    <t>Devěné dveře vnitřní plné hladké 800/2100 dod a mont inv. madlo</t>
  </si>
  <si>
    <t>wc klička viz schema : 14</t>
  </si>
  <si>
    <t>611-T22</t>
  </si>
  <si>
    <t>Sanitární příčky HPL a nerez dod a mont.</t>
  </si>
  <si>
    <t>3x dveře 700/2100 : 2,75*2,10+1,25*2,10</t>
  </si>
  <si>
    <t>611-T23</t>
  </si>
  <si>
    <t>Dveře plné hladké dřevěné 900/2100 protip, EI 30-C2 DP 3 tep. izol.dod a mont</t>
  </si>
  <si>
    <t>viz schema : 1</t>
  </si>
  <si>
    <t>611-T24</t>
  </si>
  <si>
    <t>Dřevěné dveře plné hladké protip.  EI 30-C2 DP3 1100/2100 dod a mont.</t>
  </si>
  <si>
    <t>viz schema  elektromech. zámek : 3</t>
  </si>
  <si>
    <t>611-T25</t>
  </si>
  <si>
    <t>Dveře krycí  na niku  s větr. mřížkou 850/3200 dod a mont</t>
  </si>
  <si>
    <t>součást nábyt. rám viz schema : 3</t>
  </si>
  <si>
    <t>611-T26</t>
  </si>
  <si>
    <t>Dveře krycí na rozvaděč700/2100 dod a mont</t>
  </si>
  <si>
    <t>vč. nábytkového rámu : 3</t>
  </si>
  <si>
    <t>611-T7</t>
  </si>
  <si>
    <t>Dřevěné dveře protip EI 15-C2 DP3 1100/2100+110/400 plné hladké</t>
  </si>
  <si>
    <t>panikový uzávěr viz schema : 2</t>
  </si>
  <si>
    <t>611-T8,T10</t>
  </si>
  <si>
    <t>Dveře dřevěné protip. EI 15-C2 DP3 1100/2100 dod a mont</t>
  </si>
  <si>
    <t>s panik,uzávěrem viz schema T8 : 10</t>
  </si>
  <si>
    <t>611-T9</t>
  </si>
  <si>
    <t>Dveředřevěné plné hladké se samozav. 1100/2100 dod a mont</t>
  </si>
  <si>
    <t>viz schema s panikou  a AL vrstvou : 2</t>
  </si>
  <si>
    <t>61-T18</t>
  </si>
  <si>
    <t>Dveře vnitřní plné hladké dvoukř. 800+800/2100 dod a mont</t>
  </si>
  <si>
    <t>klika klika viz schema : 1</t>
  </si>
  <si>
    <t>998766202R00</t>
  </si>
  <si>
    <t>Přesun hmot pro konstrukce truhlářské v objektech výšky do 12 m</t>
  </si>
  <si>
    <t>767165110R00</t>
  </si>
  <si>
    <t>Montáž zábradlí rovného montáž madel z trubek nebo tenkostěnných profilů_x000D_
 šroubováním</t>
  </si>
  <si>
    <t xml:space="preserve">Z12 madlo schodiště  z pásoviny 50/10 : </t>
  </si>
  <si>
    <t>kotvení 4 šrouby : 20*3,0</t>
  </si>
  <si>
    <t>Z17,Z16 : 4,90*2</t>
  </si>
  <si>
    <t>Z19 administrativa : 4,35</t>
  </si>
  <si>
    <t>Z21 : 3,95</t>
  </si>
  <si>
    <t>Z26 : 3,881</t>
  </si>
  <si>
    <t>767222120R00</t>
  </si>
  <si>
    <t>Montáž zábradlí schodišťových z profilové oceli do zdiva, o hmotnosti 1 m zábradlí přes 20 do 40 kg</t>
  </si>
  <si>
    <t xml:space="preserve">schodištové zábradlí : </t>
  </si>
  <si>
    <t>Z11 : 18*3,0</t>
  </si>
  <si>
    <t>Z13 : 2*3,0</t>
  </si>
  <si>
    <t>Z14 na podestě : 7*1,95</t>
  </si>
  <si>
    <t>Z15 : 3*1,95</t>
  </si>
  <si>
    <t>Z17 : 1*4,90</t>
  </si>
  <si>
    <t>Z18 : 1*4,35</t>
  </si>
  <si>
    <t>Z20 : 3,95*3</t>
  </si>
  <si>
    <t>Z22 : 3*3,881</t>
  </si>
  <si>
    <t>Z23 : 2*2,30</t>
  </si>
  <si>
    <t>Z24 : (0,30+0,69)*2</t>
  </si>
  <si>
    <t>Z25 : (0,30+0,69+1,20)*1</t>
  </si>
  <si>
    <t>767510111R00</t>
  </si>
  <si>
    <t>Montáž kanálových krytů osazení krytů</t>
  </si>
  <si>
    <t>Z37 rýhovaný plech v m 1,21 : (4,05*1,20+0,80*0,30+0,8*0,5)*44</t>
  </si>
  <si>
    <t>767587112RU2</t>
  </si>
  <si>
    <t>Montáž podhledů lamelových a kazetových Podhledy nosný rošt pro podhledy  hrana kazety pod úrovní roštu, v modulu 600 x 1200 mm, požárně odolný</t>
  </si>
  <si>
    <t>m 1,37,1,39,1,411,42,1,43 : 171,45+1,38+3,96+4,54</t>
  </si>
  <si>
    <t xml:space="preserve">2. Np administrativa : </t>
  </si>
  <si>
    <t>m 2,17,2,14,2,122,16,2,18 : 171,45+1,38+3,96+5,15</t>
  </si>
  <si>
    <t>3. Np dtto : 181,94</t>
  </si>
  <si>
    <t>767591110R00</t>
  </si>
  <si>
    <t>Montáž podlahových konstrukcí zdvojených podlah s nosným ocelovým roštem</t>
  </si>
  <si>
    <t>2 a 3. Np : 171,45*2</t>
  </si>
  <si>
    <t>767592112R00</t>
  </si>
  <si>
    <t>Montáž podlahových konstrukcí Zdvojená podlaha  , z dřevotřískových panelů o rozměru 600x600 mm a, kovového rámu s nastavitelnou výškou do 200 mm</t>
  </si>
  <si>
    <t xml:space="preserve">kovový rám nastavitelné nožičky,poskytujípodporu : </t>
  </si>
  <si>
    <t xml:space="preserve">dřevotříska 600/600 podkklad pod koberec : </t>
  </si>
  <si>
    <t>skladba s14 m : 171,45</t>
  </si>
  <si>
    <t>3. Np dtto : 171,46</t>
  </si>
  <si>
    <t>Z41 : 0,70*1,0*24</t>
  </si>
  <si>
    <t>Z42 : 0,64*0,64*24</t>
  </si>
  <si>
    <t>z43 : 0,84*1,04*24</t>
  </si>
  <si>
    <t>767646510R00</t>
  </si>
  <si>
    <t>Montáž dveří protipožárních uzávěrů,  , jednokřídlových</t>
  </si>
  <si>
    <t>767833100R00</t>
  </si>
  <si>
    <t>Montáž žebříků do zdiva , s bočnicemi z trubek nebo z tenkostěnných profilů</t>
  </si>
  <si>
    <t>Z9 : 6,50</t>
  </si>
  <si>
    <t>Z52 : 3,20</t>
  </si>
  <si>
    <t>767834102R00</t>
  </si>
  <si>
    <t>Montáž žebříků montáž ochranného koše _x000D_
 svařováním</t>
  </si>
  <si>
    <t>767-9</t>
  </si>
  <si>
    <t>Záchytný systém na střechu soubor</t>
  </si>
  <si>
    <t>905      R01</t>
  </si>
  <si>
    <t>Hzs-revize provoz.souboru a st.obj., Revize</t>
  </si>
  <si>
    <t>Prav.M</t>
  </si>
  <si>
    <t>HZS</t>
  </si>
  <si>
    <t>POL10_</t>
  </si>
  <si>
    <t>13641720R</t>
  </si>
  <si>
    <t>plech ocelový válcovaný za tepla S235JRG; povrch lístkový; tl.  5,00 mm</t>
  </si>
  <si>
    <t>Z37 rýhovaný plech v m 1,21 : (4,05*1,20+0,80*0,30+0,8*0,5)*44*1,08</t>
  </si>
  <si>
    <t>31186302R</t>
  </si>
  <si>
    <t>žebřík kovový ocelový; l = 3 000,0 mm</t>
  </si>
  <si>
    <t>vč. ochranného koše Z9 : 1</t>
  </si>
  <si>
    <t>31186-Z52</t>
  </si>
  <si>
    <t>Žebřík L 40 x 40 x 5 délka 3200 mm 119-01/01</t>
  </si>
  <si>
    <t>Z52 na pororošt vzduchotechnika : 1</t>
  </si>
  <si>
    <t>553- Z34</t>
  </si>
  <si>
    <t>Kovová fasáda s otvory vč konstrukce dod a mont</t>
  </si>
  <si>
    <t xml:space="preserve">Kovová fasáda s mříží třípodlažní : </t>
  </si>
  <si>
    <t>pohled Jižní : 16,70*9,70</t>
  </si>
  <si>
    <t>odpočet dveří : -1,25*2,22</t>
  </si>
  <si>
    <t>-0,9*2,22</t>
  </si>
  <si>
    <t>-1,40*10,97*2</t>
  </si>
  <si>
    <t>pohled východní : 74,40*9,70</t>
  </si>
  <si>
    <t>-6,43*2,30*2</t>
  </si>
  <si>
    <t>-2,85*2,50-2,55*2,50</t>
  </si>
  <si>
    <t>-1,2*2,22</t>
  </si>
  <si>
    <t>okna : -1,0*1,30*2-0,9*1,30</t>
  </si>
  <si>
    <t>odpočet části převisu : -7,50*2,50</t>
  </si>
  <si>
    <t>přípočet pod převisem : (15,90-2,40)*2,50</t>
  </si>
  <si>
    <t>5,0*2,50+(0,80+0,30)*2,50</t>
  </si>
  <si>
    <t>1,25*2,50</t>
  </si>
  <si>
    <t>stěna k m  1,12 : 12,40*2,50</t>
  </si>
  <si>
    <t>55324-012,013</t>
  </si>
  <si>
    <t>Fasádní systém slitina Al  dod a mont</t>
  </si>
  <si>
    <t>vč. oken a dveří : 36,45*13,15</t>
  </si>
  <si>
    <t>12,95*13,15</t>
  </si>
  <si>
    <t>55345-T1 a T3</t>
  </si>
  <si>
    <t>Dveře požární 1kříd.-30 min EI 30 C2 DP1 80x2100 cm</t>
  </si>
  <si>
    <t>T1  T3-výška 2100mm : 1+1</t>
  </si>
  <si>
    <t xml:space="preserve">vč samozavíračů, zámků a klik : </t>
  </si>
  <si>
    <t>55345-T2</t>
  </si>
  <si>
    <t>Dveře požární 1kříd.-30 min EI 30 DP1 110x210 cm</t>
  </si>
  <si>
    <t>T2 výška 2100mm : 1</t>
  </si>
  <si>
    <t xml:space="preserve">vč. klik šítků, zámků, a samozavírače : </t>
  </si>
  <si>
    <t>55345-T4 a T6</t>
  </si>
  <si>
    <t>Dveře požární 1kř.-45 min EI 45 S200 C2  DP1 110x210 cm</t>
  </si>
  <si>
    <t>T4+T6 ýška 2100mm : 1+6</t>
  </si>
  <si>
    <t xml:space="preserve">vč. samozavírače,elektro mech. zámku : </t>
  </si>
  <si>
    <t xml:space="preserve">štítek koupe koule : </t>
  </si>
  <si>
    <t>55347095R</t>
  </si>
  <si>
    <t>zábradlí vodicí stěny l = 1,0 m</t>
  </si>
  <si>
    <t>pozinkované zábradlí schodišt z pásoviny50/10 : 120,03*1,08</t>
  </si>
  <si>
    <t xml:space="preserve">kotvení  po 150mm : </t>
  </si>
  <si>
    <t>55347111.AR</t>
  </si>
  <si>
    <t>rošt podlahový lisovaný; š = 800 mm; l = 1 000 mm; nosný prut 30/2; oko 30/30; povrch žárové zinkování</t>
  </si>
  <si>
    <t>z41 : 1</t>
  </si>
  <si>
    <t>55347-Z12,17,19,21,26</t>
  </si>
  <si>
    <t>Madlo zábradlí schodiště profil 50/10 pásovina 4 šrouby</t>
  </si>
  <si>
    <t>553963900R</t>
  </si>
  <si>
    <t>rošt pro odvodňovací žlab můstkový; litinový; l = 500 mm; světlost žlabu 100 mm; zatížení E 600; průřez vtoku 410 cm2/m</t>
  </si>
  <si>
    <t>Z42 vč. rámu : 1</t>
  </si>
  <si>
    <t>Z43 vč. rámu : 1</t>
  </si>
  <si>
    <t>konzola pro Z41 : 20</t>
  </si>
  <si>
    <t>553-T5</t>
  </si>
  <si>
    <t>Ocelové dveře atyp  hladké plné 600/1000</t>
  </si>
  <si>
    <t>kování klika-klika+zámek : 1</t>
  </si>
  <si>
    <t>553-Z1</t>
  </si>
  <si>
    <t>Rolovací mříž 6430/2200 automatizována se závorovým systémem dod a mont</t>
  </si>
  <si>
    <t>553-Z27</t>
  </si>
  <si>
    <t>Ocelová konstrukce pod vzduch jednotky z ocel. profilů dod a mont žár. zinkování</t>
  </si>
  <si>
    <t xml:space="preserve">viz popis v zám. výrobcích : </t>
  </si>
  <si>
    <t>Jacky 80/80/8mm a kotevní plechy : 743</t>
  </si>
  <si>
    <t>553-Z28</t>
  </si>
  <si>
    <t>Opláštění vzduch. na střeše plech. lamely vč vstupů-dveří dod amont</t>
  </si>
  <si>
    <t xml:space="preserve">lemování otvorů je součástí položky : </t>
  </si>
  <si>
    <t xml:space="preserve">vše žárové zinkování : </t>
  </si>
  <si>
    <t>ocelová nosná konstrukce viz statika : 273,6</t>
  </si>
  <si>
    <t xml:space="preserve">pororošty viz statika : </t>
  </si>
  <si>
    <t>553-Z31</t>
  </si>
  <si>
    <t>Prosvětlené krabicové písmo na fasádu dod a mont předběžn cena</t>
  </si>
  <si>
    <t xml:space="preserve">dle popisu umístěno na fasádě na lištách-nosné konstrukci : </t>
  </si>
  <si>
    <t xml:space="preserve">PARKOVACÍ  DUM : </t>
  </si>
  <si>
    <t xml:space="preserve">velikost 2000/2700 hl. 180mm : </t>
  </si>
  <si>
    <t>prosvětlené s čas. spínáním : 1</t>
  </si>
  <si>
    <t>553-Z32</t>
  </si>
  <si>
    <t>Krabicové písmo nápis VJEZD vč. nosné konstrukce 800/6430/180</t>
  </si>
  <si>
    <t xml:space="preserve">Nápis VJEZD  umístění na fasádě : </t>
  </si>
  <si>
    <t>vč. prosvětlení a spínací jednotky : 1</t>
  </si>
  <si>
    <t>553-Z33</t>
  </si>
  <si>
    <t>Krabicové písmo nosná konstrukce nápis -VÝJEZD 800/6430/180 dod a mont.</t>
  </si>
  <si>
    <t xml:space="preserve">krabicové písmo , nosná konstrukce : </t>
  </si>
  <si>
    <t>na fasádě vč. řídící jednotky a časového spínání : 1</t>
  </si>
  <si>
    <t>553-Z35</t>
  </si>
  <si>
    <t>Kovová fasáda s mříží svisle členěná dod a mont</t>
  </si>
  <si>
    <t>pohled východní : 78,80*4,30</t>
  </si>
  <si>
    <t>-12,10*2,50*2</t>
  </si>
  <si>
    <t>2,40*9,70*2</t>
  </si>
  <si>
    <t>pohled severní : 12,30*13,80</t>
  </si>
  <si>
    <t>pohled západní : 78,80*13,15</t>
  </si>
  <si>
    <t>odpočet rastrové fasády : -36,10*12,40</t>
  </si>
  <si>
    <t>pohled jižní : (12,30+4,90)*13,50</t>
  </si>
  <si>
    <t>553-Z44</t>
  </si>
  <si>
    <t>Ocelová dvířka  nika elektro 750/2500 dod a mont žár zinkov</t>
  </si>
  <si>
    <t>viz schema zám. výrobků : 1</t>
  </si>
  <si>
    <t>553-Z45</t>
  </si>
  <si>
    <t>Plechová krycí dvířka  nika elektro 1300/2500 dod a mont</t>
  </si>
  <si>
    <t>553-Z45a</t>
  </si>
  <si>
    <t>Plechová dvířka nika elektro 700/2500 dod a mont</t>
  </si>
  <si>
    <t>553-Z46</t>
  </si>
  <si>
    <t>Plechová dvířka nika elektro 1950/2500 dod a mont</t>
  </si>
  <si>
    <t>553-Z49</t>
  </si>
  <si>
    <t>Ochrana u sloupu na potrubí proti nárazu 250/400 dod a mont</t>
  </si>
  <si>
    <t>553-Z50</t>
  </si>
  <si>
    <t>Ochrana potrubí u sloupu 300/350 dod a mont</t>
  </si>
  <si>
    <t>553-Z50a</t>
  </si>
  <si>
    <t>Ochrana potrubí u sloupu 300/400 dod a mont</t>
  </si>
  <si>
    <t>595960088R</t>
  </si>
  <si>
    <t>podhled kazetový minerální; kazeta 1200x600x15 mm; hrana rovná; odolnost proti rel. vlhkosti 95 %; třída A2; s1, d0; alpha w 0,60; Dn,f,w 34 dB; bílá; povrch lehce děrovaný, posyp; světelná odrazivost 88,0 %</t>
  </si>
  <si>
    <t>545,21*1,05</t>
  </si>
  <si>
    <t>AL -11</t>
  </si>
  <si>
    <t>Al dveře proklenné 1100/2025 dod a mont</t>
  </si>
  <si>
    <t xml:space="preserve">viz schema klika-koule : </t>
  </si>
  <si>
    <t>bezp. sklo  panika : 2</t>
  </si>
  <si>
    <t>AL-01</t>
  </si>
  <si>
    <t>AL okno 1000/1300 OS neprůzv. 40dB OS</t>
  </si>
  <si>
    <t>AL-02</t>
  </si>
  <si>
    <t>Al okno 900/1300  neprůzv. 40dB OS dod a mont</t>
  </si>
  <si>
    <t>Al-03</t>
  </si>
  <si>
    <t>Al prosklenná stěna  venkovní fix 450/1100/2350+otev. 900/2350 dod a mont EI 15-C2 DP3</t>
  </si>
  <si>
    <t>viz schema samozavírač,bezp. trojskklo : 1</t>
  </si>
  <si>
    <t>AL-04</t>
  </si>
  <si>
    <t>Posucn automatické dveře  675+675/2350 fix boky posun od sebe 600+600/2350 dod a mont</t>
  </si>
  <si>
    <t xml:space="preserve">viz schema  panik. uzávěr : </t>
  </si>
  <si>
    <t>bezpeč. trojsklo : 2</t>
  </si>
  <si>
    <t>AL-05</t>
  </si>
  <si>
    <t>Posuvné dveře automat.fix 2x boky 750/2350+2x700/2350 posun od sebe dod a mont</t>
  </si>
  <si>
    <t xml:space="preserve">s panik. uzávěrem viz schema : </t>
  </si>
  <si>
    <t>AL-06</t>
  </si>
  <si>
    <t>AL dveře dvoukř.celoskleněné 1350/2300 dod a mont</t>
  </si>
  <si>
    <t>bezp. sklo matné kování klika koule : 1</t>
  </si>
  <si>
    <t>AL-07</t>
  </si>
  <si>
    <t>Ocelové dveře plné 1100/2350 vč. zárubně dod a mont nezateplené</t>
  </si>
  <si>
    <t xml:space="preserve">popis viz schema kování klika -klika : </t>
  </si>
  <si>
    <t>samozavírač : 1</t>
  </si>
  <si>
    <t>AL-08</t>
  </si>
  <si>
    <t>Ocelové dveře 1400/1970 s mřížkami dod a mont nezateplené</t>
  </si>
  <si>
    <t>AL-09</t>
  </si>
  <si>
    <t>Ocelové dveře  plné 900/2225 nezateplené dod a mont</t>
  </si>
  <si>
    <t>AL-10</t>
  </si>
  <si>
    <t>Al dveře prosklenné  dvoukřídlové 1400/2225 dod a mont</t>
  </si>
  <si>
    <t>viz schema -klika -koule panika : 1</t>
  </si>
  <si>
    <t>771101210RT1</t>
  </si>
  <si>
    <t>Příprava podkladu pod dlažby penetrace podkladu pod dlažby</t>
  </si>
  <si>
    <t>800-771</t>
  </si>
  <si>
    <t xml:space="preserve">skladba S4 1. Np : </t>
  </si>
  <si>
    <t>m 1,3,1,14,1,15,1,16,1,17, : 43,65+10,41+10,32+10,62+10,84</t>
  </si>
  <si>
    <t>m 1,22,1,23,1,24,1,25,1,26,1,27,1,28, : 14,04+7,28+8,48+1,72+1,62+2,25</t>
  </si>
  <si>
    <t>m 1,28,1,29,1,30,1,31,1,32,1,33,1,34 : 10,31+3,96+6,11+5,15+2,84+1,40+10,57</t>
  </si>
  <si>
    <t>m 1,37 schodiště+ podesta : 15,98+1,60*2,30</t>
  </si>
  <si>
    <t>výtah : 5</t>
  </si>
  <si>
    <t>m 1,39-S11 : 171,45</t>
  </si>
  <si>
    <t>m 1,41,,42,1,43 : 1,38+3,96+4,54</t>
  </si>
  <si>
    <t>2. Pp S2.11 : 13,67</t>
  </si>
  <si>
    <t>S2.02 : 4,34</t>
  </si>
  <si>
    <t xml:space="preserve">2.np skladba S15 : </t>
  </si>
  <si>
    <t>3. Np dttojako 2. Np : 1,38+3,96+5,15</t>
  </si>
  <si>
    <t>podesty : 5,40</t>
  </si>
  <si>
    <t>schody : 1,20*12*4*0,40</t>
  </si>
  <si>
    <t>771120111R00</t>
  </si>
  <si>
    <t>Obklad stupňů do tmele na stupnice , jedna řada</t>
  </si>
  <si>
    <t xml:space="preserve">schody admin.-2 podlaží : </t>
  </si>
  <si>
    <t>4 ramena : 1,20*12*4</t>
  </si>
  <si>
    <t>771120211R00</t>
  </si>
  <si>
    <t>Obklad stupňů do tmele na podstupnice , jedna řada</t>
  </si>
  <si>
    <t>771130211R00</t>
  </si>
  <si>
    <t>Obklad soklíků do tmele schodišťových stupňovitých, výšky do 100 mm</t>
  </si>
  <si>
    <t>administrativa : (0,40+0,165)*12*4</t>
  </si>
  <si>
    <t>sokl na podestách : (2,40+1,80+2,40)*2</t>
  </si>
  <si>
    <t>771212113R00</t>
  </si>
  <si>
    <t>Kladení dlažby keramické do tmele velikosti do 400 x 400 m</t>
  </si>
  <si>
    <t>do tmele, rovnoběžně se stěnou, bez skládání složitých vzorů a tvarů.</t>
  </si>
  <si>
    <t>schodištové podesty administrativa : (2,60+2,80)/2*2</t>
  </si>
  <si>
    <t>771212117R00</t>
  </si>
  <si>
    <t>Kladení dlažby keramické do tmele velikosti do 600 x 600 m</t>
  </si>
  <si>
    <t xml:space="preserve">v ceně montáže není tmel : </t>
  </si>
  <si>
    <t>2. Np skladba S15 : 1,38+3,96+5,15</t>
  </si>
  <si>
    <t>3. Np dtto : 1,38+3,96+5,15</t>
  </si>
  <si>
    <t>771445014R00</t>
  </si>
  <si>
    <t>Montáž soklíků z dlaždic hutných a polohutných na výšku 100 mm, soklíků vodorovných, do flexibilního tmele</t>
  </si>
  <si>
    <t>m 1,13 : 9,85+8,0+12,50+10,60+0,40+0,30+0,70+4,15</t>
  </si>
  <si>
    <t>-1,25-0,9*6-1,20*2</t>
  </si>
  <si>
    <t>m 1,14 : 2,0*(2,45+4,15)-0,90</t>
  </si>
  <si>
    <t>m 1,15 : 2,0*(2,45+4,15)-0,90</t>
  </si>
  <si>
    <t>m 1,16 : 2,0*(2,50+4,15)-0,90</t>
  </si>
  <si>
    <t>m 1,17 : 2,0*(2,55+4,15)-0,9</t>
  </si>
  <si>
    <t>m 1,18 : 2,0*(4,45+4,05)-0,9*2</t>
  </si>
  <si>
    <t>m 1,19 : 2,0*(1,65+4,05)-1,40</t>
  </si>
  <si>
    <t>m 1,20 : 2,0*(1,85+4,05)-1,40</t>
  </si>
  <si>
    <t>m 1,21 : 2,0*(2,0+4,05)-1,10</t>
  </si>
  <si>
    <t>m 1,22 : 2,0*10,40-0,90*2-1,60</t>
  </si>
  <si>
    <t>m 1,23 : 2,0*(2,05+3,60)*2-1,60</t>
  </si>
  <si>
    <t>m 1,24 : 3,70+1,907+2,0+2,70+1,80</t>
  </si>
  <si>
    <t>-0,9-0,70*2</t>
  </si>
  <si>
    <t>m 1,27 : 2,0*(1,25+1,80)-0,70</t>
  </si>
  <si>
    <t>admin.1,37 : 2,45+2,30+3,20+1,60+0,30+0,40+0,40*2</t>
  </si>
  <si>
    <t>m 1,39 : 1,71+0,40+4,65+1,25+4,90+11,94+2,0+7,50</t>
  </si>
  <si>
    <t>-1,10-0,80</t>
  </si>
  <si>
    <t>S2,11 : 1,10+3,60+0,40+0,30+2,30+1,60+0,30+2,45+2,60+1,90*2+1,50</t>
  </si>
  <si>
    <t>-0,80-1,10*2-1,15</t>
  </si>
  <si>
    <t>771577133RS1</t>
  </si>
  <si>
    <t xml:space="preserve">Hrany schodů, dilatační, koutové, ukončovací a přechodové profily profily přechodové nerez, dekorativní spojení dvou podlah stejné výšky, uložení do tmele, výška profilu 8 mm,  </t>
  </si>
  <si>
    <t>mezi dveře m 3,12 : 1,10</t>
  </si>
  <si>
    <t>m 2,14-2,12 : 1,10</t>
  </si>
  <si>
    <t>771578011RT3</t>
  </si>
  <si>
    <t>Zvláštní úpravy spár spára podlaha-stěna silikonem</t>
  </si>
  <si>
    <t>vč. dodávky a montáže silikonu.</t>
  </si>
  <si>
    <t>58583200.AR</t>
  </si>
  <si>
    <t>malta pro dlažby/obklady lepicí; C2TE; pro interiér i exteriér; stěny, podlahy; báze cementová; odolná proti rozpouštědlům; teplotní odolnost -30 až 90 °C; barva šedá</t>
  </si>
  <si>
    <t>406,55*6</t>
  </si>
  <si>
    <t xml:space="preserve">podesty schoditě : </t>
  </si>
  <si>
    <t>schodištové podesty administrativa : (2,60+2,80)/2*1,80*2*6</t>
  </si>
  <si>
    <t xml:space="preserve">schodištové stupně : </t>
  </si>
  <si>
    <t>1,20*0,30*12*4*6</t>
  </si>
  <si>
    <t>podstupnice : 1,20*0,17*12*4*6</t>
  </si>
  <si>
    <t>sokl podesty : 13,20*0,10*6</t>
  </si>
  <si>
    <t>58583205.AR</t>
  </si>
  <si>
    <t>malta pro dlažby/obklady spárovací; CG2; š. spáry do 6 mm; pro interiér i exteriér; stěny, podlahy; báze cementová; odolná proti rozpouštědlům, olejům, alkáliím, vlhkosti, stárnutí; teplotní odolnost -30 až 80 °C</t>
  </si>
  <si>
    <t>406,55*0,6</t>
  </si>
  <si>
    <t>schodištové podesty administrativa : (2,60+2,80)/2*1,80*2*0,6</t>
  </si>
  <si>
    <t>1,20*0,30*12*4*0,6</t>
  </si>
  <si>
    <t>podstupnice : 1,20*0,17*12*4*0,6</t>
  </si>
  <si>
    <t>sokl podesty : 13,20*0,10*0,6</t>
  </si>
  <si>
    <t>59764206R</t>
  </si>
  <si>
    <t>dlažba keramická š = 300 mm; l = 600 mm; h = 9,0 mm; povrch matný; pro interiér i exteriér</t>
  </si>
  <si>
    <t>406,55*1,05</t>
  </si>
  <si>
    <t>59764210R</t>
  </si>
  <si>
    <t>dlažba keramická š = 300 mm; l = 300 mm; h = 9,0 mm; povch hladký, protiskluzová úprava; pro interiér i exteriér</t>
  </si>
  <si>
    <t xml:space="preserve">podesty schodiště admin. : </t>
  </si>
  <si>
    <t>schodištové podesty administrativa : (2,60+2,80)/2*1,80*2*1,10</t>
  </si>
  <si>
    <t>597642401R</t>
  </si>
  <si>
    <t>dlažba keramická schodovka; š = 300 mm; l = 300 mm; h = 9,0 mm; povrch matný; pro interiér</t>
  </si>
  <si>
    <t>3ks do 1 bm : 4*12,*4*1,05</t>
  </si>
  <si>
    <t>597642410R</t>
  </si>
  <si>
    <t>dlažba keramická sokl; š = 80 mm; l = 300 mm; h = 9,0 mm; povrch matný; pro interiér i exteriér</t>
  </si>
  <si>
    <t>soklík schodů admin. : 12,0*2*4*1,05</t>
  </si>
  <si>
    <t>13,20*4*1,05</t>
  </si>
  <si>
    <t>597642413R</t>
  </si>
  <si>
    <t>dlažba keramická sokl; š = 95 mm; l = 600 mm; h = 10,0 mm; povrch matný; pro interiér i exteriér</t>
  </si>
  <si>
    <t>je poítáno ks do 1bm : 246,45*2*1,05</t>
  </si>
  <si>
    <t>998771202R00</t>
  </si>
  <si>
    <t>Přesun hmot pro podlahy z dlaždic v objektech výšky do 12 m</t>
  </si>
  <si>
    <t>776431020R00</t>
  </si>
  <si>
    <t>Montáž, lepení podlah. soklíků z kobercových pásů soklík kobercový ve specifikaci</t>
  </si>
  <si>
    <t>800-775</t>
  </si>
  <si>
    <t>2. Np otvory nejsou odpočítávány : 24,0+12,70+4,65+1,259+4,90+11,94+2,0+7,50+2,57</t>
  </si>
  <si>
    <t>11*0,30+0,40*4</t>
  </si>
  <si>
    <t>3. Np dtto : 76,419</t>
  </si>
  <si>
    <t>776572200R00</t>
  </si>
  <si>
    <t>Položení povlakových podlah textilních montáž - podlahová krytina textilní ve specifikaci_x000D_
 lepených, ze čtverců textilních</t>
  </si>
  <si>
    <t>všívaných a vpichovaných</t>
  </si>
  <si>
    <t>2. Np : 171,45</t>
  </si>
  <si>
    <t>3. Np dtto : 171,45</t>
  </si>
  <si>
    <t>776971318R00</t>
  </si>
  <si>
    <t>Čisticí zóny a rohože textilní rohož, ze 100%polypropylenu, podklad PVC, tloušťky 18 mm</t>
  </si>
  <si>
    <t>Z4 a Z5 : 1,90*2,55+1,90*2,85</t>
  </si>
  <si>
    <t>776973123R00</t>
  </si>
  <si>
    <t>Čisticí zóny a rohože vstupní rohož,  houževnté pryže tvar včelí plástve s otevřeným dnem, tloušťky 23 mm</t>
  </si>
  <si>
    <t>Z2 : (0,80*2,55)</t>
  </si>
  <si>
    <t>Z3 : (0,80*2,85)</t>
  </si>
  <si>
    <t>Z6 : (1,65*1,35)</t>
  </si>
  <si>
    <t>Z7 : (1,40*1,75)</t>
  </si>
  <si>
    <t>Z8 : (1,25*2,15)</t>
  </si>
  <si>
    <t>776976101R00</t>
  </si>
  <si>
    <t xml:space="preserve">Čisticí zóny a rohože rám z profilu L, z hliníku,  </t>
  </si>
  <si>
    <t xml:space="preserve">m     </t>
  </si>
  <si>
    <t>Z2 : (0,80+2,55)*2</t>
  </si>
  <si>
    <t>Z3 : (0,80+2,85)*2</t>
  </si>
  <si>
    <t>Z6 : (1,65+1,35)*2</t>
  </si>
  <si>
    <t>Z7 : (1,40+1,75)*2</t>
  </si>
  <si>
    <t>Z8 : (1,25+2,15)*2</t>
  </si>
  <si>
    <t>776976420R00</t>
  </si>
  <si>
    <t>Čisticí zóny a rohože lišta k rohožím, z pryže, šířky 20 mm</t>
  </si>
  <si>
    <t>Z4 : 2*(1,90+2,55)</t>
  </si>
  <si>
    <t>Z5 : 2,0*(1,90+2,85)</t>
  </si>
  <si>
    <t>697411820R</t>
  </si>
  <si>
    <t>koberec smyčkový; ve čtvercích; PA; podklad bitumen, PES; š = 500,0 mm; l = 500 mm; tl. 5,70 mm; v vlákna = 2,5 mm; třída zatížení 33</t>
  </si>
  <si>
    <t>342,90*1,05</t>
  </si>
  <si>
    <t>soklík : 153,0*0,10*1,10</t>
  </si>
  <si>
    <t>998776202R00</t>
  </si>
  <si>
    <t>Přesun hmot pro podlahy povlakové v objektech výšky do 12 m</t>
  </si>
  <si>
    <t>vodorovně do 50 m</t>
  </si>
  <si>
    <t>777215201R00</t>
  </si>
  <si>
    <t>Podlahy z epoxidového plastbetonu tloušťky 8 mm</t>
  </si>
  <si>
    <t>800-773</t>
  </si>
  <si>
    <t>včetně dvousložkové epoxidové penetrace.</t>
  </si>
  <si>
    <t xml:space="preserve">schodiště : </t>
  </si>
  <si>
    <t>m 4,01 a 4,06 : 23,41+29,0</t>
  </si>
  <si>
    <t>m 3,01 : 23,41</t>
  </si>
  <si>
    <t>m 3,06 : 29,0</t>
  </si>
  <si>
    <t>m 2,01 a 2,06 : 23,41+29,0</t>
  </si>
  <si>
    <t>m 1,011,06 : 23,41+29,0</t>
  </si>
  <si>
    <t>m 1,12 : 28,24</t>
  </si>
  <si>
    <t xml:space="preserve">2. Pp : </t>
  </si>
  <si>
    <t>m S2.01 a s2.06 : 23,41+29,0</t>
  </si>
  <si>
    <t>ms2.13 : 19,15</t>
  </si>
  <si>
    <t>S2.13b+S2.14 : 8,61+12,40</t>
  </si>
  <si>
    <t>m S1.01 a S.06 : 23,4+29,0</t>
  </si>
  <si>
    <t>77761</t>
  </si>
  <si>
    <t>Nátěry podlah betonových  dle popisu v techn. zprávě  pro rampy epoxid, membrána,uzav. nátěr</t>
  </si>
  <si>
    <t xml:space="preserve">1. Np rampy : </t>
  </si>
  <si>
    <t>m 1,04,1,05 : 75,87*2</t>
  </si>
  <si>
    <t>S1.04 a 05 : 75,87*2</t>
  </si>
  <si>
    <t>S2.04 a 05 : 75,87*2</t>
  </si>
  <si>
    <t>m 2,04,2,05 : 75,87*2</t>
  </si>
  <si>
    <t>m 3,04,3,05 : 75,87*2</t>
  </si>
  <si>
    <t>4. Nm 4,04,4,05 : 72,23*2</t>
  </si>
  <si>
    <t>7776152</t>
  </si>
  <si>
    <t>Nátěry podlah betonových  dle popisu v techn. zprávě epoxidový pro garáže třívrství</t>
  </si>
  <si>
    <t xml:space="preserve">dle popisu v techn. zprávě : </t>
  </si>
  <si>
    <t xml:space="preserve">1. PP 1,2,3,Np : </t>
  </si>
  <si>
    <t xml:space="preserve">základní vrstva epoxit penetrační posyp křemičitý 0,40-0,8mm : </t>
  </si>
  <si>
    <t xml:space="preserve">membrána -2komponentní vysoce elastická : </t>
  </si>
  <si>
    <t xml:space="preserve">polyuretanová pryskřice a posyp0,3-0,8mm : </t>
  </si>
  <si>
    <t xml:space="preserve">uzavírací nátšr houževnatý  barevý : </t>
  </si>
  <si>
    <t xml:space="preserve">se zvýšenou odolností posypaný do parkovacích dom : </t>
  </si>
  <si>
    <t>m 3,03,3,11 : 1037,64+1073,94</t>
  </si>
  <si>
    <t>m 2,03a 2,11 : 1037,64+1073,94</t>
  </si>
  <si>
    <t>m 1,03 : 1037,64</t>
  </si>
  <si>
    <t>1. PP m 1.03 : 1031,02</t>
  </si>
  <si>
    <t>77762</t>
  </si>
  <si>
    <t>Nátěr epoxidový pro pojížděné střechy viz TZ 4vrstvý</t>
  </si>
  <si>
    <t>781101210RT1</t>
  </si>
  <si>
    <t>Příprava podkladu pod obklady penetrace podkladu pod obklady</t>
  </si>
  <si>
    <t>včetně dodávky materiálu.</t>
  </si>
  <si>
    <t>m 1,24 : 2,50*(3,70+2,75)*2-0,9*2,10-0,70*2,10*2</t>
  </si>
  <si>
    <t>m 1,25 : 2,50*(0,90+1,90)*2-0,7*2,10</t>
  </si>
  <si>
    <t>m 1,26 : 2,50*(0,95+1,75)*2-0,7*2,10</t>
  </si>
  <si>
    <t>m 1,28 : 2,50*(2,50+2,75)*2-0,8*2,10</t>
  </si>
  <si>
    <t>m 1,30 : 2,50*(2,143+2,846)*2-0,9*2,10-0,7*2,10*2</t>
  </si>
  <si>
    <t>m 1,33 : 2,50*(0,9+2,143)*2-0,7*2,10</t>
  </si>
  <si>
    <t>m 1,31 : 2,50*(2,15+2,10)*2-0,8*2,10</t>
  </si>
  <si>
    <t>m 1,42 : 2,50*(2,20+1,80)*2-0,8*2,10</t>
  </si>
  <si>
    <t>m 1,41 : 2,50*(1,90+1,80)*2-0,8*2,10*3</t>
  </si>
  <si>
    <t>m 1,43 : 2,50*(2,85+1,80)*2-0,8*2,10</t>
  </si>
  <si>
    <t>m 2,17 : 2,50*(2,20+1,80)*2-0,8*2,10</t>
  </si>
  <si>
    <t>m 2,16 : 2,50*(1,90+1,80)*2-0,8*2,10*3</t>
  </si>
  <si>
    <t>m 2,18 : 2,50*(2,85+1,80)*2-0,8*2,10</t>
  </si>
  <si>
    <t>3. Np dtto : 18,32+13,46+21,57</t>
  </si>
  <si>
    <t>781415016R00</t>
  </si>
  <si>
    <t>Montáž obkladů vnitřních z obkládaček pórovinových  , nad 200 x 250 mm , lepených do flexibilního tmele</t>
  </si>
  <si>
    <t>781491001RT1</t>
  </si>
  <si>
    <t>Lišty k obkladům bez dodávky materiálu</t>
  </si>
  <si>
    <t>m 143 roh : 2,50</t>
  </si>
  <si>
    <t>2. a 3. Np dtto : 2,50*2</t>
  </si>
  <si>
    <t>324,38*4</t>
  </si>
  <si>
    <t>324,38*0,6</t>
  </si>
  <si>
    <t>59760112.ART</t>
  </si>
  <si>
    <t>7,50*1,10</t>
  </si>
  <si>
    <t>597813710R</t>
  </si>
  <si>
    <t>obklad keramický š = 250 mm; l = 330 mm; h = 7,0 mm; pro interiér; barva světle béžová; mat</t>
  </si>
  <si>
    <t>325,38*1,05</t>
  </si>
  <si>
    <t>998781202R00</t>
  </si>
  <si>
    <t>Přesun hmot pro obklady keramické v objektech výšky do 12 m</t>
  </si>
  <si>
    <t>783293002R00</t>
  </si>
  <si>
    <t>Nátěry kov.stavebních doplňk. konstrukcí ostatní disperzní, základ antikorozní + 2x email</t>
  </si>
  <si>
    <t>800-783</t>
  </si>
  <si>
    <t>zárubně : 61*1,30</t>
  </si>
  <si>
    <t>783853211R00</t>
  </si>
  <si>
    <t>Nátěry omítek a betonů epoxidové, epoxidehtové a epoxiesterové epoxiesterové, betonových stěn, dvojnásobné</t>
  </si>
  <si>
    <t xml:space="preserve"> montáže, dodávky a demontáže pomocného lešení.</t>
  </si>
  <si>
    <t>dojezdy výtahů : 2,71*1,50</t>
  </si>
  <si>
    <t>1,20*(2,71+1,50)*2</t>
  </si>
  <si>
    <t>2,50*2,50</t>
  </si>
  <si>
    <t>1,20*(2,50+2,0)*2</t>
  </si>
  <si>
    <t>784191101R00</t>
  </si>
  <si>
    <t>Příprava povrchu Penetrace (napouštění) podkladu disperzní, jednonásobná</t>
  </si>
  <si>
    <t>800-784</t>
  </si>
  <si>
    <t>dle omítek : 1270,97+341,53</t>
  </si>
  <si>
    <t xml:space="preserve">na stěny v administr. : </t>
  </si>
  <si>
    <t>m 1,39 : 3,62*(11,94+4,90+1,259+4,65)</t>
  </si>
  <si>
    <t>m 2,14 : 3,42*(11,94+4,90+1,259+4,65)</t>
  </si>
  <si>
    <t>m 3,14 : 3,52*(11,94+4,9+1,259+4,65)</t>
  </si>
  <si>
    <t>784195112R00</t>
  </si>
  <si>
    <t>Malby z malířských směsí hlinkových,  , bělost 77 %, dvojnásobné</t>
  </si>
  <si>
    <t>784442021RT2</t>
  </si>
  <si>
    <t>Malby z malířských směsí disperzních, v místnostech do 3,8 m, jednobarevné, jednonásobné + 1x penetrace</t>
  </si>
  <si>
    <t>podhledy : 47,94</t>
  </si>
  <si>
    <t>kastlík rolety : 110,10*1,0</t>
  </si>
  <si>
    <t>stěny v m3,14 : 3,52*(2,20+7,50+2,0)</t>
  </si>
  <si>
    <t>stěna v m 3,12 : 3,52*1,80</t>
  </si>
  <si>
    <t>2. Np : 3,42*(2,20+7,50+2,0)</t>
  </si>
  <si>
    <t>3,42*1,80</t>
  </si>
  <si>
    <t>1. Np : 3,62*(2,20+7,50+2,0)</t>
  </si>
  <si>
    <t>3,62*1,80</t>
  </si>
  <si>
    <t>786-R1</t>
  </si>
  <si>
    <t>ROLETA ISOTRA VERRA Metal 170g/m2 1950/3000</t>
  </si>
  <si>
    <t>786-R2</t>
  </si>
  <si>
    <t>Roleta ISOTRA metal 170g/m2 1000/1300 dod a mont</t>
  </si>
  <si>
    <t>786-R3</t>
  </si>
  <si>
    <t>ROLETA ISOTRA VERRA metal 170g/m2 1950/3200 dod a mont</t>
  </si>
  <si>
    <t>78791111 Z47 a Z48</t>
  </si>
  <si>
    <t>Obklad výtahové šachty admin.vč.ocel. konstrukce</t>
  </si>
  <si>
    <t>včetně dodávky lepidla.</t>
  </si>
  <si>
    <t>Z47 1.  2. Np : (2,25+3,65)*3,0*2</t>
  </si>
  <si>
    <t>Z48 3. Np : (2,25+3,65)*3,20</t>
  </si>
  <si>
    <t>787-999</t>
  </si>
  <si>
    <t>Informační polep  na skleněnou stěnu Z47 a Z48 předpoklaádaná cena</t>
  </si>
  <si>
    <t>330-1</t>
  </si>
  <si>
    <t>Výtah o nosnosti 1050kg-popis viz specifikace výtahu</t>
  </si>
  <si>
    <t xml:space="preserve">popis prvků výtahu viz specifikace : </t>
  </si>
  <si>
    <t xml:space="preserve">výtahu ,dodávka komplet vč. přípomocí řemesel : </t>
  </si>
  <si>
    <t xml:space="preserve">úklidu,přesunu hmot,dokumentace skut. provedení,výrobní dokumentace : </t>
  </si>
  <si>
    <t>revize, zaškolení , uvedení do provozu : 1</t>
  </si>
  <si>
    <t>330-2</t>
  </si>
  <si>
    <t>výtah o nostnosti 1050kg v garážích dod a mont. a specifikace prvků</t>
  </si>
  <si>
    <t>284</t>
  </si>
  <si>
    <t>Těsnící vložka HSI</t>
  </si>
  <si>
    <t>375</t>
  </si>
  <si>
    <t>Trezor vč. osazení</t>
  </si>
  <si>
    <t>970051160R00</t>
  </si>
  <si>
    <t>Jádrové vrtání, kruhové prostupy v železobetonu jádrové vrtání , do D 160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</si>
</sst>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8ERgNOUfZmXyG1/0OIUvGxPGtnZM51k/taNxkqaNzUhsHD3mNlJeJhxOFb6NA9TI5Baqp7sJN3byFaf4pVLxQ==" saltValue="j2ga/mdKD3jEcvCyNM6ud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5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SUMIF(F73:F111,A16,I73:I111)+SUMIF(F73:F111,"PSU",I73:I111)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SUMIF(F73:F111,A17,I73:I111)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SUMIF(F73:F111,A18,I73:I111)</f>
        <v>0</v>
      </c>
      <c r="J18" s="85"/>
    </row>
    <row r="19" spans="1:10" ht="23.25" customHeight="1" x14ac:dyDescent="0.2">
      <c r="A19" s="197" t="s">
        <v>163</v>
      </c>
      <c r="B19" s="38" t="s">
        <v>27</v>
      </c>
      <c r="C19" s="62"/>
      <c r="D19" s="63"/>
      <c r="E19" s="83"/>
      <c r="F19" s="84"/>
      <c r="G19" s="83"/>
      <c r="H19" s="84"/>
      <c r="I19" s="83">
        <f>SUMIF(F73:F111,A19,I73:I111)</f>
        <v>0</v>
      </c>
      <c r="J19" s="85"/>
    </row>
    <row r="20" spans="1:10" ht="23.25" customHeight="1" x14ac:dyDescent="0.2">
      <c r="A20" s="197" t="s">
        <v>164</v>
      </c>
      <c r="B20" s="38" t="s">
        <v>28</v>
      </c>
      <c r="C20" s="62"/>
      <c r="D20" s="63"/>
      <c r="E20" s="83"/>
      <c r="F20" s="84"/>
      <c r="G20" s="83"/>
      <c r="H20" s="84"/>
      <c r="I20" s="83">
        <f>SUMIF(F73:F111,A20,I73:I111)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'OO00 06.10.2021 Pol'!AE37+'SO02a 21.08.2021 Pol'!AE136+'SO02b 22.08.2021 Pol'!AE1264+'SO02c 14.09.2021 Pol'!AE163+'SO02d 20.09.2021 Pol'!AE1684+'SO09 12.10.2021 Pol'!AE17</f>
        <v>0</v>
      </c>
      <c r="G39" s="149">
        <f>'OO00 06.10.2021 Pol'!AF37+'SO02a 21.08.2021 Pol'!AF136+'SO02b 22.08.2021 Pol'!AF1264+'SO02c 14.09.2021 Pol'!AF163+'SO02d 20.09.2021 Pol'!AF1684+'SO09 12.10.2021 Pol'!AF17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27</v>
      </c>
      <c r="D41" s="154"/>
      <c r="E41" s="154"/>
      <c r="F41" s="155">
        <f>'OO00 06.10.2021 Pol'!AE37</f>
        <v>0</v>
      </c>
      <c r="G41" s="156">
        <f>'OO00 06.10.2021 Pol'!AF37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48</v>
      </c>
      <c r="C42" s="147" t="s">
        <v>27</v>
      </c>
      <c r="D42" s="147"/>
      <c r="E42" s="147"/>
      <c r="F42" s="160">
        <f>'OO00 06.10.2021 Pol'!AE37</f>
        <v>0</v>
      </c>
      <c r="G42" s="150">
        <f>'OO00 06.10.2021 Pol'!AF37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49</v>
      </c>
      <c r="C43" s="154" t="s">
        <v>50</v>
      </c>
      <c r="D43" s="154"/>
      <c r="E43" s="154"/>
      <c r="F43" s="155">
        <f>'SO02a 21.08.2021 Pol'!AE136</f>
        <v>0</v>
      </c>
      <c r="G43" s="156">
        <f>'SO02a 21.08.2021 Pol'!AF136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'SO02a 21.08.2021 Pol'!AE136</f>
        <v>0</v>
      </c>
      <c r="G44" s="150">
        <f>'SO02a 21.08.2021 Pol'!AF136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2</v>
      </c>
      <c r="B45" s="153" t="s">
        <v>53</v>
      </c>
      <c r="C45" s="154" t="s">
        <v>50</v>
      </c>
      <c r="D45" s="154"/>
      <c r="E45" s="154"/>
      <c r="F45" s="155">
        <f>'SO02b 22.08.2021 Pol'!AE1264</f>
        <v>0</v>
      </c>
      <c r="G45" s="156">
        <f>'SO02b 22.08.2021 Pol'!AF1264</f>
        <v>0</v>
      </c>
      <c r="H45" s="156"/>
      <c r="I45" s="157">
        <f>F45+G45+H45</f>
        <v>0</v>
      </c>
      <c r="J45" s="158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54</v>
      </c>
      <c r="C46" s="147" t="s">
        <v>55</v>
      </c>
      <c r="D46" s="147"/>
      <c r="E46" s="147"/>
      <c r="F46" s="160">
        <f>'SO02b 22.08.2021 Pol'!AE1264</f>
        <v>0</v>
      </c>
      <c r="G46" s="150">
        <f>'SO02b 22.08.2021 Pol'!AF1264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2</v>
      </c>
      <c r="B47" s="153" t="s">
        <v>56</v>
      </c>
      <c r="C47" s="154" t="s">
        <v>57</v>
      </c>
      <c r="D47" s="154"/>
      <c r="E47" s="154"/>
      <c r="F47" s="155">
        <f>'SO02c 14.09.2021 Pol'!AE163</f>
        <v>0</v>
      </c>
      <c r="G47" s="156">
        <f>'SO02c 14.09.2021 Pol'!AF163</f>
        <v>0</v>
      </c>
      <c r="H47" s="156"/>
      <c r="I47" s="157">
        <f>F47+G47+H47</f>
        <v>0</v>
      </c>
      <c r="J47" s="158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58</v>
      </c>
      <c r="C48" s="147" t="s">
        <v>59</v>
      </c>
      <c r="D48" s="147"/>
      <c r="E48" s="147"/>
      <c r="F48" s="160">
        <f>'SO02c 14.09.2021 Pol'!AE163</f>
        <v>0</v>
      </c>
      <c r="G48" s="150">
        <f>'SO02c 14.09.2021 Pol'!AF163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2</v>
      </c>
      <c r="B49" s="153" t="s">
        <v>60</v>
      </c>
      <c r="C49" s="154" t="s">
        <v>61</v>
      </c>
      <c r="D49" s="154"/>
      <c r="E49" s="154"/>
      <c r="F49" s="155">
        <f>'SO02d 20.09.2021 Pol'!AE1684</f>
        <v>0</v>
      </c>
      <c r="G49" s="156">
        <f>'SO02d 20.09.2021 Pol'!AF1684</f>
        <v>0</v>
      </c>
      <c r="H49" s="156"/>
      <c r="I49" s="157">
        <f>F49+G49+H49</f>
        <v>0</v>
      </c>
      <c r="J49" s="158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62</v>
      </c>
      <c r="C50" s="147" t="s">
        <v>63</v>
      </c>
      <c r="D50" s="147"/>
      <c r="E50" s="147"/>
      <c r="F50" s="160">
        <f>'SO02d 20.09.2021 Pol'!AE1684</f>
        <v>0</v>
      </c>
      <c r="G50" s="150">
        <f>'SO02d 20.09.2021 Pol'!AF1684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2</v>
      </c>
      <c r="B51" s="153" t="s">
        <v>64</v>
      </c>
      <c r="C51" s="154" t="s">
        <v>65</v>
      </c>
      <c r="D51" s="154"/>
      <c r="E51" s="154"/>
      <c r="F51" s="155">
        <f>'SO09 12.10.2021 Pol'!AE17</f>
        <v>0</v>
      </c>
      <c r="G51" s="156">
        <f>'SO09 12.10.2021 Pol'!AF17</f>
        <v>0</v>
      </c>
      <c r="H51" s="156"/>
      <c r="I51" s="157">
        <f>F51+G51+H51</f>
        <v>0</v>
      </c>
      <c r="J51" s="158" t="str">
        <f>IF(CenaCelkemVypocet=0,"",I51/CenaCelkemVypocet*100)</f>
        <v/>
      </c>
    </row>
    <row r="52" spans="1:10" ht="25.5" customHeight="1" x14ac:dyDescent="0.2">
      <c r="A52" s="135">
        <v>3</v>
      </c>
      <c r="B52" s="159" t="s">
        <v>66</v>
      </c>
      <c r="C52" s="147" t="s">
        <v>67</v>
      </c>
      <c r="D52" s="147"/>
      <c r="E52" s="147"/>
      <c r="F52" s="160">
        <f>'SO09 12.10.2021 Pol'!AE17</f>
        <v>0</v>
      </c>
      <c r="G52" s="150">
        <f>'SO09 12.10.2021 Pol'!AF17</f>
        <v>0</v>
      </c>
      <c r="H52" s="150"/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5"/>
      <c r="B53" s="161" t="s">
        <v>68</v>
      </c>
      <c r="C53" s="162"/>
      <c r="D53" s="162"/>
      <c r="E53" s="162"/>
      <c r="F53" s="163">
        <f>SUMIF(A39:A52,"=1",F39:F52)</f>
        <v>0</v>
      </c>
      <c r="G53" s="164">
        <f>SUMIF(A39:A52,"=1",G39:G52)</f>
        <v>0</v>
      </c>
      <c r="H53" s="164">
        <f>SUMIF(A39:A52,"=1",H39:H52)</f>
        <v>0</v>
      </c>
      <c r="I53" s="165">
        <f>SUMIF(A39:A52,"=1",I39:I52)</f>
        <v>0</v>
      </c>
      <c r="J53" s="166">
        <f>SUMIF(A39:A52,"=1",J39:J52)</f>
        <v>0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74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74</v>
      </c>
      <c r="B59" t="s">
        <v>77</v>
      </c>
    </row>
    <row r="60" spans="1:10" x14ac:dyDescent="0.2">
      <c r="A60" t="s">
        <v>72</v>
      </c>
      <c r="B60" t="s">
        <v>78</v>
      </c>
    </row>
    <row r="61" spans="1:10" x14ac:dyDescent="0.2">
      <c r="A61" t="s">
        <v>74</v>
      </c>
      <c r="B61" t="s">
        <v>79</v>
      </c>
    </row>
    <row r="62" spans="1:10" x14ac:dyDescent="0.2">
      <c r="A62" t="s">
        <v>72</v>
      </c>
      <c r="B62" t="s">
        <v>80</v>
      </c>
    </row>
    <row r="63" spans="1:10" x14ac:dyDescent="0.2">
      <c r="A63" t="s">
        <v>74</v>
      </c>
      <c r="B63" t="s">
        <v>81</v>
      </c>
    </row>
    <row r="64" spans="1:10" x14ac:dyDescent="0.2">
      <c r="A64" t="s">
        <v>72</v>
      </c>
      <c r="B64" t="s">
        <v>82</v>
      </c>
    </row>
    <row r="65" spans="1:10" x14ac:dyDescent="0.2">
      <c r="A65" t="s">
        <v>74</v>
      </c>
      <c r="B65" t="s">
        <v>83</v>
      </c>
    </row>
    <row r="66" spans="1:10" x14ac:dyDescent="0.2">
      <c r="A66" t="s">
        <v>72</v>
      </c>
      <c r="B66" t="s">
        <v>84</v>
      </c>
    </row>
    <row r="67" spans="1:10" x14ac:dyDescent="0.2">
      <c r="A67" t="s">
        <v>74</v>
      </c>
      <c r="B67" t="s">
        <v>85</v>
      </c>
    </row>
    <row r="70" spans="1:10" ht="15.75" x14ac:dyDescent="0.25">
      <c r="B70" s="177" t="s">
        <v>86</v>
      </c>
    </row>
    <row r="72" spans="1:10" ht="25.5" customHeight="1" x14ac:dyDescent="0.2">
      <c r="A72" s="179"/>
      <c r="B72" s="182" t="s">
        <v>17</v>
      </c>
      <c r="C72" s="182" t="s">
        <v>5</v>
      </c>
      <c r="D72" s="183"/>
      <c r="E72" s="183"/>
      <c r="F72" s="184" t="s">
        <v>87</v>
      </c>
      <c r="G72" s="184"/>
      <c r="H72" s="184"/>
      <c r="I72" s="184" t="s">
        <v>29</v>
      </c>
      <c r="J72" s="184" t="s">
        <v>0</v>
      </c>
    </row>
    <row r="73" spans="1:10" ht="36.75" customHeight="1" x14ac:dyDescent="0.2">
      <c r="A73" s="180"/>
      <c r="B73" s="185" t="s">
        <v>88</v>
      </c>
      <c r="C73" s="186" t="s">
        <v>89</v>
      </c>
      <c r="D73" s="187"/>
      <c r="E73" s="187"/>
      <c r="F73" s="193" t="s">
        <v>24</v>
      </c>
      <c r="G73" s="194"/>
      <c r="H73" s="194"/>
      <c r="I73" s="194">
        <f>'SO02a 21.08.2021 Pol'!G8+'SO02c 14.09.2021 Pol'!G8+'SO02d 20.09.2021 Pol'!G8</f>
        <v>0</v>
      </c>
      <c r="J73" s="191" t="str">
        <f>IF(I112=0,"",I73/I112*100)</f>
        <v/>
      </c>
    </row>
    <row r="74" spans="1:10" ht="36.75" customHeight="1" x14ac:dyDescent="0.2">
      <c r="A74" s="180"/>
      <c r="B74" s="185" t="s">
        <v>90</v>
      </c>
      <c r="C74" s="186" t="s">
        <v>91</v>
      </c>
      <c r="D74" s="187"/>
      <c r="E74" s="187"/>
      <c r="F74" s="193" t="s">
        <v>24</v>
      </c>
      <c r="G74" s="194"/>
      <c r="H74" s="194"/>
      <c r="I74" s="194">
        <f>'SO02a 21.08.2021 Pol'!G28+'SO02b 22.08.2021 Pol'!G8</f>
        <v>0</v>
      </c>
      <c r="J74" s="191" t="str">
        <f>IF(I112=0,"",I74/I112*100)</f>
        <v/>
      </c>
    </row>
    <row r="75" spans="1:10" ht="36.75" customHeight="1" x14ac:dyDescent="0.2">
      <c r="A75" s="180"/>
      <c r="B75" s="185" t="s">
        <v>92</v>
      </c>
      <c r="C75" s="186" t="s">
        <v>93</v>
      </c>
      <c r="D75" s="187"/>
      <c r="E75" s="187"/>
      <c r="F75" s="193" t="s">
        <v>24</v>
      </c>
      <c r="G75" s="194"/>
      <c r="H75" s="194"/>
      <c r="I75" s="194">
        <f>'SO02b 22.08.2021 Pol'!G93+'SO02d 20.09.2021 Pol'!G15</f>
        <v>0</v>
      </c>
      <c r="J75" s="191" t="str">
        <f>IF(I112=0,"",I75/I112*100)</f>
        <v/>
      </c>
    </row>
    <row r="76" spans="1:10" ht="36.75" customHeight="1" x14ac:dyDescent="0.2">
      <c r="A76" s="180"/>
      <c r="B76" s="185" t="s">
        <v>94</v>
      </c>
      <c r="C76" s="186" t="s">
        <v>95</v>
      </c>
      <c r="D76" s="187"/>
      <c r="E76" s="187"/>
      <c r="F76" s="193" t="s">
        <v>24</v>
      </c>
      <c r="G76" s="194"/>
      <c r="H76" s="194"/>
      <c r="I76" s="194">
        <f>'SO02b 22.08.2021 Pol'!G761</f>
        <v>0</v>
      </c>
      <c r="J76" s="191" t="str">
        <f>IF(I112=0,"",I76/I112*100)</f>
        <v/>
      </c>
    </row>
    <row r="77" spans="1:10" ht="36.75" customHeight="1" x14ac:dyDescent="0.2">
      <c r="A77" s="180"/>
      <c r="B77" s="185" t="s">
        <v>96</v>
      </c>
      <c r="C77" s="186" t="s">
        <v>97</v>
      </c>
      <c r="D77" s="187"/>
      <c r="E77" s="187"/>
      <c r="F77" s="193" t="s">
        <v>24</v>
      </c>
      <c r="G77" s="194"/>
      <c r="H77" s="194"/>
      <c r="I77" s="194">
        <f>'SO02b 22.08.2021 Pol'!G804</f>
        <v>0</v>
      </c>
      <c r="J77" s="191" t="str">
        <f>IF(I112=0,"",I77/I112*100)</f>
        <v/>
      </c>
    </row>
    <row r="78" spans="1:10" ht="36.75" customHeight="1" x14ac:dyDescent="0.2">
      <c r="A78" s="180"/>
      <c r="B78" s="185" t="s">
        <v>98</v>
      </c>
      <c r="C78" s="186" t="s">
        <v>99</v>
      </c>
      <c r="D78" s="187"/>
      <c r="E78" s="187"/>
      <c r="F78" s="193" t="s">
        <v>24</v>
      </c>
      <c r="G78" s="194"/>
      <c r="H78" s="194"/>
      <c r="I78" s="194">
        <f>'SO02d 20.09.2021 Pol'!G229</f>
        <v>0</v>
      </c>
      <c r="J78" s="191" t="str">
        <f>IF(I112=0,"",I78/I112*100)</f>
        <v/>
      </c>
    </row>
    <row r="79" spans="1:10" ht="36.75" customHeight="1" x14ac:dyDescent="0.2">
      <c r="A79" s="180"/>
      <c r="B79" s="185" t="s">
        <v>100</v>
      </c>
      <c r="C79" s="186" t="s">
        <v>101</v>
      </c>
      <c r="D79" s="187"/>
      <c r="E79" s="187"/>
      <c r="F79" s="193" t="s">
        <v>24</v>
      </c>
      <c r="G79" s="194"/>
      <c r="H79" s="194"/>
      <c r="I79" s="194">
        <f>'SO02d 20.09.2021 Pol'!G262</f>
        <v>0</v>
      </c>
      <c r="J79" s="191" t="str">
        <f>IF(I112=0,"",I79/I112*100)</f>
        <v/>
      </c>
    </row>
    <row r="80" spans="1:10" ht="36.75" customHeight="1" x14ac:dyDescent="0.2">
      <c r="A80" s="180"/>
      <c r="B80" s="185" t="s">
        <v>102</v>
      </c>
      <c r="C80" s="186" t="s">
        <v>103</v>
      </c>
      <c r="D80" s="187"/>
      <c r="E80" s="187"/>
      <c r="F80" s="193" t="s">
        <v>24</v>
      </c>
      <c r="G80" s="194"/>
      <c r="H80" s="194"/>
      <c r="I80" s="194">
        <f>'SO02d 20.09.2021 Pol'!G424</f>
        <v>0</v>
      </c>
      <c r="J80" s="191" t="str">
        <f>IF(I112=0,"",I80/I112*100)</f>
        <v/>
      </c>
    </row>
    <row r="81" spans="1:10" ht="36.75" customHeight="1" x14ac:dyDescent="0.2">
      <c r="A81" s="180"/>
      <c r="B81" s="185" t="s">
        <v>104</v>
      </c>
      <c r="C81" s="186" t="s">
        <v>105</v>
      </c>
      <c r="D81" s="187"/>
      <c r="E81" s="187"/>
      <c r="F81" s="193" t="s">
        <v>24</v>
      </c>
      <c r="G81" s="194"/>
      <c r="H81" s="194"/>
      <c r="I81" s="194">
        <f>'SO02b 22.08.2021 Pol'!G1099+'SO02d 20.09.2021 Pol'!G465</f>
        <v>0</v>
      </c>
      <c r="J81" s="191" t="str">
        <f>IF(I112=0,"",I81/I112*100)</f>
        <v/>
      </c>
    </row>
    <row r="82" spans="1:10" ht="36.75" customHeight="1" x14ac:dyDescent="0.2">
      <c r="A82" s="180"/>
      <c r="B82" s="185" t="s">
        <v>106</v>
      </c>
      <c r="C82" s="186" t="s">
        <v>107</v>
      </c>
      <c r="D82" s="187"/>
      <c r="E82" s="187"/>
      <c r="F82" s="193" t="s">
        <v>24</v>
      </c>
      <c r="G82" s="194"/>
      <c r="H82" s="194"/>
      <c r="I82" s="194">
        <f>'SO02d 20.09.2021 Pol'!G513</f>
        <v>0</v>
      </c>
      <c r="J82" s="191" t="str">
        <f>IF(I112=0,"",I82/I112*100)</f>
        <v/>
      </c>
    </row>
    <row r="83" spans="1:10" ht="36.75" customHeight="1" x14ac:dyDescent="0.2">
      <c r="A83" s="180"/>
      <c r="B83" s="185" t="s">
        <v>108</v>
      </c>
      <c r="C83" s="186" t="s">
        <v>109</v>
      </c>
      <c r="D83" s="187"/>
      <c r="E83" s="187"/>
      <c r="F83" s="193" t="s">
        <v>24</v>
      </c>
      <c r="G83" s="194"/>
      <c r="H83" s="194"/>
      <c r="I83" s="194">
        <f>'SO02d 20.09.2021 Pol'!G566</f>
        <v>0</v>
      </c>
      <c r="J83" s="191" t="str">
        <f>IF(I112=0,"",I83/I112*100)</f>
        <v/>
      </c>
    </row>
    <row r="84" spans="1:10" ht="36.75" customHeight="1" x14ac:dyDescent="0.2">
      <c r="A84" s="180"/>
      <c r="B84" s="185" t="s">
        <v>110</v>
      </c>
      <c r="C84" s="186" t="s">
        <v>111</v>
      </c>
      <c r="D84" s="187"/>
      <c r="E84" s="187"/>
      <c r="F84" s="193" t="s">
        <v>24</v>
      </c>
      <c r="G84" s="194"/>
      <c r="H84" s="194"/>
      <c r="I84" s="194">
        <f>'SO09 12.10.2021 Pol'!G8</f>
        <v>0</v>
      </c>
      <c r="J84" s="191" t="str">
        <f>IF(I112=0,"",I84/I112*100)</f>
        <v/>
      </c>
    </row>
    <row r="85" spans="1:10" ht="36.75" customHeight="1" x14ac:dyDescent="0.2">
      <c r="A85" s="180"/>
      <c r="B85" s="185" t="s">
        <v>112</v>
      </c>
      <c r="C85" s="186" t="s">
        <v>113</v>
      </c>
      <c r="D85" s="187"/>
      <c r="E85" s="187"/>
      <c r="F85" s="193" t="s">
        <v>24</v>
      </c>
      <c r="G85" s="194"/>
      <c r="H85" s="194"/>
      <c r="I85" s="194">
        <f>'SO02d 20.09.2021 Pol'!G581</f>
        <v>0</v>
      </c>
      <c r="J85" s="191" t="str">
        <f>IF(I112=0,"",I85/I112*100)</f>
        <v/>
      </c>
    </row>
    <row r="86" spans="1:10" ht="36.75" customHeight="1" x14ac:dyDescent="0.2">
      <c r="A86" s="180"/>
      <c r="B86" s="185" t="s">
        <v>114</v>
      </c>
      <c r="C86" s="186" t="s">
        <v>115</v>
      </c>
      <c r="D86" s="187"/>
      <c r="E86" s="187"/>
      <c r="F86" s="193" t="s">
        <v>24</v>
      </c>
      <c r="G86" s="194"/>
      <c r="H86" s="194"/>
      <c r="I86" s="194">
        <f>'SO02b 22.08.2021 Pol'!G1127</f>
        <v>0</v>
      </c>
      <c r="J86" s="191" t="str">
        <f>IF(I112=0,"",I86/I112*100)</f>
        <v/>
      </c>
    </row>
    <row r="87" spans="1:10" ht="36.75" customHeight="1" x14ac:dyDescent="0.2">
      <c r="A87" s="180"/>
      <c r="B87" s="185" t="s">
        <v>116</v>
      </c>
      <c r="C87" s="186" t="s">
        <v>117</v>
      </c>
      <c r="D87" s="187"/>
      <c r="E87" s="187"/>
      <c r="F87" s="193" t="s">
        <v>24</v>
      </c>
      <c r="G87" s="194"/>
      <c r="H87" s="194"/>
      <c r="I87" s="194">
        <f>'SO02d 20.09.2021 Pol'!G594</f>
        <v>0</v>
      </c>
      <c r="J87" s="191" t="str">
        <f>IF(I112=0,"",I87/I112*100)</f>
        <v/>
      </c>
    </row>
    <row r="88" spans="1:10" ht="36.75" customHeight="1" x14ac:dyDescent="0.2">
      <c r="A88" s="180"/>
      <c r="B88" s="185" t="s">
        <v>118</v>
      </c>
      <c r="C88" s="186" t="s">
        <v>119</v>
      </c>
      <c r="D88" s="187"/>
      <c r="E88" s="187"/>
      <c r="F88" s="193" t="s">
        <v>24</v>
      </c>
      <c r="G88" s="194"/>
      <c r="H88" s="194"/>
      <c r="I88" s="194">
        <f>'SO02b 22.08.2021 Pol'!G1146+'SO02d 20.09.2021 Pol'!G634</f>
        <v>0</v>
      </c>
      <c r="J88" s="191" t="str">
        <f>IF(I112=0,"",I88/I112*100)</f>
        <v/>
      </c>
    </row>
    <row r="89" spans="1:10" ht="36.75" customHeight="1" x14ac:dyDescent="0.2">
      <c r="A89" s="180"/>
      <c r="B89" s="185" t="s">
        <v>120</v>
      </c>
      <c r="C89" s="186" t="s">
        <v>121</v>
      </c>
      <c r="D89" s="187"/>
      <c r="E89" s="187"/>
      <c r="F89" s="193" t="s">
        <v>24</v>
      </c>
      <c r="G89" s="194"/>
      <c r="H89" s="194"/>
      <c r="I89" s="194">
        <f>'SO02a 21.08.2021 Pol'!G108+'SO09 12.10.2021 Pol'!G13</f>
        <v>0</v>
      </c>
      <c r="J89" s="191" t="str">
        <f>IF(I112=0,"",I89/I112*100)</f>
        <v/>
      </c>
    </row>
    <row r="90" spans="1:10" ht="36.75" customHeight="1" x14ac:dyDescent="0.2">
      <c r="A90" s="180"/>
      <c r="B90" s="185" t="s">
        <v>122</v>
      </c>
      <c r="C90" s="186" t="s">
        <v>123</v>
      </c>
      <c r="D90" s="187"/>
      <c r="E90" s="187"/>
      <c r="F90" s="193" t="s">
        <v>24</v>
      </c>
      <c r="G90" s="194"/>
      <c r="H90" s="194"/>
      <c r="I90" s="194">
        <f>'SO02a 21.08.2021 Pol'!G115+'SO02b 22.08.2021 Pol'!G1204+'SO02d 20.09.2021 Pol'!G675</f>
        <v>0</v>
      </c>
      <c r="J90" s="191" t="str">
        <f>IF(I112=0,"",I90/I112*100)</f>
        <v/>
      </c>
    </row>
    <row r="91" spans="1:10" ht="36.75" customHeight="1" x14ac:dyDescent="0.2">
      <c r="A91" s="180"/>
      <c r="B91" s="185" t="s">
        <v>124</v>
      </c>
      <c r="C91" s="186" t="s">
        <v>125</v>
      </c>
      <c r="D91" s="187"/>
      <c r="E91" s="187"/>
      <c r="F91" s="193" t="s">
        <v>25</v>
      </c>
      <c r="G91" s="194"/>
      <c r="H91" s="194"/>
      <c r="I91" s="194">
        <f>'SO02d 20.09.2021 Pol'!G679</f>
        <v>0</v>
      </c>
      <c r="J91" s="191" t="str">
        <f>IF(I112=0,"",I91/I112*100)</f>
        <v/>
      </c>
    </row>
    <row r="92" spans="1:10" ht="36.75" customHeight="1" x14ac:dyDescent="0.2">
      <c r="A92" s="180"/>
      <c r="B92" s="185" t="s">
        <v>126</v>
      </c>
      <c r="C92" s="186" t="s">
        <v>127</v>
      </c>
      <c r="D92" s="187"/>
      <c r="E92" s="187"/>
      <c r="F92" s="193" t="s">
        <v>25</v>
      </c>
      <c r="G92" s="194"/>
      <c r="H92" s="194"/>
      <c r="I92" s="194">
        <f>'SO02d 20.09.2021 Pol'!G697</f>
        <v>0</v>
      </c>
      <c r="J92" s="191" t="str">
        <f>IF(I112=0,"",I92/I112*100)</f>
        <v/>
      </c>
    </row>
    <row r="93" spans="1:10" ht="36.75" customHeight="1" x14ac:dyDescent="0.2">
      <c r="A93" s="180"/>
      <c r="B93" s="185" t="s">
        <v>128</v>
      </c>
      <c r="C93" s="186" t="s">
        <v>129</v>
      </c>
      <c r="D93" s="187"/>
      <c r="E93" s="187"/>
      <c r="F93" s="193" t="s">
        <v>25</v>
      </c>
      <c r="G93" s="194"/>
      <c r="H93" s="194"/>
      <c r="I93" s="194">
        <f>'SO02d 20.09.2021 Pol'!G888</f>
        <v>0</v>
      </c>
      <c r="J93" s="191" t="str">
        <f>IF(I112=0,"",I93/I112*100)</f>
        <v/>
      </c>
    </row>
    <row r="94" spans="1:10" ht="36.75" customHeight="1" x14ac:dyDescent="0.2">
      <c r="A94" s="180"/>
      <c r="B94" s="185" t="s">
        <v>130</v>
      </c>
      <c r="C94" s="186" t="s">
        <v>131</v>
      </c>
      <c r="D94" s="187"/>
      <c r="E94" s="187"/>
      <c r="F94" s="193" t="s">
        <v>25</v>
      </c>
      <c r="G94" s="194"/>
      <c r="H94" s="194"/>
      <c r="I94" s="194">
        <f>'SO02d 20.09.2021 Pol'!G1018</f>
        <v>0</v>
      </c>
      <c r="J94" s="191" t="str">
        <f>IF(I112=0,"",I94/I112*100)</f>
        <v/>
      </c>
    </row>
    <row r="95" spans="1:10" ht="36.75" customHeight="1" x14ac:dyDescent="0.2">
      <c r="A95" s="180"/>
      <c r="B95" s="185" t="s">
        <v>132</v>
      </c>
      <c r="C95" s="186" t="s">
        <v>133</v>
      </c>
      <c r="D95" s="187"/>
      <c r="E95" s="187"/>
      <c r="F95" s="193" t="s">
        <v>25</v>
      </c>
      <c r="G95" s="194"/>
      <c r="H95" s="194"/>
      <c r="I95" s="194">
        <f>'SO02d 20.09.2021 Pol'!G1038</f>
        <v>0</v>
      </c>
      <c r="J95" s="191" t="str">
        <f>IF(I112=0,"",I95/I112*100)</f>
        <v/>
      </c>
    </row>
    <row r="96" spans="1:10" ht="36.75" customHeight="1" x14ac:dyDescent="0.2">
      <c r="A96" s="180"/>
      <c r="B96" s="185" t="s">
        <v>134</v>
      </c>
      <c r="C96" s="186" t="s">
        <v>135</v>
      </c>
      <c r="D96" s="187"/>
      <c r="E96" s="187"/>
      <c r="F96" s="193" t="s">
        <v>25</v>
      </c>
      <c r="G96" s="194"/>
      <c r="H96" s="194"/>
      <c r="I96" s="194">
        <f>'SO02d 20.09.2021 Pol'!G1044</f>
        <v>0</v>
      </c>
      <c r="J96" s="191" t="str">
        <f>IF(I112=0,"",I96/I112*100)</f>
        <v/>
      </c>
    </row>
    <row r="97" spans="1:10" ht="36.75" customHeight="1" x14ac:dyDescent="0.2">
      <c r="A97" s="180"/>
      <c r="B97" s="185" t="s">
        <v>136</v>
      </c>
      <c r="C97" s="186" t="s">
        <v>137</v>
      </c>
      <c r="D97" s="187"/>
      <c r="E97" s="187"/>
      <c r="F97" s="193" t="s">
        <v>25</v>
      </c>
      <c r="G97" s="194"/>
      <c r="H97" s="194"/>
      <c r="I97" s="194">
        <f>'SO02d 20.09.2021 Pol'!G1075</f>
        <v>0</v>
      </c>
      <c r="J97" s="191" t="str">
        <f>IF(I112=0,"",I97/I112*100)</f>
        <v/>
      </c>
    </row>
    <row r="98" spans="1:10" ht="36.75" customHeight="1" x14ac:dyDescent="0.2">
      <c r="A98" s="180"/>
      <c r="B98" s="185" t="s">
        <v>138</v>
      </c>
      <c r="C98" s="186" t="s">
        <v>139</v>
      </c>
      <c r="D98" s="187"/>
      <c r="E98" s="187"/>
      <c r="F98" s="193" t="s">
        <v>25</v>
      </c>
      <c r="G98" s="194"/>
      <c r="H98" s="194"/>
      <c r="I98" s="194">
        <f>'SO02b 22.08.2021 Pol'!G1208+'SO02d 20.09.2021 Pol'!G1142</f>
        <v>0</v>
      </c>
      <c r="J98" s="191" t="str">
        <f>IF(I112=0,"",I98/I112*100)</f>
        <v/>
      </c>
    </row>
    <row r="99" spans="1:10" ht="36.75" customHeight="1" x14ac:dyDescent="0.2">
      <c r="A99" s="180"/>
      <c r="B99" s="185" t="s">
        <v>140</v>
      </c>
      <c r="C99" s="186" t="s">
        <v>141</v>
      </c>
      <c r="D99" s="187"/>
      <c r="E99" s="187"/>
      <c r="F99" s="193" t="s">
        <v>25</v>
      </c>
      <c r="G99" s="194"/>
      <c r="H99" s="194"/>
      <c r="I99" s="194">
        <f>'SO02d 20.09.2021 Pol'!G1326</f>
        <v>0</v>
      </c>
      <c r="J99" s="191" t="str">
        <f>IF(I112=0,"",I99/I112*100)</f>
        <v/>
      </c>
    </row>
    <row r="100" spans="1:10" ht="36.75" customHeight="1" x14ac:dyDescent="0.2">
      <c r="A100" s="180"/>
      <c r="B100" s="185" t="s">
        <v>142</v>
      </c>
      <c r="C100" s="186" t="s">
        <v>143</v>
      </c>
      <c r="D100" s="187"/>
      <c r="E100" s="187"/>
      <c r="F100" s="193" t="s">
        <v>25</v>
      </c>
      <c r="G100" s="194"/>
      <c r="H100" s="194"/>
      <c r="I100" s="194">
        <f>'SO02d 20.09.2021 Pol'!G1361</f>
        <v>0</v>
      </c>
      <c r="J100" s="191" t="str">
        <f>IF(I112=0,"",I100/I112*100)</f>
        <v/>
      </c>
    </row>
    <row r="101" spans="1:10" ht="36.75" customHeight="1" x14ac:dyDescent="0.2">
      <c r="A101" s="180"/>
      <c r="B101" s="185" t="s">
        <v>144</v>
      </c>
      <c r="C101" s="186" t="s">
        <v>145</v>
      </c>
      <c r="D101" s="187"/>
      <c r="E101" s="187"/>
      <c r="F101" s="193" t="s">
        <v>25</v>
      </c>
      <c r="G101" s="194"/>
      <c r="H101" s="194"/>
      <c r="I101" s="194">
        <f>'SO02d 20.09.2021 Pol'!G1482</f>
        <v>0</v>
      </c>
      <c r="J101" s="191" t="str">
        <f>IF(I112=0,"",I101/I112*100)</f>
        <v/>
      </c>
    </row>
    <row r="102" spans="1:10" ht="36.75" customHeight="1" x14ac:dyDescent="0.2">
      <c r="A102" s="180"/>
      <c r="B102" s="185" t="s">
        <v>146</v>
      </c>
      <c r="C102" s="186" t="s">
        <v>147</v>
      </c>
      <c r="D102" s="187"/>
      <c r="E102" s="187"/>
      <c r="F102" s="193" t="s">
        <v>25</v>
      </c>
      <c r="G102" s="194"/>
      <c r="H102" s="194"/>
      <c r="I102" s="194">
        <f>'SO02d 20.09.2021 Pol'!G1521</f>
        <v>0</v>
      </c>
      <c r="J102" s="191" t="str">
        <f>IF(I112=0,"",I102/I112*100)</f>
        <v/>
      </c>
    </row>
    <row r="103" spans="1:10" ht="36.75" customHeight="1" x14ac:dyDescent="0.2">
      <c r="A103" s="180"/>
      <c r="B103" s="185" t="s">
        <v>148</v>
      </c>
      <c r="C103" s="186" t="s">
        <v>149</v>
      </c>
      <c r="D103" s="187"/>
      <c r="E103" s="187"/>
      <c r="F103" s="193" t="s">
        <v>25</v>
      </c>
      <c r="G103" s="194"/>
      <c r="H103" s="194"/>
      <c r="I103" s="194">
        <f>'SO02d 20.09.2021 Pol'!G1566</f>
        <v>0</v>
      </c>
      <c r="J103" s="191" t="str">
        <f>IF(I112=0,"",I103/I112*100)</f>
        <v/>
      </c>
    </row>
    <row r="104" spans="1:10" ht="36.75" customHeight="1" x14ac:dyDescent="0.2">
      <c r="A104" s="180"/>
      <c r="B104" s="185" t="s">
        <v>150</v>
      </c>
      <c r="C104" s="186" t="s">
        <v>151</v>
      </c>
      <c r="D104" s="187"/>
      <c r="E104" s="187"/>
      <c r="F104" s="193" t="s">
        <v>25</v>
      </c>
      <c r="G104" s="194"/>
      <c r="H104" s="194"/>
      <c r="I104" s="194">
        <f>'SO02d 20.09.2021 Pol'!G1624</f>
        <v>0</v>
      </c>
      <c r="J104" s="191" t="str">
        <f>IF(I112=0,"",I104/I112*100)</f>
        <v/>
      </c>
    </row>
    <row r="105" spans="1:10" ht="36.75" customHeight="1" x14ac:dyDescent="0.2">
      <c r="A105" s="180"/>
      <c r="B105" s="185" t="s">
        <v>152</v>
      </c>
      <c r="C105" s="186" t="s">
        <v>153</v>
      </c>
      <c r="D105" s="187"/>
      <c r="E105" s="187"/>
      <c r="F105" s="193" t="s">
        <v>25</v>
      </c>
      <c r="G105" s="194"/>
      <c r="H105" s="194"/>
      <c r="I105" s="194">
        <f>'SO02d 20.09.2021 Pol'!G1635</f>
        <v>0</v>
      </c>
      <c r="J105" s="191" t="str">
        <f>IF(I112=0,"",I105/I112*100)</f>
        <v/>
      </c>
    </row>
    <row r="106" spans="1:10" ht="36.75" customHeight="1" x14ac:dyDescent="0.2">
      <c r="A106" s="180"/>
      <c r="B106" s="185" t="s">
        <v>154</v>
      </c>
      <c r="C106" s="186" t="s">
        <v>155</v>
      </c>
      <c r="D106" s="187"/>
      <c r="E106" s="187"/>
      <c r="F106" s="193" t="s">
        <v>25</v>
      </c>
      <c r="G106" s="194"/>
      <c r="H106" s="194"/>
      <c r="I106" s="194">
        <f>'SO02d 20.09.2021 Pol'!G1655</f>
        <v>0</v>
      </c>
      <c r="J106" s="191" t="str">
        <f>IF(I112=0,"",I106/I112*100)</f>
        <v/>
      </c>
    </row>
    <row r="107" spans="1:10" ht="36.75" customHeight="1" x14ac:dyDescent="0.2">
      <c r="A107" s="180"/>
      <c r="B107" s="185" t="s">
        <v>156</v>
      </c>
      <c r="C107" s="186" t="s">
        <v>157</v>
      </c>
      <c r="D107" s="187"/>
      <c r="E107" s="187"/>
      <c r="F107" s="193" t="s">
        <v>25</v>
      </c>
      <c r="G107" s="194"/>
      <c r="H107" s="194"/>
      <c r="I107" s="194">
        <f>'SO02d 20.09.2021 Pol'!G1662</f>
        <v>0</v>
      </c>
      <c r="J107" s="191" t="str">
        <f>IF(I112=0,"",I107/I112*100)</f>
        <v/>
      </c>
    </row>
    <row r="108" spans="1:10" ht="36.75" customHeight="1" x14ac:dyDescent="0.2">
      <c r="A108" s="180"/>
      <c r="B108" s="185" t="s">
        <v>158</v>
      </c>
      <c r="C108" s="186" t="s">
        <v>159</v>
      </c>
      <c r="D108" s="187"/>
      <c r="E108" s="187"/>
      <c r="F108" s="193" t="s">
        <v>26</v>
      </c>
      <c r="G108" s="194"/>
      <c r="H108" s="194"/>
      <c r="I108" s="194">
        <f>'SO02d 20.09.2021 Pol'!G1670</f>
        <v>0</v>
      </c>
      <c r="J108" s="191" t="str">
        <f>IF(I112=0,"",I108/I112*100)</f>
        <v/>
      </c>
    </row>
    <row r="109" spans="1:10" ht="36.75" customHeight="1" x14ac:dyDescent="0.2">
      <c r="A109" s="180"/>
      <c r="B109" s="185" t="s">
        <v>160</v>
      </c>
      <c r="C109" s="186" t="s">
        <v>161</v>
      </c>
      <c r="D109" s="187"/>
      <c r="E109" s="187"/>
      <c r="F109" s="193" t="s">
        <v>162</v>
      </c>
      <c r="G109" s="194"/>
      <c r="H109" s="194"/>
      <c r="I109" s="194">
        <f>'SO02a 21.08.2021 Pol'!G120</f>
        <v>0</v>
      </c>
      <c r="J109" s="191" t="str">
        <f>IF(I112=0,"",I109/I112*100)</f>
        <v/>
      </c>
    </row>
    <row r="110" spans="1:10" ht="36.75" customHeight="1" x14ac:dyDescent="0.2">
      <c r="A110" s="180"/>
      <c r="B110" s="185" t="s">
        <v>163</v>
      </c>
      <c r="C110" s="186" t="s">
        <v>27</v>
      </c>
      <c r="D110" s="187"/>
      <c r="E110" s="187"/>
      <c r="F110" s="193" t="s">
        <v>163</v>
      </c>
      <c r="G110" s="194"/>
      <c r="H110" s="194"/>
      <c r="I110" s="194">
        <f>'OO00 06.10.2021 Pol'!G8</f>
        <v>0</v>
      </c>
      <c r="J110" s="191" t="str">
        <f>IF(I112=0,"",I110/I112*100)</f>
        <v/>
      </c>
    </row>
    <row r="111" spans="1:10" ht="36.75" customHeight="1" x14ac:dyDescent="0.2">
      <c r="A111" s="180"/>
      <c r="B111" s="185" t="s">
        <v>164</v>
      </c>
      <c r="C111" s="186" t="s">
        <v>28</v>
      </c>
      <c r="D111" s="187"/>
      <c r="E111" s="187"/>
      <c r="F111" s="193" t="s">
        <v>164</v>
      </c>
      <c r="G111" s="194"/>
      <c r="H111" s="194"/>
      <c r="I111" s="194">
        <f>'OO00 06.10.2021 Pol'!G23</f>
        <v>0</v>
      </c>
      <c r="J111" s="191" t="str">
        <f>IF(I112=0,"",I111/I112*100)</f>
        <v/>
      </c>
    </row>
    <row r="112" spans="1:10" ht="25.5" customHeight="1" x14ac:dyDescent="0.2">
      <c r="A112" s="181"/>
      <c r="B112" s="188" t="s">
        <v>1</v>
      </c>
      <c r="C112" s="189"/>
      <c r="D112" s="190"/>
      <c r="E112" s="190"/>
      <c r="F112" s="195"/>
      <c r="G112" s="196"/>
      <c r="H112" s="196"/>
      <c r="I112" s="196">
        <f>SUM(I73:I111)</f>
        <v>0</v>
      </c>
      <c r="J112" s="192">
        <f>SUM(J73:J111)</f>
        <v>0</v>
      </c>
    </row>
    <row r="113" spans="6:10" x14ac:dyDescent="0.2">
      <c r="F113" s="133"/>
      <c r="G113" s="133"/>
      <c r="H113" s="133"/>
      <c r="I113" s="133"/>
      <c r="J113" s="134"/>
    </row>
    <row r="114" spans="6:10" x14ac:dyDescent="0.2">
      <c r="F114" s="133"/>
      <c r="G114" s="133"/>
      <c r="H114" s="133"/>
      <c r="I114" s="133"/>
      <c r="J114" s="134"/>
    </row>
    <row r="115" spans="6:10" x14ac:dyDescent="0.2">
      <c r="F115" s="133"/>
      <c r="G115" s="133"/>
      <c r="H115" s="133"/>
      <c r="I115" s="133"/>
      <c r="J115" s="134"/>
    </row>
  </sheetData>
  <sheetProtection algorithmName="SHA-512" hashValue="NaWoHqTP7Ffvkae67Ma25LrYgCHnUzhstlP7DF9ijjF7/Xxy5WwDeZMQhVP8tj4lgERtJtTz5xwfEbH0qTCC2Q==" saltValue="rScjwm1aAomCZiAA/ggYx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8:E108"/>
    <mergeCell ref="C109:E109"/>
    <mergeCell ref="C110:E110"/>
    <mergeCell ref="C111:E111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gjA8wpq/mwTvU/2jsuQicmqPQAoSYKAWUa3EhAp6ncKNZ4Jc3T4VfmwUKUMYc8VpjgBQkkUUQG4Hh1U0AcKTZA==" saltValue="58814QCtzPmQKe4Ji0nLg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37D3-2829-45E0-B9BF-302102F5A3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165</v>
      </c>
      <c r="B1" s="198"/>
      <c r="C1" s="198"/>
      <c r="D1" s="198"/>
      <c r="E1" s="198"/>
      <c r="F1" s="198"/>
      <c r="G1" s="198"/>
      <c r="AG1" t="s">
        <v>166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167</v>
      </c>
    </row>
    <row r="3" spans="1:60" ht="24.95" customHeight="1" x14ac:dyDescent="0.2">
      <c r="A3" s="199" t="s">
        <v>8</v>
      </c>
      <c r="B3" s="49" t="s">
        <v>47</v>
      </c>
      <c r="C3" s="202" t="s">
        <v>27</v>
      </c>
      <c r="D3" s="200"/>
      <c r="E3" s="200"/>
      <c r="F3" s="200"/>
      <c r="G3" s="201"/>
      <c r="AC3" s="178" t="s">
        <v>167</v>
      </c>
      <c r="AG3" t="s">
        <v>168</v>
      </c>
    </row>
    <row r="4" spans="1:60" ht="24.95" customHeight="1" x14ac:dyDescent="0.2">
      <c r="A4" s="203" t="s">
        <v>9</v>
      </c>
      <c r="B4" s="204" t="s">
        <v>48</v>
      </c>
      <c r="C4" s="205" t="s">
        <v>27</v>
      </c>
      <c r="D4" s="206"/>
      <c r="E4" s="206"/>
      <c r="F4" s="206"/>
      <c r="G4" s="207"/>
      <c r="AG4" t="s">
        <v>169</v>
      </c>
    </row>
    <row r="5" spans="1:60" x14ac:dyDescent="0.2">
      <c r="D5" s="10"/>
    </row>
    <row r="6" spans="1:60" ht="38.25" x14ac:dyDescent="0.2">
      <c r="A6" s="209" t="s">
        <v>170</v>
      </c>
      <c r="B6" s="211" t="s">
        <v>171</v>
      </c>
      <c r="C6" s="211" t="s">
        <v>172</v>
      </c>
      <c r="D6" s="210" t="s">
        <v>173</v>
      </c>
      <c r="E6" s="209" t="s">
        <v>174</v>
      </c>
      <c r="F6" s="208" t="s">
        <v>175</v>
      </c>
      <c r="G6" s="209" t="s">
        <v>29</v>
      </c>
      <c r="H6" s="212" t="s">
        <v>30</v>
      </c>
      <c r="I6" s="212" t="s">
        <v>176</v>
      </c>
      <c r="J6" s="212" t="s">
        <v>31</v>
      </c>
      <c r="K6" s="212" t="s">
        <v>177</v>
      </c>
      <c r="L6" s="212" t="s">
        <v>178</v>
      </c>
      <c r="M6" s="212" t="s">
        <v>179</v>
      </c>
      <c r="N6" s="212" t="s">
        <v>180</v>
      </c>
      <c r="O6" s="212" t="s">
        <v>181</v>
      </c>
      <c r="P6" s="212" t="s">
        <v>182</v>
      </c>
      <c r="Q6" s="212" t="s">
        <v>183</v>
      </c>
      <c r="R6" s="212" t="s">
        <v>184</v>
      </c>
      <c r="S6" s="212" t="s">
        <v>185</v>
      </c>
      <c r="T6" s="212" t="s">
        <v>186</v>
      </c>
      <c r="U6" s="212" t="s">
        <v>187</v>
      </c>
      <c r="V6" s="212" t="s">
        <v>188</v>
      </c>
      <c r="W6" s="212" t="s">
        <v>189</v>
      </c>
      <c r="X6" s="212" t="s">
        <v>190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191</v>
      </c>
      <c r="B8" s="230" t="s">
        <v>163</v>
      </c>
      <c r="C8" s="248" t="s">
        <v>27</v>
      </c>
      <c r="D8" s="231"/>
      <c r="E8" s="232"/>
      <c r="F8" s="233"/>
      <c r="G8" s="233">
        <f>SUMIF(AG9:AG22,"&lt;&gt;NOR",G9:G22)</f>
        <v>0</v>
      </c>
      <c r="H8" s="233"/>
      <c r="I8" s="233">
        <f>SUM(I9:I22)</f>
        <v>0</v>
      </c>
      <c r="J8" s="233"/>
      <c r="K8" s="233">
        <f>SUM(K9:K22)</f>
        <v>0</v>
      </c>
      <c r="L8" s="233"/>
      <c r="M8" s="233">
        <f>SUM(M9:M22)</f>
        <v>0</v>
      </c>
      <c r="N8" s="232"/>
      <c r="O8" s="232">
        <f>SUM(O9:O22)</f>
        <v>0</v>
      </c>
      <c r="P8" s="232"/>
      <c r="Q8" s="232">
        <f>SUM(Q9:Q22)</f>
        <v>0</v>
      </c>
      <c r="R8" s="233"/>
      <c r="S8" s="233"/>
      <c r="T8" s="234"/>
      <c r="U8" s="228"/>
      <c r="V8" s="228">
        <f>SUM(V9:V22)</f>
        <v>0</v>
      </c>
      <c r="W8" s="228"/>
      <c r="X8" s="228"/>
      <c r="AG8" t="s">
        <v>192</v>
      </c>
    </row>
    <row r="9" spans="1:60" outlineLevel="1" x14ac:dyDescent="0.2">
      <c r="A9" s="236">
        <v>1</v>
      </c>
      <c r="B9" s="237" t="s">
        <v>193</v>
      </c>
      <c r="C9" s="249" t="s">
        <v>194</v>
      </c>
      <c r="D9" s="238" t="s">
        <v>195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196</v>
      </c>
      <c r="T9" s="242" t="s">
        <v>197</v>
      </c>
      <c r="U9" s="224">
        <v>0</v>
      </c>
      <c r="V9" s="224">
        <f>ROUND(E9*U9,2)</f>
        <v>0</v>
      </c>
      <c r="W9" s="224"/>
      <c r="X9" s="224" t="s">
        <v>198</v>
      </c>
      <c r="Y9" s="213"/>
      <c r="Z9" s="213"/>
      <c r="AA9" s="213"/>
      <c r="AB9" s="213"/>
      <c r="AC9" s="213"/>
      <c r="AD9" s="213"/>
      <c r="AE9" s="213"/>
      <c r="AF9" s="213"/>
      <c r="AG9" s="213" t="s">
        <v>199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0" t="s">
        <v>200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201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203</v>
      </c>
      <c r="C12" s="249" t="s">
        <v>204</v>
      </c>
      <c r="D12" s="238" t="s">
        <v>195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196</v>
      </c>
      <c r="T12" s="242" t="s">
        <v>197</v>
      </c>
      <c r="U12" s="224">
        <v>0</v>
      </c>
      <c r="V12" s="224">
        <f>ROUND(E12*U12,2)</f>
        <v>0</v>
      </c>
      <c r="W12" s="224"/>
      <c r="X12" s="224" t="s">
        <v>198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199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0" t="s">
        <v>226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20"/>
      <c r="B14" s="221"/>
      <c r="C14" s="252" t="s">
        <v>205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3" t="str">
        <f>C14</f>
        <v>Vyhotovení protokolu o vytyčení stavby se seznamem souřadnic vytyčených bodů a jejich polohopisnými (S-JTSK) a výškopisnými (Bpv) hodnotami.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88</v>
      </c>
      <c r="D15" s="226"/>
      <c r="E15" s="227">
        <v>1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3</v>
      </c>
      <c r="B17" s="237" t="s">
        <v>207</v>
      </c>
      <c r="C17" s="249" t="s">
        <v>208</v>
      </c>
      <c r="D17" s="238" t="s">
        <v>195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196</v>
      </c>
      <c r="T17" s="242" t="s">
        <v>197</v>
      </c>
      <c r="U17" s="224">
        <v>0</v>
      </c>
      <c r="V17" s="224">
        <f>ROUND(E17*U17,2)</f>
        <v>0</v>
      </c>
      <c r="W17" s="224"/>
      <c r="X17" s="224" t="s">
        <v>198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199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209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6">
        <v>4</v>
      </c>
      <c r="B20" s="237" t="s">
        <v>210</v>
      </c>
      <c r="C20" s="249" t="s">
        <v>211</v>
      </c>
      <c r="D20" s="238" t="s">
        <v>195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196</v>
      </c>
      <c r="T20" s="242" t="s">
        <v>197</v>
      </c>
      <c r="U20" s="224">
        <v>0</v>
      </c>
      <c r="V20" s="224">
        <f>ROUND(E20*U20,2)</f>
        <v>0</v>
      </c>
      <c r="W20" s="224"/>
      <c r="X20" s="224" t="s">
        <v>198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199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212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1"/>
      <c r="D22" s="246"/>
      <c r="E22" s="246"/>
      <c r="F22" s="246"/>
      <c r="G22" s="24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9" t="s">
        <v>191</v>
      </c>
      <c r="B23" s="230" t="s">
        <v>164</v>
      </c>
      <c r="C23" s="248" t="s">
        <v>28</v>
      </c>
      <c r="D23" s="231"/>
      <c r="E23" s="232"/>
      <c r="F23" s="233"/>
      <c r="G23" s="233">
        <f>SUMIF(AG24:AG35,"&lt;&gt;NOR",G24:G35)</f>
        <v>0</v>
      </c>
      <c r="H23" s="233"/>
      <c r="I23" s="233">
        <f>SUM(I24:I35)</f>
        <v>0</v>
      </c>
      <c r="J23" s="233"/>
      <c r="K23" s="233">
        <f>SUM(K24:K35)</f>
        <v>0</v>
      </c>
      <c r="L23" s="233"/>
      <c r="M23" s="233">
        <f>SUM(M24:M35)</f>
        <v>0</v>
      </c>
      <c r="N23" s="232"/>
      <c r="O23" s="232">
        <f>SUM(O24:O35)</f>
        <v>0</v>
      </c>
      <c r="P23" s="232"/>
      <c r="Q23" s="232">
        <f>SUM(Q24:Q35)</f>
        <v>0</v>
      </c>
      <c r="R23" s="233"/>
      <c r="S23" s="233"/>
      <c r="T23" s="234"/>
      <c r="U23" s="228"/>
      <c r="V23" s="228">
        <f>SUM(V24:V35)</f>
        <v>0</v>
      </c>
      <c r="W23" s="228"/>
      <c r="X23" s="228"/>
      <c r="AG23" t="s">
        <v>192</v>
      </c>
    </row>
    <row r="24" spans="1:60" outlineLevel="1" x14ac:dyDescent="0.2">
      <c r="A24" s="236">
        <v>5</v>
      </c>
      <c r="B24" s="237" t="s">
        <v>213</v>
      </c>
      <c r="C24" s="249" t="s">
        <v>214</v>
      </c>
      <c r="D24" s="238" t="s">
        <v>195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196</v>
      </c>
      <c r="T24" s="242" t="s">
        <v>197</v>
      </c>
      <c r="U24" s="224">
        <v>0</v>
      </c>
      <c r="V24" s="224">
        <f>ROUND(E24*U24,2)</f>
        <v>0</v>
      </c>
      <c r="W24" s="224"/>
      <c r="X24" s="224" t="s">
        <v>198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199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20"/>
      <c r="B25" s="221"/>
      <c r="C25" s="250" t="s">
        <v>215</v>
      </c>
      <c r="D25" s="244"/>
      <c r="E25" s="244"/>
      <c r="F25" s="244"/>
      <c r="G25" s="24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3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1"/>
      <c r="D26" s="246"/>
      <c r="E26" s="246"/>
      <c r="F26" s="246"/>
      <c r="G26" s="246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6">
        <v>6</v>
      </c>
      <c r="B27" s="237" t="s">
        <v>216</v>
      </c>
      <c r="C27" s="249" t="s">
        <v>217</v>
      </c>
      <c r="D27" s="238" t="s">
        <v>195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196</v>
      </c>
      <c r="T27" s="242" t="s">
        <v>197</v>
      </c>
      <c r="U27" s="224">
        <v>0</v>
      </c>
      <c r="V27" s="224">
        <f>ROUND(E27*U27,2)</f>
        <v>0</v>
      </c>
      <c r="W27" s="224"/>
      <c r="X27" s="224" t="s">
        <v>198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199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50" t="s">
        <v>218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3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/>
      <c r="D29" s="246"/>
      <c r="E29" s="246"/>
      <c r="F29" s="246"/>
      <c r="G29" s="24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7</v>
      </c>
      <c r="B30" s="237" t="s">
        <v>219</v>
      </c>
      <c r="C30" s="249" t="s">
        <v>220</v>
      </c>
      <c r="D30" s="238" t="s">
        <v>195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196</v>
      </c>
      <c r="T30" s="242" t="s">
        <v>197</v>
      </c>
      <c r="U30" s="224">
        <v>0</v>
      </c>
      <c r="V30" s="224">
        <f>ROUND(E30*U30,2)</f>
        <v>0</v>
      </c>
      <c r="W30" s="224"/>
      <c r="X30" s="224" t="s">
        <v>198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199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221</v>
      </c>
      <c r="D31" s="244"/>
      <c r="E31" s="244"/>
      <c r="F31" s="244"/>
      <c r="G31" s="24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3" t="str">
        <f>C31</f>
        <v>Náklady na vyhotovení dokumentace skutečného provedení stavby a její předání objednateli v požadované formě a požadovaném počtu.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1"/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8</v>
      </c>
      <c r="B33" s="237" t="s">
        <v>222</v>
      </c>
      <c r="C33" s="249" t="s">
        <v>223</v>
      </c>
      <c r="D33" s="238" t="s">
        <v>195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196</v>
      </c>
      <c r="T33" s="242" t="s">
        <v>197</v>
      </c>
      <c r="U33" s="224">
        <v>0</v>
      </c>
      <c r="V33" s="224">
        <f>ROUND(E33*U33,2)</f>
        <v>0</v>
      </c>
      <c r="W33" s="224"/>
      <c r="X33" s="224" t="s">
        <v>198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199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224</v>
      </c>
      <c r="D34" s="244"/>
      <c r="E34" s="244"/>
      <c r="F34" s="244"/>
      <c r="G34" s="24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3" t="str">
        <f>C34</f>
        <v>Náklady spojené s povinným pojištěním dodavatele nebo stavebního díla či jeho části, v rozsahu obchodních podmínek.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1"/>
      <c r="D35" s="246"/>
      <c r="E35" s="246"/>
      <c r="F35" s="246"/>
      <c r="G35" s="24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3"/>
      <c r="B36" s="4"/>
      <c r="C36" s="25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178</v>
      </c>
    </row>
    <row r="37" spans="1:60" x14ac:dyDescent="0.2">
      <c r="A37" s="216"/>
      <c r="B37" s="217" t="s">
        <v>29</v>
      </c>
      <c r="C37" s="255"/>
      <c r="D37" s="218"/>
      <c r="E37" s="219"/>
      <c r="F37" s="219"/>
      <c r="G37" s="235">
        <f>G8+G23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225</v>
      </c>
    </row>
    <row r="38" spans="1:60" x14ac:dyDescent="0.2">
      <c r="C38" s="256"/>
      <c r="D38" s="10"/>
      <c r="AG38" t="s">
        <v>227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sBPHqSkjnKqfuWRzCSRH0BLxai3ov5l542STUFNmZtMs5XKPhwgc+CtAq4fQ1FLzzYvu6Mq3kHLEAhQNdjLqQ==" saltValue="MgEOyXaftingeCYXXREb1A==" spinCount="100000" sheet="1"/>
  <mergeCells count="21">
    <mergeCell ref="C32:G32"/>
    <mergeCell ref="C34:G34"/>
    <mergeCell ref="C35:G35"/>
    <mergeCell ref="C22:G22"/>
    <mergeCell ref="C25:G25"/>
    <mergeCell ref="C26:G26"/>
    <mergeCell ref="C28:G28"/>
    <mergeCell ref="C29:G29"/>
    <mergeCell ref="C31:G31"/>
    <mergeCell ref="C13:G13"/>
    <mergeCell ref="C14:G14"/>
    <mergeCell ref="C16:G16"/>
    <mergeCell ref="C18:G18"/>
    <mergeCell ref="C19:G19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BF75-492C-4DCD-9FC5-0131228109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165</v>
      </c>
      <c r="B1" s="198"/>
      <c r="C1" s="198"/>
      <c r="D1" s="198"/>
      <c r="E1" s="198"/>
      <c r="F1" s="198"/>
      <c r="G1" s="198"/>
      <c r="AG1" t="s">
        <v>166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167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167</v>
      </c>
      <c r="AG3" t="s">
        <v>168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169</v>
      </c>
    </row>
    <row r="5" spans="1:60" x14ac:dyDescent="0.2">
      <c r="D5" s="10"/>
    </row>
    <row r="6" spans="1:60" ht="38.25" x14ac:dyDescent="0.2">
      <c r="A6" s="209" t="s">
        <v>170</v>
      </c>
      <c r="B6" s="211" t="s">
        <v>171</v>
      </c>
      <c r="C6" s="211" t="s">
        <v>172</v>
      </c>
      <c r="D6" s="210" t="s">
        <v>173</v>
      </c>
      <c r="E6" s="209" t="s">
        <v>174</v>
      </c>
      <c r="F6" s="208" t="s">
        <v>175</v>
      </c>
      <c r="G6" s="209" t="s">
        <v>29</v>
      </c>
      <c r="H6" s="212" t="s">
        <v>30</v>
      </c>
      <c r="I6" s="212" t="s">
        <v>176</v>
      </c>
      <c r="J6" s="212" t="s">
        <v>31</v>
      </c>
      <c r="K6" s="212" t="s">
        <v>177</v>
      </c>
      <c r="L6" s="212" t="s">
        <v>178</v>
      </c>
      <c r="M6" s="212" t="s">
        <v>179</v>
      </c>
      <c r="N6" s="212" t="s">
        <v>180</v>
      </c>
      <c r="O6" s="212" t="s">
        <v>181</v>
      </c>
      <c r="P6" s="212" t="s">
        <v>182</v>
      </c>
      <c r="Q6" s="212" t="s">
        <v>183</v>
      </c>
      <c r="R6" s="212" t="s">
        <v>184</v>
      </c>
      <c r="S6" s="212" t="s">
        <v>185</v>
      </c>
      <c r="T6" s="212" t="s">
        <v>186</v>
      </c>
      <c r="U6" s="212" t="s">
        <v>187</v>
      </c>
      <c r="V6" s="212" t="s">
        <v>188</v>
      </c>
      <c r="W6" s="212" t="s">
        <v>189</v>
      </c>
      <c r="X6" s="212" t="s">
        <v>190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191</v>
      </c>
      <c r="B8" s="230" t="s">
        <v>88</v>
      </c>
      <c r="C8" s="248" t="s">
        <v>89</v>
      </c>
      <c r="D8" s="231"/>
      <c r="E8" s="232"/>
      <c r="F8" s="233"/>
      <c r="G8" s="233">
        <f>SUMIF(AG9:AG27,"&lt;&gt;NOR",G9:G27)</f>
        <v>0</v>
      </c>
      <c r="H8" s="233"/>
      <c r="I8" s="233">
        <f>SUM(I9:I27)</f>
        <v>0</v>
      </c>
      <c r="J8" s="233"/>
      <c r="K8" s="233">
        <f>SUM(K9:K27)</f>
        <v>0</v>
      </c>
      <c r="L8" s="233"/>
      <c r="M8" s="233">
        <f>SUM(M9:M27)</f>
        <v>0</v>
      </c>
      <c r="N8" s="232"/>
      <c r="O8" s="232">
        <f>SUM(O9:O27)</f>
        <v>0</v>
      </c>
      <c r="P8" s="232"/>
      <c r="Q8" s="232">
        <f>SUM(Q9:Q27)</f>
        <v>0</v>
      </c>
      <c r="R8" s="233"/>
      <c r="S8" s="233"/>
      <c r="T8" s="234"/>
      <c r="U8" s="228"/>
      <c r="V8" s="228">
        <f>SUM(V9:V27)</f>
        <v>9.8000000000000007</v>
      </c>
      <c r="W8" s="228"/>
      <c r="X8" s="228"/>
      <c r="AG8" t="s">
        <v>192</v>
      </c>
    </row>
    <row r="9" spans="1:60" ht="22.5" outlineLevel="1" x14ac:dyDescent="0.2">
      <c r="A9" s="236">
        <v>1</v>
      </c>
      <c r="B9" s="237" t="s">
        <v>228</v>
      </c>
      <c r="C9" s="249" t="s">
        <v>229</v>
      </c>
      <c r="D9" s="238" t="s">
        <v>230</v>
      </c>
      <c r="E9" s="239">
        <v>890.57560999999998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231</v>
      </c>
      <c r="S9" s="241" t="s">
        <v>196</v>
      </c>
      <c r="T9" s="242" t="s">
        <v>232</v>
      </c>
      <c r="U9" s="224">
        <v>1.0999999999999999E-2</v>
      </c>
      <c r="V9" s="224">
        <f>ROUND(E9*U9,2)</f>
        <v>9.8000000000000007</v>
      </c>
      <c r="W9" s="224"/>
      <c r="X9" s="224" t="s">
        <v>233</v>
      </c>
      <c r="Y9" s="213"/>
      <c r="Z9" s="213"/>
      <c r="AA9" s="213"/>
      <c r="AB9" s="213"/>
      <c r="AC9" s="213"/>
      <c r="AD9" s="213"/>
      <c r="AE9" s="213"/>
      <c r="AF9" s="213"/>
      <c r="AG9" s="213" t="s">
        <v>234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235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237</v>
      </c>
      <c r="D11" s="226"/>
      <c r="E11" s="227">
        <v>368.15715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238</v>
      </c>
      <c r="D12" s="226"/>
      <c r="E12" s="227">
        <v>513.20159999999998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206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239</v>
      </c>
      <c r="D13" s="226"/>
      <c r="E13" s="227">
        <v>4.32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240</v>
      </c>
      <c r="D14" s="226"/>
      <c r="E14" s="227">
        <v>4.68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206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241</v>
      </c>
      <c r="D15" s="226"/>
      <c r="E15" s="227">
        <v>0.21686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36">
        <v>2</v>
      </c>
      <c r="B17" s="237" t="s">
        <v>242</v>
      </c>
      <c r="C17" s="249" t="s">
        <v>243</v>
      </c>
      <c r="D17" s="238" t="s">
        <v>230</v>
      </c>
      <c r="E17" s="239">
        <v>4452.8500000000004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231</v>
      </c>
      <c r="S17" s="241" t="s">
        <v>196</v>
      </c>
      <c r="T17" s="242" t="s">
        <v>244</v>
      </c>
      <c r="U17" s="224">
        <v>0</v>
      </c>
      <c r="V17" s="224">
        <f>ROUND(E17*U17,2)</f>
        <v>0</v>
      </c>
      <c r="W17" s="224"/>
      <c r="X17" s="224" t="s">
        <v>233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234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9" t="s">
        <v>235</v>
      </c>
      <c r="D18" s="257"/>
      <c r="E18" s="257"/>
      <c r="F18" s="257"/>
      <c r="G18" s="25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236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245</v>
      </c>
      <c r="D19" s="226"/>
      <c r="E19" s="227">
        <v>4452.8500000000004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1"/>
      <c r="D20" s="246"/>
      <c r="E20" s="246"/>
      <c r="F20" s="246"/>
      <c r="G20" s="24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3</v>
      </c>
      <c r="B21" s="237" t="s">
        <v>246</v>
      </c>
      <c r="C21" s="249" t="s">
        <v>247</v>
      </c>
      <c r="D21" s="238" t="s">
        <v>230</v>
      </c>
      <c r="E21" s="239">
        <v>890.57560999999998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231</v>
      </c>
      <c r="S21" s="241" t="s">
        <v>196</v>
      </c>
      <c r="T21" s="242" t="s">
        <v>244</v>
      </c>
      <c r="U21" s="224">
        <v>0</v>
      </c>
      <c r="V21" s="224">
        <f>ROUND(E21*U21,2)</f>
        <v>0</v>
      </c>
      <c r="W21" s="224"/>
      <c r="X21" s="224" t="s">
        <v>233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237</v>
      </c>
      <c r="D22" s="226"/>
      <c r="E22" s="227">
        <v>368.15715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206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238</v>
      </c>
      <c r="D23" s="226"/>
      <c r="E23" s="227">
        <v>513.20159999999998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239</v>
      </c>
      <c r="D24" s="226"/>
      <c r="E24" s="227">
        <v>4.32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240</v>
      </c>
      <c r="D25" s="226"/>
      <c r="E25" s="227">
        <v>4.68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241</v>
      </c>
      <c r="D26" s="226"/>
      <c r="E26" s="227">
        <v>0.21686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206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/>
      <c r="D27" s="246"/>
      <c r="E27" s="246"/>
      <c r="F27" s="246"/>
      <c r="G27" s="246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191</v>
      </c>
      <c r="B28" s="230" t="s">
        <v>90</v>
      </c>
      <c r="C28" s="248" t="s">
        <v>91</v>
      </c>
      <c r="D28" s="231"/>
      <c r="E28" s="232"/>
      <c r="F28" s="233"/>
      <c r="G28" s="233">
        <f>SUMIF(AG29:AG107,"&lt;&gt;NOR",G29:G107)</f>
        <v>0</v>
      </c>
      <c r="H28" s="233"/>
      <c r="I28" s="233">
        <f>SUM(I29:I107)</f>
        <v>0</v>
      </c>
      <c r="J28" s="233"/>
      <c r="K28" s="233">
        <f>SUM(K29:K107)</f>
        <v>0</v>
      </c>
      <c r="L28" s="233"/>
      <c r="M28" s="233">
        <f>SUM(M29:M107)</f>
        <v>0</v>
      </c>
      <c r="N28" s="232"/>
      <c r="O28" s="232">
        <f>SUM(O29:O107)</f>
        <v>2222.44</v>
      </c>
      <c r="P28" s="232"/>
      <c r="Q28" s="232">
        <f>SUM(Q29:Q107)</f>
        <v>0</v>
      </c>
      <c r="R28" s="233"/>
      <c r="S28" s="233"/>
      <c r="T28" s="234"/>
      <c r="U28" s="228"/>
      <c r="V28" s="228">
        <f>SUM(V29:V107)</f>
        <v>8754.76</v>
      </c>
      <c r="W28" s="228"/>
      <c r="X28" s="228"/>
      <c r="AG28" t="s">
        <v>192</v>
      </c>
    </row>
    <row r="29" spans="1:60" outlineLevel="1" x14ac:dyDescent="0.2">
      <c r="A29" s="236">
        <v>4</v>
      </c>
      <c r="B29" s="237" t="s">
        <v>248</v>
      </c>
      <c r="C29" s="249" t="s">
        <v>249</v>
      </c>
      <c r="D29" s="238" t="s">
        <v>230</v>
      </c>
      <c r="E29" s="239">
        <v>881.35874999999999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2.4072</v>
      </c>
      <c r="O29" s="239">
        <f>ROUND(E29*N29,2)</f>
        <v>2121.61</v>
      </c>
      <c r="P29" s="239">
        <v>0</v>
      </c>
      <c r="Q29" s="239">
        <f>ROUND(E29*P29,2)</f>
        <v>0</v>
      </c>
      <c r="R29" s="241"/>
      <c r="S29" s="241" t="s">
        <v>250</v>
      </c>
      <c r="T29" s="242" t="s">
        <v>250</v>
      </c>
      <c r="U29" s="224">
        <v>0</v>
      </c>
      <c r="V29" s="224">
        <f>ROUND(E29*U29,2)</f>
        <v>0</v>
      </c>
      <c r="W29" s="224"/>
      <c r="X29" s="224" t="s">
        <v>233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234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251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252</v>
      </c>
      <c r="D31" s="226"/>
      <c r="E31" s="227">
        <v>368.15715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206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253</v>
      </c>
      <c r="D32" s="226"/>
      <c r="E32" s="227">
        <v>513.20159999999998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206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1"/>
      <c r="D33" s="246"/>
      <c r="E33" s="246"/>
      <c r="F33" s="246"/>
      <c r="G33" s="246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5</v>
      </c>
      <c r="B34" s="237" t="s">
        <v>254</v>
      </c>
      <c r="C34" s="249" t="s">
        <v>255</v>
      </c>
      <c r="D34" s="238" t="s">
        <v>256</v>
      </c>
      <c r="E34" s="239">
        <v>48.755000000000003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1.07521</v>
      </c>
      <c r="O34" s="239">
        <f>ROUND(E34*N34,2)</f>
        <v>52.42</v>
      </c>
      <c r="P34" s="239">
        <v>0</v>
      </c>
      <c r="Q34" s="239">
        <f>ROUND(E34*P34,2)</f>
        <v>0</v>
      </c>
      <c r="R34" s="241" t="s">
        <v>257</v>
      </c>
      <c r="S34" s="241" t="s">
        <v>196</v>
      </c>
      <c r="T34" s="242" t="s">
        <v>244</v>
      </c>
      <c r="U34" s="224">
        <v>22.321000000000002</v>
      </c>
      <c r="V34" s="224">
        <f>ROUND(E34*U34,2)</f>
        <v>1088.26</v>
      </c>
      <c r="W34" s="224"/>
      <c r="X34" s="224" t="s">
        <v>233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258</v>
      </c>
      <c r="D35" s="226"/>
      <c r="E35" s="227">
        <v>26.055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206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259</v>
      </c>
      <c r="D36" s="226"/>
      <c r="E36" s="227">
        <v>22.7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206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260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1"/>
      <c r="D38" s="246"/>
      <c r="E38" s="246"/>
      <c r="F38" s="246"/>
      <c r="G38" s="246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6">
        <v>6</v>
      </c>
      <c r="B39" s="237" t="s">
        <v>261</v>
      </c>
      <c r="C39" s="249" t="s">
        <v>262</v>
      </c>
      <c r="D39" s="238" t="s">
        <v>263</v>
      </c>
      <c r="E39" s="239">
        <v>1033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1.92E-3</v>
      </c>
      <c r="O39" s="239">
        <f>ROUND(E39*N39,2)</f>
        <v>1.98</v>
      </c>
      <c r="P39" s="239">
        <v>0</v>
      </c>
      <c r="Q39" s="239">
        <f>ROUND(E39*P39,2)</f>
        <v>0</v>
      </c>
      <c r="R39" s="241" t="s">
        <v>257</v>
      </c>
      <c r="S39" s="241" t="s">
        <v>196</v>
      </c>
      <c r="T39" s="242" t="s">
        <v>244</v>
      </c>
      <c r="U39" s="224">
        <v>0.83399999999999996</v>
      </c>
      <c r="V39" s="224">
        <f>ROUND(E39*U39,2)</f>
        <v>861.52</v>
      </c>
      <c r="W39" s="224"/>
      <c r="X39" s="224" t="s">
        <v>233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234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9" t="s">
        <v>264</v>
      </c>
      <c r="D40" s="257"/>
      <c r="E40" s="257"/>
      <c r="F40" s="257"/>
      <c r="G40" s="25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236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265</v>
      </c>
      <c r="D41" s="226"/>
      <c r="E41" s="227">
        <v>1033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206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1"/>
      <c r="D42" s="246"/>
      <c r="E42" s="246"/>
      <c r="F42" s="246"/>
      <c r="G42" s="246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7</v>
      </c>
      <c r="B43" s="237" t="s">
        <v>266</v>
      </c>
      <c r="C43" s="249" t="s">
        <v>267</v>
      </c>
      <c r="D43" s="238" t="s">
        <v>263</v>
      </c>
      <c r="E43" s="239">
        <v>316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1.42E-3</v>
      </c>
      <c r="O43" s="239">
        <f>ROUND(E43*N43,2)</f>
        <v>0.45</v>
      </c>
      <c r="P43" s="239">
        <v>0</v>
      </c>
      <c r="Q43" s="239">
        <f>ROUND(E43*P43,2)</f>
        <v>0</v>
      </c>
      <c r="R43" s="241" t="s">
        <v>257</v>
      </c>
      <c r="S43" s="241" t="s">
        <v>196</v>
      </c>
      <c r="T43" s="242" t="s">
        <v>244</v>
      </c>
      <c r="U43" s="224">
        <v>1.917</v>
      </c>
      <c r="V43" s="224">
        <f>ROUND(E43*U43,2)</f>
        <v>605.77</v>
      </c>
      <c r="W43" s="224"/>
      <c r="X43" s="224" t="s">
        <v>233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59" t="s">
        <v>268</v>
      </c>
      <c r="D44" s="257"/>
      <c r="E44" s="257"/>
      <c r="F44" s="257"/>
      <c r="G44" s="25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236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3" t="str">
        <f>C44</f>
        <v>pro pažení hloubených vykopávek do předem provedených vrtů, se zabetonováním spodního konce, s případným nutným obsypem zápory pískem,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269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206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270</v>
      </c>
      <c r="D46" s="226"/>
      <c r="E46" s="227">
        <v>108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206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271</v>
      </c>
      <c r="D47" s="226"/>
      <c r="E47" s="227">
        <v>208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206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1"/>
      <c r="D48" s="246"/>
      <c r="E48" s="246"/>
      <c r="F48" s="246"/>
      <c r="G48" s="24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8</v>
      </c>
      <c r="B49" s="237" t="s">
        <v>272</v>
      </c>
      <c r="C49" s="249" t="s">
        <v>273</v>
      </c>
      <c r="D49" s="238" t="s">
        <v>256</v>
      </c>
      <c r="E49" s="239">
        <v>0.67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2.1299999999999999E-3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257</v>
      </c>
      <c r="S49" s="241" t="s">
        <v>196</v>
      </c>
      <c r="T49" s="242" t="s">
        <v>244</v>
      </c>
      <c r="U49" s="224">
        <v>2.7189999999999999</v>
      </c>
      <c r="V49" s="224">
        <f>ROUND(E49*U49,2)</f>
        <v>1.82</v>
      </c>
      <c r="W49" s="224"/>
      <c r="X49" s="224" t="s">
        <v>233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9" t="s">
        <v>274</v>
      </c>
      <c r="D50" s="257"/>
      <c r="E50" s="257"/>
      <c r="F50" s="257"/>
      <c r="G50" s="25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2" t="s">
        <v>275</v>
      </c>
      <c r="D51" s="247"/>
      <c r="E51" s="247"/>
      <c r="F51" s="247"/>
      <c r="G51" s="24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276</v>
      </c>
      <c r="D52" s="226"/>
      <c r="E52" s="227">
        <v>0.67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206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1"/>
      <c r="D53" s="246"/>
      <c r="E53" s="246"/>
      <c r="F53" s="246"/>
      <c r="G53" s="24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9</v>
      </c>
      <c r="B54" s="237" t="s">
        <v>277</v>
      </c>
      <c r="C54" s="249" t="s">
        <v>278</v>
      </c>
      <c r="D54" s="238" t="s">
        <v>256</v>
      </c>
      <c r="E54" s="239">
        <v>0.67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5.77E-3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257</v>
      </c>
      <c r="S54" s="241" t="s">
        <v>196</v>
      </c>
      <c r="T54" s="242" t="s">
        <v>244</v>
      </c>
      <c r="U54" s="224">
        <v>25.875</v>
      </c>
      <c r="V54" s="224">
        <f>ROUND(E54*U54,2)</f>
        <v>17.34</v>
      </c>
      <c r="W54" s="224"/>
      <c r="X54" s="224" t="s">
        <v>233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9" t="s">
        <v>274</v>
      </c>
      <c r="D55" s="257"/>
      <c r="E55" s="257"/>
      <c r="F55" s="257"/>
      <c r="G55" s="25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236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2" t="s">
        <v>275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276</v>
      </c>
      <c r="D57" s="226"/>
      <c r="E57" s="227">
        <v>0.67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206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1"/>
      <c r="D58" s="246"/>
      <c r="E58" s="246"/>
      <c r="F58" s="246"/>
      <c r="G58" s="24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202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10</v>
      </c>
      <c r="B59" s="237" t="s">
        <v>279</v>
      </c>
      <c r="C59" s="249" t="s">
        <v>280</v>
      </c>
      <c r="D59" s="238" t="s">
        <v>230</v>
      </c>
      <c r="E59" s="239">
        <v>11.988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257</v>
      </c>
      <c r="S59" s="241" t="s">
        <v>196</v>
      </c>
      <c r="T59" s="242" t="s">
        <v>244</v>
      </c>
      <c r="U59" s="224">
        <v>2.835</v>
      </c>
      <c r="V59" s="224">
        <f>ROUND(E59*U59,2)</f>
        <v>33.99</v>
      </c>
      <c r="W59" s="224"/>
      <c r="X59" s="224" t="s">
        <v>233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9" t="s">
        <v>281</v>
      </c>
      <c r="D60" s="257"/>
      <c r="E60" s="257"/>
      <c r="F60" s="257"/>
      <c r="G60" s="257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236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2" t="s">
        <v>275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282</v>
      </c>
      <c r="D62" s="226"/>
      <c r="E62" s="227">
        <v>11.988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206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1"/>
      <c r="D63" s="246"/>
      <c r="E63" s="246"/>
      <c r="F63" s="246"/>
      <c r="G63" s="246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6">
        <v>11</v>
      </c>
      <c r="B64" s="237" t="s">
        <v>283</v>
      </c>
      <c r="C64" s="249" t="s">
        <v>284</v>
      </c>
      <c r="D64" s="238" t="s">
        <v>263</v>
      </c>
      <c r="E64" s="239">
        <v>442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5.4000000000000001E-4</v>
      </c>
      <c r="O64" s="239">
        <f>ROUND(E64*N64,2)</f>
        <v>0.24</v>
      </c>
      <c r="P64" s="239">
        <v>0</v>
      </c>
      <c r="Q64" s="239">
        <f>ROUND(E64*P64,2)</f>
        <v>0</v>
      </c>
      <c r="R64" s="241" t="s">
        <v>257</v>
      </c>
      <c r="S64" s="241" t="s">
        <v>196</v>
      </c>
      <c r="T64" s="242" t="s">
        <v>244</v>
      </c>
      <c r="U64" s="224">
        <v>3.2480000000000002</v>
      </c>
      <c r="V64" s="224">
        <f>ROUND(E64*U64,2)</f>
        <v>1435.62</v>
      </c>
      <c r="W64" s="224"/>
      <c r="X64" s="224" t="s">
        <v>233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234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285</v>
      </c>
      <c r="D65" s="226"/>
      <c r="E65" s="227">
        <v>442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206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6"/>
      <c r="E66" s="246"/>
      <c r="F66" s="246"/>
      <c r="G66" s="24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6">
        <v>12</v>
      </c>
      <c r="B67" s="237" t="s">
        <v>286</v>
      </c>
      <c r="C67" s="249" t="s">
        <v>287</v>
      </c>
      <c r="D67" s="238" t="s">
        <v>263</v>
      </c>
      <c r="E67" s="239">
        <v>442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1.1E-4</v>
      </c>
      <c r="O67" s="239">
        <f>ROUND(E67*N67,2)</f>
        <v>0.05</v>
      </c>
      <c r="P67" s="239">
        <v>0</v>
      </c>
      <c r="Q67" s="239">
        <f>ROUND(E67*P67,2)</f>
        <v>0</v>
      </c>
      <c r="R67" s="241" t="s">
        <v>257</v>
      </c>
      <c r="S67" s="241" t="s">
        <v>196</v>
      </c>
      <c r="T67" s="242" t="s">
        <v>244</v>
      </c>
      <c r="U67" s="224">
        <v>0.64800000000000002</v>
      </c>
      <c r="V67" s="224">
        <f>ROUND(E67*U67,2)</f>
        <v>286.42</v>
      </c>
      <c r="W67" s="224"/>
      <c r="X67" s="224" t="s">
        <v>233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0"/>
      <c r="D68" s="258"/>
      <c r="E68" s="258"/>
      <c r="F68" s="258"/>
      <c r="G68" s="25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6">
        <v>13</v>
      </c>
      <c r="B69" s="237" t="s">
        <v>288</v>
      </c>
      <c r="C69" s="249" t="s">
        <v>289</v>
      </c>
      <c r="D69" s="238" t="s">
        <v>263</v>
      </c>
      <c r="E69" s="239">
        <v>1033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3.49E-3</v>
      </c>
      <c r="O69" s="239">
        <f>ROUND(E69*N69,2)</f>
        <v>3.61</v>
      </c>
      <c r="P69" s="239">
        <v>0</v>
      </c>
      <c r="Q69" s="239">
        <f>ROUND(E69*P69,2)</f>
        <v>0</v>
      </c>
      <c r="R69" s="241" t="s">
        <v>257</v>
      </c>
      <c r="S69" s="241" t="s">
        <v>196</v>
      </c>
      <c r="T69" s="242" t="s">
        <v>244</v>
      </c>
      <c r="U69" s="224">
        <v>1.33</v>
      </c>
      <c r="V69" s="224">
        <f>ROUND(E69*U69,2)</f>
        <v>1373.89</v>
      </c>
      <c r="W69" s="224"/>
      <c r="X69" s="224" t="s">
        <v>233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290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206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291</v>
      </c>
      <c r="D71" s="226"/>
      <c r="E71" s="227">
        <v>579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206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292</v>
      </c>
      <c r="D72" s="226"/>
      <c r="E72" s="227">
        <v>454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206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1"/>
      <c r="D73" s="246"/>
      <c r="E73" s="246"/>
      <c r="F73" s="246"/>
      <c r="G73" s="246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6">
        <v>14</v>
      </c>
      <c r="B74" s="237" t="s">
        <v>293</v>
      </c>
      <c r="C74" s="249" t="s">
        <v>294</v>
      </c>
      <c r="D74" s="238" t="s">
        <v>263</v>
      </c>
      <c r="E74" s="239">
        <v>316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1.17E-3</v>
      </c>
      <c r="O74" s="239">
        <f>ROUND(E74*N74,2)</f>
        <v>0.37</v>
      </c>
      <c r="P74" s="239">
        <v>0</v>
      </c>
      <c r="Q74" s="239">
        <f>ROUND(E74*P74,2)</f>
        <v>0</v>
      </c>
      <c r="R74" s="241" t="s">
        <v>257</v>
      </c>
      <c r="S74" s="241" t="s">
        <v>196</v>
      </c>
      <c r="T74" s="242" t="s">
        <v>244</v>
      </c>
      <c r="U74" s="224">
        <v>1.524</v>
      </c>
      <c r="V74" s="224">
        <f>ROUND(E74*U74,2)</f>
        <v>481.58</v>
      </c>
      <c r="W74" s="224"/>
      <c r="X74" s="224" t="s">
        <v>233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234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295</v>
      </c>
      <c r="D75" s="226"/>
      <c r="E75" s="227">
        <v>108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206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296</v>
      </c>
      <c r="D76" s="226"/>
      <c r="E76" s="227">
        <v>208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206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1"/>
      <c r="D77" s="246"/>
      <c r="E77" s="246"/>
      <c r="F77" s="246"/>
      <c r="G77" s="24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15</v>
      </c>
      <c r="B78" s="237" t="s">
        <v>297</v>
      </c>
      <c r="C78" s="249" t="s">
        <v>298</v>
      </c>
      <c r="D78" s="238" t="s">
        <v>299</v>
      </c>
      <c r="E78" s="239">
        <v>52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4.0000000000000003E-5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257</v>
      </c>
      <c r="S78" s="241" t="s">
        <v>196</v>
      </c>
      <c r="T78" s="242" t="s">
        <v>244</v>
      </c>
      <c r="U78" s="224">
        <v>2.1179999999999999</v>
      </c>
      <c r="V78" s="224">
        <f>ROUND(E78*U78,2)</f>
        <v>110.14</v>
      </c>
      <c r="W78" s="224"/>
      <c r="X78" s="224" t="s">
        <v>233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234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9" t="s">
        <v>300</v>
      </c>
      <c r="D79" s="257"/>
      <c r="E79" s="257"/>
      <c r="F79" s="257"/>
      <c r="G79" s="25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236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301</v>
      </c>
      <c r="D80" s="226"/>
      <c r="E80" s="227">
        <v>52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206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1"/>
      <c r="D81" s="246"/>
      <c r="E81" s="246"/>
      <c r="F81" s="246"/>
      <c r="G81" s="246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6">
        <v>16</v>
      </c>
      <c r="B82" s="237" t="s">
        <v>302</v>
      </c>
      <c r="C82" s="249" t="s">
        <v>303</v>
      </c>
      <c r="D82" s="238" t="s">
        <v>256</v>
      </c>
      <c r="E82" s="239">
        <v>1.9644600000000001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1.0711999999999999</v>
      </c>
      <c r="O82" s="239">
        <f>ROUND(E82*N82,2)</f>
        <v>2.1</v>
      </c>
      <c r="P82" s="239">
        <v>0</v>
      </c>
      <c r="Q82" s="239">
        <f>ROUND(E82*P82,2)</f>
        <v>0</v>
      </c>
      <c r="R82" s="241" t="s">
        <v>257</v>
      </c>
      <c r="S82" s="241" t="s">
        <v>196</v>
      </c>
      <c r="T82" s="242" t="s">
        <v>244</v>
      </c>
      <c r="U82" s="224">
        <v>0</v>
      </c>
      <c r="V82" s="224">
        <f>ROUND(E82*U82,2)</f>
        <v>0</v>
      </c>
      <c r="W82" s="224"/>
      <c r="X82" s="224" t="s">
        <v>233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234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304</v>
      </c>
      <c r="D83" s="226"/>
      <c r="E83" s="227">
        <v>1.9644600000000001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206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1"/>
      <c r="D84" s="246"/>
      <c r="E84" s="246"/>
      <c r="F84" s="246"/>
      <c r="G84" s="246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6">
        <v>17</v>
      </c>
      <c r="B85" s="237" t="s">
        <v>305</v>
      </c>
      <c r="C85" s="249" t="s">
        <v>306</v>
      </c>
      <c r="D85" s="238" t="s">
        <v>263</v>
      </c>
      <c r="E85" s="239">
        <v>442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4.3290000000000002E-2</v>
      </c>
      <c r="O85" s="239">
        <f>ROUND(E85*N85,2)</f>
        <v>19.13</v>
      </c>
      <c r="P85" s="239">
        <v>0</v>
      </c>
      <c r="Q85" s="239">
        <f>ROUND(E85*P85,2)</f>
        <v>0</v>
      </c>
      <c r="R85" s="241" t="s">
        <v>257</v>
      </c>
      <c r="S85" s="241" t="s">
        <v>196</v>
      </c>
      <c r="T85" s="242" t="s">
        <v>244</v>
      </c>
      <c r="U85" s="224">
        <v>0.67800000000000005</v>
      </c>
      <c r="V85" s="224">
        <f>ROUND(E85*U85,2)</f>
        <v>299.68</v>
      </c>
      <c r="W85" s="224"/>
      <c r="X85" s="224" t="s">
        <v>233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234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9" t="s">
        <v>307</v>
      </c>
      <c r="D86" s="257"/>
      <c r="E86" s="257"/>
      <c r="F86" s="257"/>
      <c r="G86" s="25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236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2" t="s">
        <v>308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201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2" t="s">
        <v>309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2" t="s">
        <v>310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2" t="s">
        <v>311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201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312</v>
      </c>
      <c r="D91" s="226"/>
      <c r="E91" s="227">
        <v>442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206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18</v>
      </c>
      <c r="B93" s="237" t="s">
        <v>313</v>
      </c>
      <c r="C93" s="249" t="s">
        <v>314</v>
      </c>
      <c r="D93" s="238" t="s">
        <v>315</v>
      </c>
      <c r="E93" s="239">
        <v>442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4.4000000000000003E-3</v>
      </c>
      <c r="O93" s="239">
        <f>ROUND(E93*N93,2)</f>
        <v>1.94</v>
      </c>
      <c r="P93" s="239">
        <v>0</v>
      </c>
      <c r="Q93" s="239">
        <f>ROUND(E93*P93,2)</f>
        <v>0</v>
      </c>
      <c r="R93" s="241" t="s">
        <v>257</v>
      </c>
      <c r="S93" s="241" t="s">
        <v>196</v>
      </c>
      <c r="T93" s="242" t="s">
        <v>244</v>
      </c>
      <c r="U93" s="224">
        <v>4.8840000000000003</v>
      </c>
      <c r="V93" s="224">
        <f>ROUND(E93*U93,2)</f>
        <v>2158.73</v>
      </c>
      <c r="W93" s="224"/>
      <c r="X93" s="224" t="s">
        <v>233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316</v>
      </c>
      <c r="D94" s="257"/>
      <c r="E94" s="257"/>
      <c r="F94" s="257"/>
      <c r="G94" s="25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236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1"/>
      <c r="D95" s="246"/>
      <c r="E95" s="246"/>
      <c r="F95" s="246"/>
      <c r="G95" s="246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202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6">
        <v>19</v>
      </c>
      <c r="B96" s="237" t="s">
        <v>317</v>
      </c>
      <c r="C96" s="249" t="s">
        <v>318</v>
      </c>
      <c r="D96" s="238" t="s">
        <v>230</v>
      </c>
      <c r="E96" s="239">
        <v>11.988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0.55000000000000004</v>
      </c>
      <c r="O96" s="239">
        <f>ROUND(E96*N96,2)</f>
        <v>6.59</v>
      </c>
      <c r="P96" s="239">
        <v>0</v>
      </c>
      <c r="Q96" s="239">
        <f>ROUND(E96*P96,2)</f>
        <v>0</v>
      </c>
      <c r="R96" s="241" t="s">
        <v>319</v>
      </c>
      <c r="S96" s="241" t="s">
        <v>196</v>
      </c>
      <c r="T96" s="242" t="s">
        <v>244</v>
      </c>
      <c r="U96" s="224">
        <v>0</v>
      </c>
      <c r="V96" s="224">
        <f>ROUND(E96*U96,2)</f>
        <v>0</v>
      </c>
      <c r="W96" s="224"/>
      <c r="X96" s="224" t="s">
        <v>320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321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322</v>
      </c>
      <c r="D97" s="226"/>
      <c r="E97" s="227">
        <v>11.988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206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1"/>
      <c r="D98" s="246"/>
      <c r="E98" s="246"/>
      <c r="F98" s="246"/>
      <c r="G98" s="246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202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6">
        <v>20</v>
      </c>
      <c r="B99" s="237" t="s">
        <v>323</v>
      </c>
      <c r="C99" s="249" t="s">
        <v>324</v>
      </c>
      <c r="D99" s="238" t="s">
        <v>256</v>
      </c>
      <c r="E99" s="239">
        <v>5.5296000000000003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1</v>
      </c>
      <c r="O99" s="239">
        <f>ROUND(E99*N99,2)</f>
        <v>5.53</v>
      </c>
      <c r="P99" s="239">
        <v>0</v>
      </c>
      <c r="Q99" s="239">
        <f>ROUND(E99*P99,2)</f>
        <v>0</v>
      </c>
      <c r="R99" s="241" t="s">
        <v>319</v>
      </c>
      <c r="S99" s="241" t="s">
        <v>196</v>
      </c>
      <c r="T99" s="242" t="s">
        <v>244</v>
      </c>
      <c r="U99" s="224">
        <v>0</v>
      </c>
      <c r="V99" s="224">
        <f>ROUND(E99*U99,2)</f>
        <v>0</v>
      </c>
      <c r="W99" s="224"/>
      <c r="X99" s="224" t="s">
        <v>320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321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325</v>
      </c>
      <c r="D100" s="226"/>
      <c r="E100" s="227">
        <v>5.5296000000000003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206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1"/>
      <c r="D101" s="246"/>
      <c r="E101" s="246"/>
      <c r="F101" s="246"/>
      <c r="G101" s="246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202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6">
        <v>21</v>
      </c>
      <c r="B102" s="237" t="s">
        <v>326</v>
      </c>
      <c r="C102" s="249" t="s">
        <v>327</v>
      </c>
      <c r="D102" s="238" t="s">
        <v>256</v>
      </c>
      <c r="E102" s="239">
        <v>5.6992000000000003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1</v>
      </c>
      <c r="O102" s="239">
        <f>ROUND(E102*N102,2)</f>
        <v>5.7</v>
      </c>
      <c r="P102" s="239">
        <v>0</v>
      </c>
      <c r="Q102" s="239">
        <f>ROUND(E102*P102,2)</f>
        <v>0</v>
      </c>
      <c r="R102" s="241" t="s">
        <v>319</v>
      </c>
      <c r="S102" s="241" t="s">
        <v>196</v>
      </c>
      <c r="T102" s="242" t="s">
        <v>244</v>
      </c>
      <c r="U102" s="224">
        <v>0</v>
      </c>
      <c r="V102" s="224">
        <f>ROUND(E102*U102,2)</f>
        <v>0</v>
      </c>
      <c r="W102" s="224"/>
      <c r="X102" s="224" t="s">
        <v>320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321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328</v>
      </c>
      <c r="D103" s="226"/>
      <c r="E103" s="227">
        <v>5.6992000000000003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206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1"/>
      <c r="D104" s="246"/>
      <c r="E104" s="246"/>
      <c r="F104" s="246"/>
      <c r="G104" s="246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202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6">
        <v>22</v>
      </c>
      <c r="B105" s="237" t="s">
        <v>329</v>
      </c>
      <c r="C105" s="249" t="s">
        <v>330</v>
      </c>
      <c r="D105" s="238" t="s">
        <v>256</v>
      </c>
      <c r="E105" s="239">
        <v>0.72360000000000002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1</v>
      </c>
      <c r="O105" s="239">
        <f>ROUND(E105*N105,2)</f>
        <v>0.72</v>
      </c>
      <c r="P105" s="239">
        <v>0</v>
      </c>
      <c r="Q105" s="239">
        <f>ROUND(E105*P105,2)</f>
        <v>0</v>
      </c>
      <c r="R105" s="241" t="s">
        <v>319</v>
      </c>
      <c r="S105" s="241" t="s">
        <v>196</v>
      </c>
      <c r="T105" s="242" t="s">
        <v>244</v>
      </c>
      <c r="U105" s="224">
        <v>0</v>
      </c>
      <c r="V105" s="224">
        <f>ROUND(E105*U105,2)</f>
        <v>0</v>
      </c>
      <c r="W105" s="224"/>
      <c r="X105" s="224" t="s">
        <v>320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321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331</v>
      </c>
      <c r="D106" s="226"/>
      <c r="E106" s="227">
        <v>0.72360000000000002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206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1"/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202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9" t="s">
        <v>191</v>
      </c>
      <c r="B108" s="230" t="s">
        <v>120</v>
      </c>
      <c r="C108" s="248" t="s">
        <v>121</v>
      </c>
      <c r="D108" s="231"/>
      <c r="E108" s="232"/>
      <c r="F108" s="233"/>
      <c r="G108" s="233">
        <f>SUMIF(AG109:AG114,"&lt;&gt;NOR",G109:G114)</f>
        <v>0</v>
      </c>
      <c r="H108" s="233"/>
      <c r="I108" s="233">
        <f>SUM(I109:I114)</f>
        <v>0</v>
      </c>
      <c r="J108" s="233"/>
      <c r="K108" s="233">
        <f>SUM(K109:K114)</f>
        <v>0</v>
      </c>
      <c r="L108" s="233"/>
      <c r="M108" s="233">
        <f>SUM(M109:M114)</f>
        <v>0</v>
      </c>
      <c r="N108" s="232"/>
      <c r="O108" s="232">
        <f>SUM(O109:O114)</f>
        <v>0</v>
      </c>
      <c r="P108" s="232"/>
      <c r="Q108" s="232">
        <f>SUM(Q109:Q114)</f>
        <v>85.82</v>
      </c>
      <c r="R108" s="233"/>
      <c r="S108" s="233"/>
      <c r="T108" s="234"/>
      <c r="U108" s="228"/>
      <c r="V108" s="228">
        <f>SUM(V109:V114)</f>
        <v>500.1</v>
      </c>
      <c r="W108" s="228"/>
      <c r="X108" s="228"/>
      <c r="AG108" t="s">
        <v>192</v>
      </c>
    </row>
    <row r="109" spans="1:60" outlineLevel="1" x14ac:dyDescent="0.2">
      <c r="A109" s="236">
        <v>23</v>
      </c>
      <c r="B109" s="237" t="s">
        <v>332</v>
      </c>
      <c r="C109" s="249" t="s">
        <v>333</v>
      </c>
      <c r="D109" s="238" t="s">
        <v>263</v>
      </c>
      <c r="E109" s="239">
        <v>50.514749999999999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1.6990000000000001</v>
      </c>
      <c r="Q109" s="239">
        <f>ROUND(E109*P109,2)</f>
        <v>85.82</v>
      </c>
      <c r="R109" s="241" t="s">
        <v>257</v>
      </c>
      <c r="S109" s="241" t="s">
        <v>196</v>
      </c>
      <c r="T109" s="242" t="s">
        <v>244</v>
      </c>
      <c r="U109" s="224">
        <v>9.9</v>
      </c>
      <c r="V109" s="224">
        <f>ROUND(E109*U109,2)</f>
        <v>500.1</v>
      </c>
      <c r="W109" s="224"/>
      <c r="X109" s="224" t="s">
        <v>233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234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9" t="s">
        <v>334</v>
      </c>
      <c r="D110" s="257"/>
      <c r="E110" s="257"/>
      <c r="F110" s="257"/>
      <c r="G110" s="257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236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335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206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336</v>
      </c>
      <c r="D112" s="226"/>
      <c r="E112" s="227">
        <v>22.254750000000001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206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337</v>
      </c>
      <c r="D113" s="226"/>
      <c r="E113" s="227">
        <v>28.26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206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6"/>
      <c r="E114" s="246"/>
      <c r="F114" s="246"/>
      <c r="G114" s="246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191</v>
      </c>
      <c r="B115" s="230" t="s">
        <v>122</v>
      </c>
      <c r="C115" s="248" t="s">
        <v>123</v>
      </c>
      <c r="D115" s="231"/>
      <c r="E115" s="232"/>
      <c r="F115" s="233"/>
      <c r="G115" s="233">
        <f>SUMIF(AG116:AG119,"&lt;&gt;NOR",G116:G119)</f>
        <v>0</v>
      </c>
      <c r="H115" s="233"/>
      <c r="I115" s="233">
        <f>SUM(I116:I119)</f>
        <v>0</v>
      </c>
      <c r="J115" s="233"/>
      <c r="K115" s="233">
        <f>SUM(K116:K119)</f>
        <v>0</v>
      </c>
      <c r="L115" s="233"/>
      <c r="M115" s="233">
        <f>SUM(M116:M119)</f>
        <v>0</v>
      </c>
      <c r="N115" s="232"/>
      <c r="O115" s="232">
        <f>SUM(O116:O119)</f>
        <v>0</v>
      </c>
      <c r="P115" s="232"/>
      <c r="Q115" s="232">
        <f>SUM(Q116:Q119)</f>
        <v>0</v>
      </c>
      <c r="R115" s="233"/>
      <c r="S115" s="233"/>
      <c r="T115" s="234"/>
      <c r="U115" s="228"/>
      <c r="V115" s="228">
        <f>SUM(V116:V119)</f>
        <v>177.8</v>
      </c>
      <c r="W115" s="228"/>
      <c r="X115" s="228"/>
      <c r="AG115" t="s">
        <v>192</v>
      </c>
    </row>
    <row r="116" spans="1:60" outlineLevel="1" x14ac:dyDescent="0.2">
      <c r="A116" s="236">
        <v>24</v>
      </c>
      <c r="B116" s="237" t="s">
        <v>338</v>
      </c>
      <c r="C116" s="249" t="s">
        <v>339</v>
      </c>
      <c r="D116" s="238" t="s">
        <v>256</v>
      </c>
      <c r="E116" s="239">
        <v>2222.4594000000002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257</v>
      </c>
      <c r="S116" s="241" t="s">
        <v>196</v>
      </c>
      <c r="T116" s="242" t="s">
        <v>244</v>
      </c>
      <c r="U116" s="224">
        <v>0.08</v>
      </c>
      <c r="V116" s="224">
        <f>ROUND(E116*U116,2)</f>
        <v>177.8</v>
      </c>
      <c r="W116" s="224"/>
      <c r="X116" s="224" t="s">
        <v>340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341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0"/>
      <c r="D117" s="258"/>
      <c r="E117" s="258"/>
      <c r="F117" s="258"/>
      <c r="G117" s="258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6">
        <v>25</v>
      </c>
      <c r="B118" s="237" t="s">
        <v>342</v>
      </c>
      <c r="C118" s="249" t="s">
        <v>343</v>
      </c>
      <c r="D118" s="238" t="s">
        <v>344</v>
      </c>
      <c r="E118" s="239">
        <v>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345</v>
      </c>
      <c r="T118" s="242" t="s">
        <v>197</v>
      </c>
      <c r="U118" s="224">
        <v>0</v>
      </c>
      <c r="V118" s="224">
        <f>ROUND(E118*U118,2)</f>
        <v>0</v>
      </c>
      <c r="W118" s="224"/>
      <c r="X118" s="224" t="s">
        <v>233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234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0"/>
      <c r="D119" s="258"/>
      <c r="E119" s="258"/>
      <c r="F119" s="258"/>
      <c r="G119" s="258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x14ac:dyDescent="0.2">
      <c r="A120" s="229" t="s">
        <v>191</v>
      </c>
      <c r="B120" s="230" t="s">
        <v>160</v>
      </c>
      <c r="C120" s="248" t="s">
        <v>161</v>
      </c>
      <c r="D120" s="231"/>
      <c r="E120" s="232"/>
      <c r="F120" s="233"/>
      <c r="G120" s="233">
        <f>SUMIF(AG121:AG134,"&lt;&gt;NOR",G121:G134)</f>
        <v>0</v>
      </c>
      <c r="H120" s="233"/>
      <c r="I120" s="233">
        <f>SUM(I121:I134)</f>
        <v>0</v>
      </c>
      <c r="J120" s="233"/>
      <c r="K120" s="233">
        <f>SUM(K121:K134)</f>
        <v>0</v>
      </c>
      <c r="L120" s="233"/>
      <c r="M120" s="233">
        <f>SUM(M121:M134)</f>
        <v>0</v>
      </c>
      <c r="N120" s="232"/>
      <c r="O120" s="232">
        <f>SUM(O121:O134)</f>
        <v>0</v>
      </c>
      <c r="P120" s="232"/>
      <c r="Q120" s="232">
        <f>SUM(Q121:Q134)</f>
        <v>0</v>
      </c>
      <c r="R120" s="233"/>
      <c r="S120" s="233"/>
      <c r="T120" s="234"/>
      <c r="U120" s="228"/>
      <c r="V120" s="228">
        <f>SUM(V121:V134)</f>
        <v>65.819999999999993</v>
      </c>
      <c r="W120" s="228"/>
      <c r="X120" s="228"/>
      <c r="AG120" t="s">
        <v>192</v>
      </c>
    </row>
    <row r="121" spans="1:60" ht="22.5" outlineLevel="1" x14ac:dyDescent="0.2">
      <c r="A121" s="236">
        <v>26</v>
      </c>
      <c r="B121" s="237" t="s">
        <v>346</v>
      </c>
      <c r="C121" s="249" t="s">
        <v>347</v>
      </c>
      <c r="D121" s="238" t="s">
        <v>256</v>
      </c>
      <c r="E121" s="239">
        <v>85.824560000000005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 t="s">
        <v>348</v>
      </c>
      <c r="S121" s="241" t="s">
        <v>196</v>
      </c>
      <c r="T121" s="242" t="s">
        <v>244</v>
      </c>
      <c r="U121" s="224">
        <v>0.27700000000000002</v>
      </c>
      <c r="V121" s="224">
        <f>ROUND(E121*U121,2)</f>
        <v>23.77</v>
      </c>
      <c r="W121" s="224"/>
      <c r="X121" s="224" t="s">
        <v>349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350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9" t="s">
        <v>351</v>
      </c>
      <c r="D122" s="257"/>
      <c r="E122" s="257"/>
      <c r="F122" s="257"/>
      <c r="G122" s="25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236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2" t="s">
        <v>308</v>
      </c>
      <c r="D123" s="247"/>
      <c r="E123" s="247"/>
      <c r="F123" s="247"/>
      <c r="G123" s="247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2" t="s">
        <v>352</v>
      </c>
      <c r="D124" s="247"/>
      <c r="E124" s="247"/>
      <c r="F124" s="247"/>
      <c r="G124" s="247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20"/>
      <c r="B125" s="221"/>
      <c r="C125" s="252" t="s">
        <v>353</v>
      </c>
      <c r="D125" s="247"/>
      <c r="E125" s="247"/>
      <c r="F125" s="247"/>
      <c r="G125" s="247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43" t="str">
        <f>C125</f>
        <v>- při vodorovné dopravě po vodě : vyložení na hromady na suchu nebo na přeložení na dopravní prostředek na suchu do 15 m vodorovně a současně do 4 m svisle,</v>
      </c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2" t="s">
        <v>354</v>
      </c>
      <c r="D126" s="247"/>
      <c r="E126" s="247"/>
      <c r="F126" s="247"/>
      <c r="G126" s="247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1"/>
      <c r="D127" s="246"/>
      <c r="E127" s="246"/>
      <c r="F127" s="246"/>
      <c r="G127" s="246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202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6">
        <v>27</v>
      </c>
      <c r="B128" s="237" t="s">
        <v>355</v>
      </c>
      <c r="C128" s="249" t="s">
        <v>356</v>
      </c>
      <c r="D128" s="238" t="s">
        <v>256</v>
      </c>
      <c r="E128" s="239">
        <v>85.824560000000005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357</v>
      </c>
      <c r="S128" s="241" t="s">
        <v>196</v>
      </c>
      <c r="T128" s="242" t="s">
        <v>244</v>
      </c>
      <c r="U128" s="224">
        <v>0.49</v>
      </c>
      <c r="V128" s="224">
        <f>ROUND(E128*U128,2)</f>
        <v>42.05</v>
      </c>
      <c r="W128" s="224"/>
      <c r="X128" s="224" t="s">
        <v>349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350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0" t="s">
        <v>358</v>
      </c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1"/>
      <c r="D130" s="246"/>
      <c r="E130" s="246"/>
      <c r="F130" s="246"/>
      <c r="G130" s="246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202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6">
        <v>28</v>
      </c>
      <c r="B131" s="237" t="s">
        <v>359</v>
      </c>
      <c r="C131" s="249" t="s">
        <v>360</v>
      </c>
      <c r="D131" s="238" t="s">
        <v>256</v>
      </c>
      <c r="E131" s="239">
        <v>2059.7894500000002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357</v>
      </c>
      <c r="S131" s="241" t="s">
        <v>196</v>
      </c>
      <c r="T131" s="242" t="s">
        <v>244</v>
      </c>
      <c r="U131" s="224">
        <v>0</v>
      </c>
      <c r="V131" s="224">
        <f>ROUND(E131*U131,2)</f>
        <v>0</v>
      </c>
      <c r="W131" s="224"/>
      <c r="X131" s="224" t="s">
        <v>349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350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0"/>
      <c r="D132" s="258"/>
      <c r="E132" s="258"/>
      <c r="F132" s="258"/>
      <c r="G132" s="258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6">
        <v>29</v>
      </c>
      <c r="B133" s="237" t="s">
        <v>361</v>
      </c>
      <c r="C133" s="249" t="s">
        <v>362</v>
      </c>
      <c r="D133" s="238" t="s">
        <v>256</v>
      </c>
      <c r="E133" s="239">
        <v>85.824560000000005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41" t="s">
        <v>357</v>
      </c>
      <c r="S133" s="241" t="s">
        <v>196</v>
      </c>
      <c r="T133" s="242" t="s">
        <v>244</v>
      </c>
      <c r="U133" s="224">
        <v>0</v>
      </c>
      <c r="V133" s="224">
        <f>ROUND(E133*U133,2)</f>
        <v>0</v>
      </c>
      <c r="W133" s="224"/>
      <c r="X133" s="224" t="s">
        <v>349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350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0"/>
      <c r="D134" s="258"/>
      <c r="E134" s="258"/>
      <c r="F134" s="258"/>
      <c r="G134" s="258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3"/>
      <c r="B135" s="4"/>
      <c r="C135" s="25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178</v>
      </c>
    </row>
    <row r="136" spans="1:60" x14ac:dyDescent="0.2">
      <c r="A136" s="216"/>
      <c r="B136" s="217" t="s">
        <v>29</v>
      </c>
      <c r="C136" s="255"/>
      <c r="D136" s="218"/>
      <c r="E136" s="219"/>
      <c r="F136" s="219"/>
      <c r="G136" s="235">
        <f>G8+G28+G108+G115+G120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225</v>
      </c>
    </row>
    <row r="137" spans="1:60" x14ac:dyDescent="0.2">
      <c r="C137" s="256"/>
      <c r="D137" s="10"/>
      <c r="AG137" t="s">
        <v>227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y5kDft0uIW6xquq3etZs06ESwTF+pYYbrOTWm7GSvOnyDfGq2T5sL7F3/TKATbUowYIb3djjGYIayZVtcrySw==" saltValue="0a6DUawJwmhaV5G+LUcEPg==" spinCount="100000" sheet="1"/>
  <mergeCells count="57">
    <mergeCell ref="C130:G130"/>
    <mergeCell ref="C132:G132"/>
    <mergeCell ref="C134:G134"/>
    <mergeCell ref="C123:G123"/>
    <mergeCell ref="C124:G124"/>
    <mergeCell ref="C125:G125"/>
    <mergeCell ref="C126:G126"/>
    <mergeCell ref="C127:G127"/>
    <mergeCell ref="C129:G129"/>
    <mergeCell ref="C107:G107"/>
    <mergeCell ref="C110:G110"/>
    <mergeCell ref="C114:G114"/>
    <mergeCell ref="C117:G117"/>
    <mergeCell ref="C119:G119"/>
    <mergeCell ref="C122:G122"/>
    <mergeCell ref="C92:G92"/>
    <mergeCell ref="C94:G94"/>
    <mergeCell ref="C95:G95"/>
    <mergeCell ref="C98:G98"/>
    <mergeCell ref="C101:G101"/>
    <mergeCell ref="C104:G104"/>
    <mergeCell ref="C84:G84"/>
    <mergeCell ref="C86:G86"/>
    <mergeCell ref="C87:G87"/>
    <mergeCell ref="C88:G88"/>
    <mergeCell ref="C89:G89"/>
    <mergeCell ref="C90:G90"/>
    <mergeCell ref="C66:G66"/>
    <mergeCell ref="C68:G68"/>
    <mergeCell ref="C73:G73"/>
    <mergeCell ref="C77:G77"/>
    <mergeCell ref="C79:G79"/>
    <mergeCell ref="C81:G81"/>
    <mergeCell ref="C55:G55"/>
    <mergeCell ref="C56:G56"/>
    <mergeCell ref="C58:G58"/>
    <mergeCell ref="C60:G60"/>
    <mergeCell ref="C61:G61"/>
    <mergeCell ref="C63:G63"/>
    <mergeCell ref="C42:G42"/>
    <mergeCell ref="C44:G44"/>
    <mergeCell ref="C48:G48"/>
    <mergeCell ref="C50:G50"/>
    <mergeCell ref="C51:G51"/>
    <mergeCell ref="C53:G53"/>
    <mergeCell ref="C18:G18"/>
    <mergeCell ref="C20:G20"/>
    <mergeCell ref="C27:G27"/>
    <mergeCell ref="C33:G33"/>
    <mergeCell ref="C38:G38"/>
    <mergeCell ref="C40:G4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6CBB-D471-46B4-8B4E-2C8D293674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165</v>
      </c>
      <c r="B1" s="198"/>
      <c r="C1" s="198"/>
      <c r="D1" s="198"/>
      <c r="E1" s="198"/>
      <c r="F1" s="198"/>
      <c r="G1" s="198"/>
      <c r="AG1" t="s">
        <v>166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167</v>
      </c>
    </row>
    <row r="3" spans="1:60" ht="24.95" customHeight="1" x14ac:dyDescent="0.2">
      <c r="A3" s="199" t="s">
        <v>8</v>
      </c>
      <c r="B3" s="49" t="s">
        <v>53</v>
      </c>
      <c r="C3" s="202" t="s">
        <v>50</v>
      </c>
      <c r="D3" s="200"/>
      <c r="E3" s="200"/>
      <c r="F3" s="200"/>
      <c r="G3" s="201"/>
      <c r="AC3" s="178" t="s">
        <v>167</v>
      </c>
      <c r="AG3" t="s">
        <v>168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169</v>
      </c>
    </row>
    <row r="5" spans="1:60" x14ac:dyDescent="0.2">
      <c r="D5" s="10"/>
    </row>
    <row r="6" spans="1:60" ht="38.25" x14ac:dyDescent="0.2">
      <c r="A6" s="209" t="s">
        <v>170</v>
      </c>
      <c r="B6" s="211" t="s">
        <v>171</v>
      </c>
      <c r="C6" s="211" t="s">
        <v>172</v>
      </c>
      <c r="D6" s="210" t="s">
        <v>173</v>
      </c>
      <c r="E6" s="209" t="s">
        <v>174</v>
      </c>
      <c r="F6" s="208" t="s">
        <v>175</v>
      </c>
      <c r="G6" s="209" t="s">
        <v>29</v>
      </c>
      <c r="H6" s="212" t="s">
        <v>30</v>
      </c>
      <c r="I6" s="212" t="s">
        <v>176</v>
      </c>
      <c r="J6" s="212" t="s">
        <v>31</v>
      </c>
      <c r="K6" s="212" t="s">
        <v>177</v>
      </c>
      <c r="L6" s="212" t="s">
        <v>178</v>
      </c>
      <c r="M6" s="212" t="s">
        <v>179</v>
      </c>
      <c r="N6" s="212" t="s">
        <v>180</v>
      </c>
      <c r="O6" s="212" t="s">
        <v>181</v>
      </c>
      <c r="P6" s="212" t="s">
        <v>182</v>
      </c>
      <c r="Q6" s="212" t="s">
        <v>183</v>
      </c>
      <c r="R6" s="212" t="s">
        <v>184</v>
      </c>
      <c r="S6" s="212" t="s">
        <v>185</v>
      </c>
      <c r="T6" s="212" t="s">
        <v>186</v>
      </c>
      <c r="U6" s="212" t="s">
        <v>187</v>
      </c>
      <c r="V6" s="212" t="s">
        <v>188</v>
      </c>
      <c r="W6" s="212" t="s">
        <v>189</v>
      </c>
      <c r="X6" s="212" t="s">
        <v>190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191</v>
      </c>
      <c r="B8" s="230" t="s">
        <v>90</v>
      </c>
      <c r="C8" s="248" t="s">
        <v>91</v>
      </c>
      <c r="D8" s="231"/>
      <c r="E8" s="232"/>
      <c r="F8" s="233"/>
      <c r="G8" s="233">
        <f>SUMIF(AG9:AG92,"&lt;&gt;NOR",G9:G92)</f>
        <v>0</v>
      </c>
      <c r="H8" s="233"/>
      <c r="I8" s="233">
        <f>SUM(I9:I92)</f>
        <v>0</v>
      </c>
      <c r="J8" s="233"/>
      <c r="K8" s="233">
        <f>SUM(K9:K92)</f>
        <v>0</v>
      </c>
      <c r="L8" s="233"/>
      <c r="M8" s="233">
        <f>SUM(M9:M92)</f>
        <v>0</v>
      </c>
      <c r="N8" s="232"/>
      <c r="O8" s="232">
        <f>SUM(O9:O92)</f>
        <v>2602.6400000000003</v>
      </c>
      <c r="P8" s="232"/>
      <c r="Q8" s="232">
        <f>SUM(Q9:Q92)</f>
        <v>0</v>
      </c>
      <c r="R8" s="233"/>
      <c r="S8" s="233"/>
      <c r="T8" s="234"/>
      <c r="U8" s="228"/>
      <c r="V8" s="228">
        <f>SUM(V9:V92)</f>
        <v>5343.24</v>
      </c>
      <c r="W8" s="228"/>
      <c r="X8" s="228"/>
      <c r="AG8" t="s">
        <v>192</v>
      </c>
    </row>
    <row r="9" spans="1:60" outlineLevel="1" x14ac:dyDescent="0.2">
      <c r="A9" s="236">
        <v>1</v>
      </c>
      <c r="B9" s="237" t="s">
        <v>363</v>
      </c>
      <c r="C9" s="249" t="s">
        <v>364</v>
      </c>
      <c r="D9" s="238" t="s">
        <v>230</v>
      </c>
      <c r="E9" s="239">
        <v>951.31129999999996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2.5249999999999999</v>
      </c>
      <c r="O9" s="239">
        <f>ROUND(E9*N9,2)</f>
        <v>2402.06</v>
      </c>
      <c r="P9" s="239">
        <v>0</v>
      </c>
      <c r="Q9" s="239">
        <f>ROUND(E9*P9,2)</f>
        <v>0</v>
      </c>
      <c r="R9" s="241" t="s">
        <v>365</v>
      </c>
      <c r="S9" s="241" t="s">
        <v>196</v>
      </c>
      <c r="T9" s="242" t="s">
        <v>232</v>
      </c>
      <c r="U9" s="224">
        <v>0.46</v>
      </c>
      <c r="V9" s="224">
        <f>ROUND(E9*U9,2)</f>
        <v>437.6</v>
      </c>
      <c r="W9" s="224"/>
      <c r="X9" s="224" t="s">
        <v>233</v>
      </c>
      <c r="Y9" s="213"/>
      <c r="Z9" s="213"/>
      <c r="AA9" s="213"/>
      <c r="AB9" s="213"/>
      <c r="AC9" s="213"/>
      <c r="AD9" s="213"/>
      <c r="AE9" s="213"/>
      <c r="AF9" s="213"/>
      <c r="AG9" s="213" t="s">
        <v>234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366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367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368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206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369</v>
      </c>
      <c r="D13" s="226"/>
      <c r="E13" s="227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370</v>
      </c>
      <c r="D14" s="226"/>
      <c r="E14" s="227">
        <v>378.44799999999998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206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371</v>
      </c>
      <c r="D15" s="226"/>
      <c r="E15" s="227">
        <v>-42.41545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372</v>
      </c>
      <c r="D16" s="226"/>
      <c r="E16" s="227">
        <v>-16.6005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373</v>
      </c>
      <c r="D17" s="226"/>
      <c r="E17" s="227">
        <v>-7.0839999999999996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206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374</v>
      </c>
      <c r="D18" s="226"/>
      <c r="E18" s="227">
        <v>71.422820000000002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375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376</v>
      </c>
      <c r="D20" s="226"/>
      <c r="E20" s="227">
        <v>2.0442499999999999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206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377</v>
      </c>
      <c r="D21" s="226"/>
      <c r="E21" s="227">
        <v>-0.22313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378</v>
      </c>
      <c r="D22" s="226"/>
      <c r="E22" s="227">
        <v>0.2175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206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379</v>
      </c>
      <c r="D23" s="226"/>
      <c r="E23" s="227">
        <v>0.27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380</v>
      </c>
      <c r="D24" s="226"/>
      <c r="E24" s="227">
        <v>0.65290999999999999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381</v>
      </c>
      <c r="D25" s="261"/>
      <c r="E25" s="262">
        <v>386.73239999999998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206</v>
      </c>
      <c r="AH25" s="213">
        <v>1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382</v>
      </c>
      <c r="D26" s="226"/>
      <c r="E26" s="227">
        <v>67.047749999999994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206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383</v>
      </c>
      <c r="D27" s="226"/>
      <c r="E27" s="227">
        <v>285.60000000000002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206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384</v>
      </c>
      <c r="D28" s="226"/>
      <c r="E28" s="227">
        <v>104.72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206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385</v>
      </c>
      <c r="D29" s="226"/>
      <c r="E29" s="227">
        <v>-3.1875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386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387</v>
      </c>
      <c r="D31" s="226"/>
      <c r="E31" s="227">
        <v>83.905500000000004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206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388</v>
      </c>
      <c r="D32" s="226"/>
      <c r="E32" s="227">
        <v>-21.395849999999999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206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381</v>
      </c>
      <c r="D33" s="261"/>
      <c r="E33" s="262">
        <v>516.68989999999997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206</v>
      </c>
      <c r="AH33" s="213">
        <v>1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389</v>
      </c>
      <c r="D34" s="226"/>
      <c r="E34" s="227">
        <v>17.64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206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390</v>
      </c>
      <c r="D35" s="226"/>
      <c r="E35" s="227">
        <v>4.2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206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391</v>
      </c>
      <c r="D36" s="226"/>
      <c r="E36" s="227">
        <v>1.65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206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392</v>
      </c>
      <c r="D37" s="226"/>
      <c r="E37" s="227">
        <v>4.1100000000000003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393</v>
      </c>
      <c r="D38" s="226"/>
      <c r="E38" s="227">
        <v>1.83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206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394</v>
      </c>
      <c r="D39" s="226"/>
      <c r="E39" s="227">
        <v>4.1100000000000003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206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395</v>
      </c>
      <c r="D40" s="226"/>
      <c r="E40" s="227">
        <v>1.1639999999999999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206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396</v>
      </c>
      <c r="D41" s="226"/>
      <c r="E41" s="227">
        <v>10.305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206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397</v>
      </c>
      <c r="D42" s="226"/>
      <c r="E42" s="227">
        <v>2.88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206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4" t="s">
        <v>381</v>
      </c>
      <c r="D43" s="261"/>
      <c r="E43" s="262">
        <v>47.889000000000003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206</v>
      </c>
      <c r="AH43" s="213">
        <v>1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1"/>
      <c r="D44" s="246"/>
      <c r="E44" s="246"/>
      <c r="F44" s="246"/>
      <c r="G44" s="24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2</v>
      </c>
      <c r="B45" s="237" t="s">
        <v>398</v>
      </c>
      <c r="C45" s="249" t="s">
        <v>399</v>
      </c>
      <c r="D45" s="238" t="s">
        <v>400</v>
      </c>
      <c r="E45" s="239">
        <v>281.95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401</v>
      </c>
      <c r="S45" s="241" t="s">
        <v>196</v>
      </c>
      <c r="T45" s="242" t="s">
        <v>232</v>
      </c>
      <c r="U45" s="224">
        <v>0.32</v>
      </c>
      <c r="V45" s="224">
        <f>ROUND(E45*U45,2)</f>
        <v>90.22</v>
      </c>
      <c r="W45" s="224"/>
      <c r="X45" s="224" t="s">
        <v>233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234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20"/>
      <c r="B46" s="221"/>
      <c r="C46" s="259" t="s">
        <v>402</v>
      </c>
      <c r="D46" s="257"/>
      <c r="E46" s="257"/>
      <c r="F46" s="257"/>
      <c r="G46" s="25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43" t="str">
        <f>C46</f>
        <v>svislé nebo šikmé (odkloněné) , půdorysně přímé nebo zalomené, stěn základových desek ve volných nebo zapažených jámách, rýhách, šachtách, včetně případných vzpěr,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2" t="s">
        <v>403</v>
      </c>
      <c r="D47" s="247"/>
      <c r="E47" s="247"/>
      <c r="F47" s="247"/>
      <c r="G47" s="24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1"/>
      <c r="D48" s="246"/>
      <c r="E48" s="246"/>
      <c r="F48" s="246"/>
      <c r="G48" s="24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3</v>
      </c>
      <c r="B49" s="237" t="s">
        <v>404</v>
      </c>
      <c r="C49" s="249" t="s">
        <v>405</v>
      </c>
      <c r="D49" s="238" t="s">
        <v>400</v>
      </c>
      <c r="E49" s="239">
        <v>281.9572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3.9199999999999999E-2</v>
      </c>
      <c r="O49" s="239">
        <f>ROUND(E49*N49,2)</f>
        <v>11.05</v>
      </c>
      <c r="P49" s="239">
        <v>0</v>
      </c>
      <c r="Q49" s="239">
        <f>ROUND(E49*P49,2)</f>
        <v>0</v>
      </c>
      <c r="R49" s="241" t="s">
        <v>401</v>
      </c>
      <c r="S49" s="241" t="s">
        <v>196</v>
      </c>
      <c r="T49" s="242" t="s">
        <v>232</v>
      </c>
      <c r="U49" s="224">
        <v>1.6</v>
      </c>
      <c r="V49" s="224">
        <f>ROUND(E49*U49,2)</f>
        <v>451.13</v>
      </c>
      <c r="W49" s="224"/>
      <c r="X49" s="224" t="s">
        <v>233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20"/>
      <c r="B50" s="221"/>
      <c r="C50" s="259" t="s">
        <v>402</v>
      </c>
      <c r="D50" s="257"/>
      <c r="E50" s="257"/>
      <c r="F50" s="257"/>
      <c r="G50" s="25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43" t="str">
        <f>C50</f>
        <v>svislé nebo šikmé (odkloněné) , půdorysně přímé nebo zalomené, stěn základových desek ve volných nebo zapažených jámách, rýhách, šachtách, včetně případných vzpěr,</v>
      </c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406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206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407</v>
      </c>
      <c r="D52" s="226"/>
      <c r="E52" s="227">
        <v>24.860499999999998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206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408</v>
      </c>
      <c r="D53" s="226"/>
      <c r="E53" s="227">
        <v>32.305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206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409</v>
      </c>
      <c r="D54" s="226"/>
      <c r="E54" s="227">
        <v>5.7575000000000003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206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410</v>
      </c>
      <c r="D55" s="226"/>
      <c r="E55" s="227">
        <v>16.32855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206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411</v>
      </c>
      <c r="D56" s="226"/>
      <c r="E56" s="227">
        <v>39.322499999999998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206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412</v>
      </c>
      <c r="D57" s="226"/>
      <c r="E57" s="227">
        <v>17.535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206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409</v>
      </c>
      <c r="D58" s="226"/>
      <c r="E58" s="227">
        <v>5.7575000000000003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206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413</v>
      </c>
      <c r="D59" s="226"/>
      <c r="E59" s="227">
        <v>20.390650000000001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206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414</v>
      </c>
      <c r="D60" s="226"/>
      <c r="E60" s="227">
        <v>50.4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206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415</v>
      </c>
      <c r="D61" s="226"/>
      <c r="E61" s="227">
        <v>20.86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206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416</v>
      </c>
      <c r="D62" s="226"/>
      <c r="E62" s="227">
        <v>18.27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206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417</v>
      </c>
      <c r="D63" s="226"/>
      <c r="E63" s="227">
        <v>7.84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206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418</v>
      </c>
      <c r="D64" s="226"/>
      <c r="E64" s="227">
        <v>4.41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206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419</v>
      </c>
      <c r="D65" s="226"/>
      <c r="E65" s="227">
        <v>9.0299999999999994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206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420</v>
      </c>
      <c r="D66" s="226"/>
      <c r="E66" s="227">
        <v>8.89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206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1"/>
      <c r="D67" s="246"/>
      <c r="E67" s="246"/>
      <c r="F67" s="246"/>
      <c r="G67" s="246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6">
        <v>4</v>
      </c>
      <c r="B68" s="237" t="s">
        <v>421</v>
      </c>
      <c r="C68" s="249" t="s">
        <v>422</v>
      </c>
      <c r="D68" s="238" t="s">
        <v>256</v>
      </c>
      <c r="E68" s="239">
        <v>185.46969999999999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1.0217400000000001</v>
      </c>
      <c r="O68" s="239">
        <f>ROUND(E68*N68,2)</f>
        <v>189.5</v>
      </c>
      <c r="P68" s="239">
        <v>0</v>
      </c>
      <c r="Q68" s="239">
        <f>ROUND(E68*P68,2)</f>
        <v>0</v>
      </c>
      <c r="R68" s="241" t="s">
        <v>401</v>
      </c>
      <c r="S68" s="241" t="s">
        <v>196</v>
      </c>
      <c r="T68" s="242" t="s">
        <v>232</v>
      </c>
      <c r="U68" s="224">
        <v>23.530999999999999</v>
      </c>
      <c r="V68" s="224">
        <f>ROUND(E68*U68,2)</f>
        <v>4364.29</v>
      </c>
      <c r="W68" s="224"/>
      <c r="X68" s="224" t="s">
        <v>233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234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9" t="s">
        <v>423</v>
      </c>
      <c r="D69" s="257"/>
      <c r="E69" s="257"/>
      <c r="F69" s="257"/>
      <c r="G69" s="25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236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424</v>
      </c>
      <c r="D70" s="226"/>
      <c r="E70" s="227">
        <v>185.46969999999999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206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1"/>
      <c r="D71" s="246"/>
      <c r="E71" s="246"/>
      <c r="F71" s="246"/>
      <c r="G71" s="246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36">
        <v>5</v>
      </c>
      <c r="B72" s="237" t="s">
        <v>425</v>
      </c>
      <c r="C72" s="249" t="s">
        <v>426</v>
      </c>
      <c r="D72" s="238" t="s">
        <v>263</v>
      </c>
      <c r="E72" s="239">
        <v>600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1.0000000000000001E-5</v>
      </c>
      <c r="O72" s="239">
        <f>ROUND(E72*N72,2)</f>
        <v>0.01</v>
      </c>
      <c r="P72" s="239">
        <v>0</v>
      </c>
      <c r="Q72" s="239">
        <f>ROUND(E72*P72,2)</f>
        <v>0</v>
      </c>
      <c r="R72" s="241" t="s">
        <v>319</v>
      </c>
      <c r="S72" s="241" t="s">
        <v>196</v>
      </c>
      <c r="T72" s="242" t="s">
        <v>197</v>
      </c>
      <c r="U72" s="224">
        <v>0</v>
      </c>
      <c r="V72" s="224">
        <f>ROUND(E72*U72,2)</f>
        <v>0</v>
      </c>
      <c r="W72" s="224"/>
      <c r="X72" s="224" t="s">
        <v>320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321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427</v>
      </c>
      <c r="D73" s="226"/>
      <c r="E73" s="227">
        <v>600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206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/>
      <c r="D74" s="246"/>
      <c r="E74" s="246"/>
      <c r="F74" s="246"/>
      <c r="G74" s="24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6</v>
      </c>
      <c r="B75" s="237" t="s">
        <v>428</v>
      </c>
      <c r="C75" s="249" t="s">
        <v>429</v>
      </c>
      <c r="D75" s="238" t="s">
        <v>430</v>
      </c>
      <c r="E75" s="239">
        <v>261.10000000000002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345</v>
      </c>
      <c r="T75" s="242" t="s">
        <v>197</v>
      </c>
      <c r="U75" s="224">
        <v>0</v>
      </c>
      <c r="V75" s="224">
        <f>ROUND(E75*U75,2)</f>
        <v>0</v>
      </c>
      <c r="W75" s="224"/>
      <c r="X75" s="224" t="s">
        <v>320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321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431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206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432</v>
      </c>
      <c r="D77" s="226"/>
      <c r="E77" s="227">
        <v>105.3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206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3" t="s">
        <v>433</v>
      </c>
      <c r="D78" s="226"/>
      <c r="E78" s="227">
        <v>121.8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206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434</v>
      </c>
      <c r="D79" s="226"/>
      <c r="E79" s="227">
        <v>34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206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1"/>
      <c r="D80" s="246"/>
      <c r="E80" s="246"/>
      <c r="F80" s="246"/>
      <c r="G80" s="246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6">
        <v>7</v>
      </c>
      <c r="B81" s="237" t="s">
        <v>435</v>
      </c>
      <c r="C81" s="249" t="s">
        <v>436</v>
      </c>
      <c r="D81" s="238"/>
      <c r="E81" s="239">
        <v>67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/>
      <c r="S81" s="241" t="s">
        <v>345</v>
      </c>
      <c r="T81" s="242" t="s">
        <v>197</v>
      </c>
      <c r="U81" s="224">
        <v>0</v>
      </c>
      <c r="V81" s="224">
        <f>ROUND(E81*U81,2)</f>
        <v>0</v>
      </c>
      <c r="W81" s="224"/>
      <c r="X81" s="224" t="s">
        <v>320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321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437</v>
      </c>
      <c r="D82" s="226"/>
      <c r="E82" s="227">
        <v>52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206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438</v>
      </c>
      <c r="D83" s="226"/>
      <c r="E83" s="227">
        <v>10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206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439</v>
      </c>
      <c r="D84" s="226"/>
      <c r="E84" s="227">
        <v>5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206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6">
        <v>8</v>
      </c>
      <c r="B86" s="237" t="s">
        <v>440</v>
      </c>
      <c r="C86" s="249" t="s">
        <v>441</v>
      </c>
      <c r="D86" s="238" t="s">
        <v>315</v>
      </c>
      <c r="E86" s="239">
        <v>2158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1.0000000000000001E-5</v>
      </c>
      <c r="O86" s="239">
        <f>ROUND(E86*N86,2)</f>
        <v>0.02</v>
      </c>
      <c r="P86" s="239">
        <v>0</v>
      </c>
      <c r="Q86" s="239">
        <f>ROUND(E86*P86,2)</f>
        <v>0</v>
      </c>
      <c r="R86" s="241" t="s">
        <v>319</v>
      </c>
      <c r="S86" s="241" t="s">
        <v>196</v>
      </c>
      <c r="T86" s="242" t="s">
        <v>232</v>
      </c>
      <c r="U86" s="224">
        <v>0</v>
      </c>
      <c r="V86" s="224">
        <f>ROUND(E86*U86,2)</f>
        <v>0</v>
      </c>
      <c r="W86" s="224"/>
      <c r="X86" s="224" t="s">
        <v>320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321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3" t="s">
        <v>442</v>
      </c>
      <c r="D87" s="226"/>
      <c r="E87" s="227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206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443</v>
      </c>
      <c r="D88" s="226"/>
      <c r="E88" s="227">
        <v>2158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206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202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9</v>
      </c>
      <c r="B90" s="237" t="s">
        <v>444</v>
      </c>
      <c r="C90" s="249" t="s">
        <v>445</v>
      </c>
      <c r="D90" s="238" t="s">
        <v>315</v>
      </c>
      <c r="E90" s="239">
        <v>67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1.0000000000000001E-5</v>
      </c>
      <c r="O90" s="239">
        <f>ROUND(E90*N90,2)</f>
        <v>0</v>
      </c>
      <c r="P90" s="239">
        <v>0</v>
      </c>
      <c r="Q90" s="239">
        <f>ROUND(E90*P90,2)</f>
        <v>0</v>
      </c>
      <c r="R90" s="241"/>
      <c r="S90" s="241" t="s">
        <v>345</v>
      </c>
      <c r="T90" s="242" t="s">
        <v>232</v>
      </c>
      <c r="U90" s="224">
        <v>0</v>
      </c>
      <c r="V90" s="224">
        <f>ROUND(E90*U90,2)</f>
        <v>0</v>
      </c>
      <c r="W90" s="224"/>
      <c r="X90" s="224" t="s">
        <v>320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321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446</v>
      </c>
      <c r="D91" s="226"/>
      <c r="E91" s="227">
        <v>67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206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9" t="s">
        <v>191</v>
      </c>
      <c r="B93" s="230" t="s">
        <v>92</v>
      </c>
      <c r="C93" s="248" t="s">
        <v>93</v>
      </c>
      <c r="D93" s="231"/>
      <c r="E93" s="232"/>
      <c r="F93" s="233"/>
      <c r="G93" s="233">
        <f>SUMIF(AG94:AG760,"&lt;&gt;NOR",G94:G760)</f>
        <v>0</v>
      </c>
      <c r="H93" s="233"/>
      <c r="I93" s="233">
        <f>SUM(I94:I760)</f>
        <v>0</v>
      </c>
      <c r="J93" s="233"/>
      <c r="K93" s="233">
        <f>SUM(K94:K760)</f>
        <v>0</v>
      </c>
      <c r="L93" s="233"/>
      <c r="M93" s="233">
        <f>SUM(M94:M760)</f>
        <v>0</v>
      </c>
      <c r="N93" s="232"/>
      <c r="O93" s="232">
        <f>SUM(O94:O760)</f>
        <v>3292.08</v>
      </c>
      <c r="P93" s="232"/>
      <c r="Q93" s="232">
        <f>SUM(Q94:Q760)</f>
        <v>0</v>
      </c>
      <c r="R93" s="233"/>
      <c r="S93" s="233"/>
      <c r="T93" s="234"/>
      <c r="U93" s="228"/>
      <c r="V93" s="228">
        <f>SUM(V94:V760)</f>
        <v>18933.87</v>
      </c>
      <c r="W93" s="228"/>
      <c r="X93" s="228"/>
      <c r="AG93" t="s">
        <v>192</v>
      </c>
    </row>
    <row r="94" spans="1:60" ht="22.5" outlineLevel="1" x14ac:dyDescent="0.2">
      <c r="A94" s="236">
        <v>10</v>
      </c>
      <c r="B94" s="237" t="s">
        <v>447</v>
      </c>
      <c r="C94" s="249" t="s">
        <v>448</v>
      </c>
      <c r="D94" s="238" t="s">
        <v>230</v>
      </c>
      <c r="E94" s="239">
        <v>607.56646000000001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2.5301300000000002</v>
      </c>
      <c r="O94" s="239">
        <f>ROUND(E94*N94,2)</f>
        <v>1537.22</v>
      </c>
      <c r="P94" s="239">
        <v>0</v>
      </c>
      <c r="Q94" s="239">
        <f>ROUND(E94*P94,2)</f>
        <v>0</v>
      </c>
      <c r="R94" s="241" t="s">
        <v>401</v>
      </c>
      <c r="S94" s="241" t="s">
        <v>196</v>
      </c>
      <c r="T94" s="242" t="s">
        <v>232</v>
      </c>
      <c r="U94" s="224">
        <v>1.212</v>
      </c>
      <c r="V94" s="224">
        <f>ROUND(E94*U94,2)</f>
        <v>736.37</v>
      </c>
      <c r="W94" s="224"/>
      <c r="X94" s="224" t="s">
        <v>233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234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1" x14ac:dyDescent="0.2">
      <c r="A95" s="220"/>
      <c r="B95" s="221"/>
      <c r="C95" s="259" t="s">
        <v>449</v>
      </c>
      <c r="D95" s="257"/>
      <c r="E95" s="257"/>
      <c r="F95" s="257"/>
      <c r="G95" s="257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236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43" t="str">
        <f>C95</f>
        <v>nosných, výplňových, obkladových, půdních, štítových, poprsních apod. (bez výztuže), s pomocným lešením o výšce podlahy do 1900 mm a pro zatížení 1,5 kPa,</v>
      </c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2" t="s">
        <v>450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201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451</v>
      </c>
      <c r="D97" s="226"/>
      <c r="E97" s="227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206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452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206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453</v>
      </c>
      <c r="D99" s="226"/>
      <c r="E99" s="227">
        <v>2.875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206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454</v>
      </c>
      <c r="D100" s="226"/>
      <c r="E100" s="227">
        <v>2.28125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206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455</v>
      </c>
      <c r="D101" s="226"/>
      <c r="E101" s="227">
        <v>1.095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206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456</v>
      </c>
      <c r="D102" s="226"/>
      <c r="E102" s="227">
        <v>1.5225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206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457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206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458</v>
      </c>
      <c r="D104" s="226"/>
      <c r="E104" s="227">
        <v>9.9124999999999996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206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3" t="s">
        <v>459</v>
      </c>
      <c r="D105" s="226"/>
      <c r="E105" s="227">
        <v>-1.5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206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460</v>
      </c>
      <c r="D106" s="226"/>
      <c r="E106" s="227">
        <v>0.66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206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461</v>
      </c>
      <c r="D107" s="226"/>
      <c r="E107" s="227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206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462</v>
      </c>
      <c r="D108" s="226"/>
      <c r="E108" s="227">
        <v>18.975000000000001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206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463</v>
      </c>
      <c r="D109" s="226"/>
      <c r="E109" s="227">
        <v>2.2050000000000001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206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464</v>
      </c>
      <c r="D110" s="226"/>
      <c r="E110" s="227">
        <v>1.7404999999999999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206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465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206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466</v>
      </c>
      <c r="D112" s="226"/>
      <c r="E112" s="227">
        <v>4.0031299999999996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206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467</v>
      </c>
      <c r="D113" s="226"/>
      <c r="E113" s="227">
        <v>2.8860000000000001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206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3" t="s">
        <v>468</v>
      </c>
      <c r="D114" s="226"/>
      <c r="E114" s="227">
        <v>2.1749999999999998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206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3" t="s">
        <v>469</v>
      </c>
      <c r="D115" s="226"/>
      <c r="E115" s="227">
        <v>-0.48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206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470</v>
      </c>
      <c r="D116" s="226"/>
      <c r="E116" s="227">
        <v>2.0781000000000001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206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3" t="s">
        <v>471</v>
      </c>
      <c r="D117" s="226"/>
      <c r="E117" s="227">
        <v>0.66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206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472</v>
      </c>
      <c r="D118" s="226"/>
      <c r="E118" s="227">
        <v>1.76006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206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473</v>
      </c>
      <c r="D119" s="226"/>
      <c r="E119" s="227">
        <v>10.3125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206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459</v>
      </c>
      <c r="D120" s="226"/>
      <c r="E120" s="227">
        <v>-1.5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206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474</v>
      </c>
      <c r="D121" s="226"/>
      <c r="E121" s="227">
        <v>2.0625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206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475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206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476</v>
      </c>
      <c r="D123" s="226"/>
      <c r="E123" s="227">
        <v>2.919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206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477</v>
      </c>
      <c r="D124" s="226"/>
      <c r="E124" s="227">
        <v>5.2181300000000004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206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478</v>
      </c>
      <c r="D125" s="226"/>
      <c r="E125" s="227">
        <v>5.25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206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479</v>
      </c>
      <c r="D126" s="226"/>
      <c r="E126" s="227">
        <v>2.1187499999999999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206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3" t="s">
        <v>480</v>
      </c>
      <c r="D127" s="226"/>
      <c r="E127" s="227">
        <v>7.90625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206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481</v>
      </c>
      <c r="D128" s="226"/>
      <c r="E128" s="227">
        <v>22.3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206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482</v>
      </c>
      <c r="D129" s="226"/>
      <c r="E129" s="227">
        <v>-0.75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206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483</v>
      </c>
      <c r="D130" s="226"/>
      <c r="E130" s="227">
        <v>3.0625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206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484</v>
      </c>
      <c r="D131" s="226"/>
      <c r="E131" s="227">
        <v>6.375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206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485</v>
      </c>
      <c r="D132" s="226"/>
      <c r="E132" s="227">
        <v>4.375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206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486</v>
      </c>
      <c r="D133" s="226"/>
      <c r="E133" s="227">
        <v>0.9375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206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487</v>
      </c>
      <c r="D134" s="226"/>
      <c r="E134" s="227">
        <v>5.125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206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488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206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4" t="s">
        <v>381</v>
      </c>
      <c r="D136" s="261"/>
      <c r="E136" s="262">
        <v>128.56117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206</v>
      </c>
      <c r="AH136" s="213">
        <v>1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489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206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490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206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491</v>
      </c>
      <c r="D139" s="226"/>
      <c r="E139" s="227">
        <v>3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206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492</v>
      </c>
      <c r="D140" s="226"/>
      <c r="E140" s="227">
        <v>0.1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206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493</v>
      </c>
      <c r="D141" s="226"/>
      <c r="E141" s="227">
        <v>7.28125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206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494</v>
      </c>
      <c r="D142" s="226"/>
      <c r="E142" s="227">
        <v>3.40625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206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495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206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496</v>
      </c>
      <c r="D144" s="226"/>
      <c r="E144" s="227">
        <v>6.25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206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497</v>
      </c>
      <c r="D145" s="226"/>
      <c r="E145" s="227">
        <v>3.3929999999999998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206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498</v>
      </c>
      <c r="D146" s="226"/>
      <c r="E146" s="227">
        <v>0.69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206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499</v>
      </c>
      <c r="D147" s="226"/>
      <c r="E147" s="227">
        <v>0.52500000000000002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206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500</v>
      </c>
      <c r="D148" s="226"/>
      <c r="E148" s="227"/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206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501</v>
      </c>
      <c r="D149" s="226"/>
      <c r="E149" s="227">
        <v>1.976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206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502</v>
      </c>
      <c r="D150" s="226"/>
      <c r="E150" s="227">
        <v>6.78125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206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503</v>
      </c>
      <c r="D151" s="226"/>
      <c r="E151" s="227">
        <v>1.3125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206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504</v>
      </c>
      <c r="D152" s="226"/>
      <c r="E152" s="227">
        <v>8.375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206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505</v>
      </c>
      <c r="D153" s="226"/>
      <c r="E153" s="227">
        <v>2.53125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206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506</v>
      </c>
      <c r="D154" s="226"/>
      <c r="E154" s="227">
        <v>0.75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206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507</v>
      </c>
      <c r="D155" s="226"/>
      <c r="E155" s="227">
        <v>1.6566000000000001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206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508</v>
      </c>
      <c r="D156" s="226"/>
      <c r="E156" s="227">
        <v>2.6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206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509</v>
      </c>
      <c r="D157" s="226"/>
      <c r="E157" s="227">
        <v>1.5566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206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510</v>
      </c>
      <c r="D158" s="226"/>
      <c r="E158" s="227">
        <v>5.15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206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511</v>
      </c>
      <c r="D159" s="226"/>
      <c r="E159" s="227">
        <v>6.25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206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512</v>
      </c>
      <c r="D160" s="226"/>
      <c r="E160" s="227">
        <v>3.3929999999999998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206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513</v>
      </c>
      <c r="D161" s="226"/>
      <c r="E161" s="227">
        <v>8.15625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206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498</v>
      </c>
      <c r="D162" s="226"/>
      <c r="E162" s="227">
        <v>0.69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206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3" t="s">
        <v>514</v>
      </c>
      <c r="D163" s="226"/>
      <c r="E163" s="227">
        <v>0.216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206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515</v>
      </c>
      <c r="D164" s="226"/>
      <c r="E164" s="227">
        <v>0.97599999999999998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206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516</v>
      </c>
      <c r="D165" s="226"/>
      <c r="E165" s="227">
        <v>0.2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206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517</v>
      </c>
      <c r="D166" s="226"/>
      <c r="E166" s="227">
        <v>0.39200000000000002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206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518</v>
      </c>
      <c r="D167" s="226"/>
      <c r="E167" s="227">
        <v>4.0624000000000002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206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519</v>
      </c>
      <c r="D168" s="226"/>
      <c r="E168" s="227">
        <v>2.1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206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520</v>
      </c>
      <c r="D169" s="226"/>
      <c r="E169" s="227">
        <v>0.41199999999999998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206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521</v>
      </c>
      <c r="D170" s="226"/>
      <c r="E170" s="227">
        <v>2.004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206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522</v>
      </c>
      <c r="D171" s="226"/>
      <c r="E171" s="227">
        <v>0.92800000000000005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206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523</v>
      </c>
      <c r="D172" s="226"/>
      <c r="E172" s="227">
        <v>0.216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206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524</v>
      </c>
      <c r="D173" s="226"/>
      <c r="E173" s="227"/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206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525</v>
      </c>
      <c r="D174" s="226"/>
      <c r="E174" s="227">
        <v>6.59375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206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4" t="s">
        <v>381</v>
      </c>
      <c r="D175" s="261"/>
      <c r="E175" s="262">
        <v>93.924099999999996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206</v>
      </c>
      <c r="AH175" s="213">
        <v>1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526</v>
      </c>
      <c r="D176" s="226"/>
      <c r="E176" s="227"/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206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527</v>
      </c>
      <c r="D177" s="226"/>
      <c r="E177" s="227">
        <v>4.6239999999999997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206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528</v>
      </c>
      <c r="D178" s="226"/>
      <c r="E178" s="227">
        <v>0.752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206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529</v>
      </c>
      <c r="D179" s="226"/>
      <c r="E179" s="227">
        <v>0.20799999999999999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206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3" t="s">
        <v>530</v>
      </c>
      <c r="D180" s="226"/>
      <c r="E180" s="227">
        <v>0.9002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206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3" t="s">
        <v>531</v>
      </c>
      <c r="D181" s="226"/>
      <c r="E181" s="227">
        <v>1.1919999999999999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206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532</v>
      </c>
      <c r="D182" s="226"/>
      <c r="E182" s="227">
        <v>0.184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206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533</v>
      </c>
      <c r="D183" s="226"/>
      <c r="E183" s="227">
        <v>1.3360000000000001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206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534</v>
      </c>
      <c r="D184" s="226"/>
      <c r="E184" s="227">
        <v>0.17599999999999999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206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3" t="s">
        <v>535</v>
      </c>
      <c r="D185" s="226"/>
      <c r="E185" s="227">
        <v>0.82399999999999995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206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3" t="s">
        <v>536</v>
      </c>
      <c r="D186" s="226"/>
      <c r="E186" s="227">
        <v>0.184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206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3" t="s">
        <v>537</v>
      </c>
      <c r="D187" s="226"/>
      <c r="E187" s="227">
        <v>0.30399999999999999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206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3" t="s">
        <v>538</v>
      </c>
      <c r="D188" s="226"/>
      <c r="E188" s="227">
        <v>1.304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206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3" t="s">
        <v>539</v>
      </c>
      <c r="D189" s="226"/>
      <c r="E189" s="227">
        <v>3.6320000000000001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206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529</v>
      </c>
      <c r="D190" s="226"/>
      <c r="E190" s="227">
        <v>0.20799999999999999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206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540</v>
      </c>
      <c r="D191" s="226"/>
      <c r="E191" s="227">
        <v>0.39200000000000002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206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4" t="s">
        <v>381</v>
      </c>
      <c r="D192" s="261"/>
      <c r="E192" s="262">
        <v>16.220199999999998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206</v>
      </c>
      <c r="AH192" s="213">
        <v>1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3" t="s">
        <v>541</v>
      </c>
      <c r="D193" s="226"/>
      <c r="E193" s="227">
        <v>5.15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206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20"/>
      <c r="B194" s="221"/>
      <c r="C194" s="253" t="s">
        <v>542</v>
      </c>
      <c r="D194" s="226"/>
      <c r="E194" s="227">
        <v>11.154999999999999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206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3" t="s">
        <v>543</v>
      </c>
      <c r="D195" s="226"/>
      <c r="E195" s="227">
        <v>6.55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206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4" t="s">
        <v>381</v>
      </c>
      <c r="D196" s="261"/>
      <c r="E196" s="262">
        <v>22.855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206</v>
      </c>
      <c r="AH196" s="213">
        <v>1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3" t="s">
        <v>544</v>
      </c>
      <c r="D197" s="226"/>
      <c r="E197" s="227">
        <v>9.9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206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545</v>
      </c>
      <c r="D198" s="226"/>
      <c r="E198" s="227">
        <v>0.4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206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3" t="s">
        <v>546</v>
      </c>
      <c r="D199" s="226"/>
      <c r="E199" s="227">
        <v>0.5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206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3" t="s">
        <v>547</v>
      </c>
      <c r="D200" s="226"/>
      <c r="E200" s="227">
        <v>10.8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206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548</v>
      </c>
      <c r="D201" s="226"/>
      <c r="E201" s="227">
        <v>3.1549999999999998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206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549</v>
      </c>
      <c r="D202" s="226"/>
      <c r="E202" s="227">
        <v>-0.91559999999999997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206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550</v>
      </c>
      <c r="D203" s="226"/>
      <c r="E203" s="227">
        <v>6.25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206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3" t="s">
        <v>551</v>
      </c>
      <c r="D204" s="226"/>
      <c r="E204" s="227">
        <v>3.3929999999999998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206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3" t="s">
        <v>498</v>
      </c>
      <c r="D205" s="226"/>
      <c r="E205" s="227">
        <v>0.69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206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552</v>
      </c>
      <c r="D206" s="226"/>
      <c r="E206" s="227">
        <v>6.25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206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3" t="s">
        <v>553</v>
      </c>
      <c r="D207" s="226"/>
      <c r="E207" s="227">
        <v>3.3929999999999998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206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3" t="s">
        <v>498</v>
      </c>
      <c r="D208" s="226"/>
      <c r="E208" s="227">
        <v>0.69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206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4" t="s">
        <v>381</v>
      </c>
      <c r="D209" s="261"/>
      <c r="E209" s="262">
        <v>44.505400000000002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206</v>
      </c>
      <c r="AH209" s="213">
        <v>1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3" t="s">
        <v>554</v>
      </c>
      <c r="D210" s="226"/>
      <c r="E210" s="227">
        <v>83.575000000000003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206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4" t="s">
        <v>381</v>
      </c>
      <c r="D211" s="261"/>
      <c r="E211" s="262">
        <v>83.575000000000003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206</v>
      </c>
      <c r="AH211" s="213">
        <v>1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555</v>
      </c>
      <c r="D212" s="226"/>
      <c r="E212" s="227"/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206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3" t="s">
        <v>556</v>
      </c>
      <c r="D213" s="226"/>
      <c r="E213" s="227">
        <v>3.645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206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3" t="s">
        <v>557</v>
      </c>
      <c r="D214" s="226"/>
      <c r="E214" s="227">
        <v>3.63225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206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558</v>
      </c>
      <c r="D215" s="226"/>
      <c r="E215" s="227">
        <v>0.61199999999999999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206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3" t="s">
        <v>559</v>
      </c>
      <c r="D216" s="226"/>
      <c r="E216" s="227">
        <v>0.66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206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3" t="s">
        <v>560</v>
      </c>
      <c r="D217" s="226"/>
      <c r="E217" s="227">
        <v>3.645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206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561</v>
      </c>
      <c r="D218" s="226"/>
      <c r="E218" s="227">
        <v>0.66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206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3" t="s">
        <v>562</v>
      </c>
      <c r="D219" s="226"/>
      <c r="E219" s="227">
        <v>3.63225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206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3" t="s">
        <v>563</v>
      </c>
      <c r="D220" s="226"/>
      <c r="E220" s="227">
        <v>1.3680000000000001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206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564</v>
      </c>
      <c r="D221" s="226"/>
      <c r="E221" s="227"/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206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3" t="s">
        <v>565</v>
      </c>
      <c r="D222" s="226"/>
      <c r="E222" s="227">
        <v>7.5919999999999996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206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3" t="s">
        <v>566</v>
      </c>
      <c r="D223" s="226"/>
      <c r="E223" s="227">
        <v>1.222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206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567</v>
      </c>
      <c r="D224" s="226"/>
      <c r="E224" s="227">
        <v>8.8140000000000001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206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3" t="s">
        <v>568</v>
      </c>
      <c r="D225" s="226"/>
      <c r="E225" s="227">
        <v>1.8726799999999999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206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3" t="s">
        <v>569</v>
      </c>
      <c r="D226" s="226"/>
      <c r="E226" s="227">
        <v>1.4508000000000001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206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570</v>
      </c>
      <c r="D227" s="226"/>
      <c r="E227" s="227">
        <v>1.19553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206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3" t="s">
        <v>571</v>
      </c>
      <c r="D228" s="226"/>
      <c r="E228" s="227">
        <v>0.2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206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3" t="s">
        <v>572</v>
      </c>
      <c r="D229" s="226"/>
      <c r="E229" s="227">
        <v>0.83360000000000001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206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53" t="s">
        <v>573</v>
      </c>
      <c r="D230" s="226"/>
      <c r="E230" s="227">
        <v>0.17599999999999999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206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3" t="s">
        <v>574</v>
      </c>
      <c r="D231" s="226"/>
      <c r="E231" s="227">
        <v>0.29599999999999999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206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575</v>
      </c>
      <c r="D232" s="226"/>
      <c r="E232" s="227">
        <v>3.464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206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3" t="s">
        <v>576</v>
      </c>
      <c r="D233" s="226"/>
      <c r="E233" s="227">
        <v>0.312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206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577</v>
      </c>
      <c r="D234" s="226"/>
      <c r="E234" s="227">
        <v>1.8640000000000001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206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3" t="s">
        <v>578</v>
      </c>
      <c r="D235" s="226"/>
      <c r="E235" s="227">
        <v>0.752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206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3" t="s">
        <v>579</v>
      </c>
      <c r="D236" s="226"/>
      <c r="E236" s="227">
        <v>0.192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206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580</v>
      </c>
      <c r="D237" s="226"/>
      <c r="E237" s="227">
        <v>1.19553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206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581</v>
      </c>
      <c r="D238" s="226"/>
      <c r="E238" s="227">
        <v>1.4509099999999999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206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3" t="s">
        <v>582</v>
      </c>
      <c r="D239" s="226"/>
      <c r="E239" s="227">
        <v>1.2064299999999999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206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3" t="s">
        <v>583</v>
      </c>
      <c r="D240" s="226"/>
      <c r="E240" s="227">
        <v>5.3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206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3" t="s">
        <v>584</v>
      </c>
      <c r="D241" s="226"/>
      <c r="E241" s="227">
        <v>12.9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206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585</v>
      </c>
      <c r="D242" s="226"/>
      <c r="E242" s="227">
        <v>6.55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206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586</v>
      </c>
      <c r="D243" s="226"/>
      <c r="E243" s="227">
        <v>8.3000000000000007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206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3" t="s">
        <v>587</v>
      </c>
      <c r="D244" s="226"/>
      <c r="E244" s="227">
        <v>1.5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206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3" t="s">
        <v>588</v>
      </c>
      <c r="D245" s="226"/>
      <c r="E245" s="227">
        <v>1.2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206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3" t="s">
        <v>589</v>
      </c>
      <c r="D246" s="226"/>
      <c r="E246" s="227">
        <v>4.3499999999999996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206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590</v>
      </c>
      <c r="D247" s="226"/>
      <c r="E247" s="227">
        <v>-1.2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206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3" t="s">
        <v>591</v>
      </c>
      <c r="D248" s="226"/>
      <c r="E248" s="227">
        <v>3.1549999999999998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206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3" t="s">
        <v>549</v>
      </c>
      <c r="D249" s="226"/>
      <c r="E249" s="227">
        <v>-0.91559999999999997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206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3" t="s">
        <v>592</v>
      </c>
      <c r="D250" s="226"/>
      <c r="E250" s="227">
        <v>8.3000000000000007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206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593</v>
      </c>
      <c r="D251" s="226"/>
      <c r="E251" s="227">
        <v>2.4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206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3" t="s">
        <v>594</v>
      </c>
      <c r="D252" s="226"/>
      <c r="E252" s="227">
        <v>4.3499999999999996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206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3" t="s">
        <v>595</v>
      </c>
      <c r="D253" s="226"/>
      <c r="E253" s="227">
        <v>-1.0367999999999999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206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4" t="s">
        <v>381</v>
      </c>
      <c r="D254" s="261"/>
      <c r="E254" s="262">
        <v>107.09659000000001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206</v>
      </c>
      <c r="AH254" s="213">
        <v>1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3" t="s">
        <v>596</v>
      </c>
      <c r="D255" s="226"/>
      <c r="E255" s="227"/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206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3" t="s">
        <v>597</v>
      </c>
      <c r="D256" s="226"/>
      <c r="E256" s="227"/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206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598</v>
      </c>
      <c r="D257" s="226"/>
      <c r="E257" s="227">
        <v>0.57120000000000004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206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3" t="s">
        <v>599</v>
      </c>
      <c r="D258" s="226"/>
      <c r="E258" s="227">
        <v>7.9771999999999998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206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3" t="s">
        <v>600</v>
      </c>
      <c r="D259" s="226"/>
      <c r="E259" s="227">
        <v>11.51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206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601</v>
      </c>
      <c r="D260" s="226"/>
      <c r="E260" s="227">
        <v>18.943999999999999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206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3" t="s">
        <v>602</v>
      </c>
      <c r="D261" s="226"/>
      <c r="E261" s="227">
        <v>2.8679999999999999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206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3" t="s">
        <v>603</v>
      </c>
      <c r="D262" s="226"/>
      <c r="E262" s="227">
        <v>9.6940000000000008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206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3" t="s">
        <v>604</v>
      </c>
      <c r="D263" s="226"/>
      <c r="E263" s="227">
        <v>0.57599999999999996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206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3" t="s">
        <v>605</v>
      </c>
      <c r="D264" s="226"/>
      <c r="E264" s="227">
        <v>2.9039999999999999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206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3" t="s">
        <v>606</v>
      </c>
      <c r="D265" s="226"/>
      <c r="E265" s="227">
        <v>0.6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206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607</v>
      </c>
      <c r="D266" s="226"/>
      <c r="E266" s="227">
        <v>1.1759999999999999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206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608</v>
      </c>
      <c r="D267" s="226"/>
      <c r="E267" s="227">
        <v>12.1248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206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609</v>
      </c>
      <c r="D268" s="226"/>
      <c r="E268" s="227">
        <v>1.1759999999999999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206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3" t="s">
        <v>610</v>
      </c>
      <c r="D269" s="226"/>
      <c r="E269" s="227">
        <v>6.024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206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611</v>
      </c>
      <c r="D270" s="226"/>
      <c r="E270" s="227">
        <v>2.9039999999999999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206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4" t="s">
        <v>381</v>
      </c>
      <c r="D271" s="261"/>
      <c r="E271" s="262">
        <v>79.049199999999999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206</v>
      </c>
      <c r="AH271" s="213">
        <v>1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3" t="s">
        <v>612</v>
      </c>
      <c r="D272" s="226"/>
      <c r="E272" s="227"/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206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3" t="s">
        <v>613</v>
      </c>
      <c r="D273" s="226"/>
      <c r="E273" s="227">
        <v>8.1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206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3" t="s">
        <v>587</v>
      </c>
      <c r="D274" s="226"/>
      <c r="E274" s="227">
        <v>1.5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206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3" t="s">
        <v>588</v>
      </c>
      <c r="D275" s="226"/>
      <c r="E275" s="227">
        <v>1.2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206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53" t="s">
        <v>614</v>
      </c>
      <c r="D276" s="226"/>
      <c r="E276" s="227">
        <v>4.3499999999999996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206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3" t="s">
        <v>595</v>
      </c>
      <c r="D277" s="226"/>
      <c r="E277" s="227">
        <v>-1.0367999999999999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206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3" t="s">
        <v>615</v>
      </c>
      <c r="D278" s="226"/>
      <c r="E278" s="227">
        <v>2.585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206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3" t="s">
        <v>549</v>
      </c>
      <c r="D279" s="226"/>
      <c r="E279" s="227">
        <v>-0.91559999999999997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13"/>
      <c r="Z279" s="213"/>
      <c r="AA279" s="213"/>
      <c r="AB279" s="213"/>
      <c r="AC279" s="213"/>
      <c r="AD279" s="213"/>
      <c r="AE279" s="213"/>
      <c r="AF279" s="213"/>
      <c r="AG279" s="213" t="s">
        <v>206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3" t="s">
        <v>616</v>
      </c>
      <c r="D280" s="226"/>
      <c r="E280" s="227">
        <v>1.8839999999999999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206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617</v>
      </c>
      <c r="D281" s="226"/>
      <c r="E281" s="227">
        <v>8.1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206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587</v>
      </c>
      <c r="D282" s="226"/>
      <c r="E282" s="227">
        <v>1.5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206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618</v>
      </c>
      <c r="D283" s="226"/>
      <c r="E283" s="227">
        <v>1.2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206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614</v>
      </c>
      <c r="D284" s="226"/>
      <c r="E284" s="227">
        <v>4.3499999999999996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206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595</v>
      </c>
      <c r="D285" s="226"/>
      <c r="E285" s="227">
        <v>-1.0367999999999999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206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64" t="s">
        <v>381</v>
      </c>
      <c r="D286" s="261"/>
      <c r="E286" s="262">
        <v>31.779800000000002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206</v>
      </c>
      <c r="AH286" s="213">
        <v>1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64" t="s">
        <v>381</v>
      </c>
      <c r="D287" s="261"/>
      <c r="E287" s="262"/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206</v>
      </c>
      <c r="AH287" s="213">
        <v>1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1"/>
      <c r="D288" s="246"/>
      <c r="E288" s="246"/>
      <c r="F288" s="246"/>
      <c r="G288" s="246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202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ht="22.5" outlineLevel="1" x14ac:dyDescent="0.2">
      <c r="A289" s="236">
        <v>11</v>
      </c>
      <c r="B289" s="237" t="s">
        <v>447</v>
      </c>
      <c r="C289" s="249" t="s">
        <v>448</v>
      </c>
      <c r="D289" s="238" t="s">
        <v>230</v>
      </c>
      <c r="E289" s="239">
        <v>204.83018000000001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21</v>
      </c>
      <c r="M289" s="241">
        <f>G289*(1+L289/100)</f>
        <v>0</v>
      </c>
      <c r="N289" s="239">
        <v>2.5301300000000002</v>
      </c>
      <c r="O289" s="239">
        <f>ROUND(E289*N289,2)</f>
        <v>518.25</v>
      </c>
      <c r="P289" s="239">
        <v>0</v>
      </c>
      <c r="Q289" s="239">
        <f>ROUND(E289*P289,2)</f>
        <v>0</v>
      </c>
      <c r="R289" s="241" t="s">
        <v>401</v>
      </c>
      <c r="S289" s="241" t="s">
        <v>196</v>
      </c>
      <c r="T289" s="242" t="s">
        <v>232</v>
      </c>
      <c r="U289" s="224">
        <v>1.212</v>
      </c>
      <c r="V289" s="224">
        <f>ROUND(E289*U289,2)</f>
        <v>248.25</v>
      </c>
      <c r="W289" s="224"/>
      <c r="X289" s="224" t="s">
        <v>233</v>
      </c>
      <c r="Y289" s="213"/>
      <c r="Z289" s="213"/>
      <c r="AA289" s="213"/>
      <c r="AB289" s="213"/>
      <c r="AC289" s="213"/>
      <c r="AD289" s="213"/>
      <c r="AE289" s="213"/>
      <c r="AF289" s="213"/>
      <c r="AG289" s="213" t="s">
        <v>234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22.5" outlineLevel="1" x14ac:dyDescent="0.2">
      <c r="A290" s="220"/>
      <c r="B290" s="221"/>
      <c r="C290" s="259" t="s">
        <v>449</v>
      </c>
      <c r="D290" s="257"/>
      <c r="E290" s="257"/>
      <c r="F290" s="257"/>
      <c r="G290" s="257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236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43" t="str">
        <f>C290</f>
        <v>nosných, výplňových, obkladových, půdních, štítových, poprsních apod. (bez výztuže), s pomocným lešením o výšce podlahy do 1900 mm a pro zatížení 1,5 kPa,</v>
      </c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2" t="s">
        <v>450</v>
      </c>
      <c r="D291" s="247"/>
      <c r="E291" s="247"/>
      <c r="F291" s="247"/>
      <c r="G291" s="247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201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619</v>
      </c>
      <c r="D292" s="226"/>
      <c r="E292" s="227"/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206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3" t="s">
        <v>620</v>
      </c>
      <c r="D293" s="226"/>
      <c r="E293" s="227">
        <v>17.936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206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621</v>
      </c>
      <c r="D294" s="226"/>
      <c r="E294" s="227">
        <v>2.1711999999999998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206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622</v>
      </c>
      <c r="D295" s="226"/>
      <c r="E295" s="227">
        <v>-0.6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206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623</v>
      </c>
      <c r="D296" s="226"/>
      <c r="E296" s="227">
        <v>26.904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206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624</v>
      </c>
      <c r="D297" s="226"/>
      <c r="E297" s="227">
        <v>3.34884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206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625</v>
      </c>
      <c r="D298" s="226"/>
      <c r="E298" s="227">
        <v>7.8290600000000001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206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626</v>
      </c>
      <c r="D299" s="226"/>
      <c r="E299" s="227">
        <v>25.183599999999998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206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627</v>
      </c>
      <c r="D300" s="226"/>
      <c r="E300" s="227">
        <v>3.6945999999999999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206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628</v>
      </c>
      <c r="D301" s="226"/>
      <c r="E301" s="227">
        <v>4.4591599999999998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206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629</v>
      </c>
      <c r="D302" s="226"/>
      <c r="E302" s="227">
        <v>2.0848100000000001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206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630</v>
      </c>
      <c r="D303" s="226"/>
      <c r="E303" s="227">
        <v>23.5136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206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631</v>
      </c>
      <c r="D304" s="226"/>
      <c r="E304" s="227">
        <v>3.4496000000000002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206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632</v>
      </c>
      <c r="D305" s="226"/>
      <c r="E305" s="227">
        <v>4.1634599999999997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206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633</v>
      </c>
      <c r="D306" s="226"/>
      <c r="E306" s="227">
        <v>1.9465600000000001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206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634</v>
      </c>
      <c r="D307" s="226"/>
      <c r="E307" s="227">
        <v>23.5136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206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3" t="s">
        <v>631</v>
      </c>
      <c r="D308" s="226"/>
      <c r="E308" s="227">
        <v>3.4496000000000002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206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3" t="s">
        <v>632</v>
      </c>
      <c r="D309" s="226"/>
      <c r="E309" s="227">
        <v>4.1634599999999997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206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3" t="s">
        <v>633</v>
      </c>
      <c r="D310" s="226"/>
      <c r="E310" s="227">
        <v>1.9465600000000001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206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3" t="s">
        <v>635</v>
      </c>
      <c r="D311" s="226"/>
      <c r="E311" s="227">
        <v>15.74948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206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3" t="s">
        <v>636</v>
      </c>
      <c r="D312" s="226"/>
      <c r="E312" s="227">
        <v>37.801000000000002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206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3" t="s">
        <v>637</v>
      </c>
      <c r="D313" s="226"/>
      <c r="E313" s="227">
        <v>2.202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206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638</v>
      </c>
      <c r="D314" s="226"/>
      <c r="E314" s="227">
        <v>-10.08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206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1"/>
      <c r="D315" s="246"/>
      <c r="E315" s="246"/>
      <c r="F315" s="246"/>
      <c r="G315" s="246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202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6">
        <v>12</v>
      </c>
      <c r="B316" s="237" t="s">
        <v>639</v>
      </c>
      <c r="C316" s="249" t="s">
        <v>640</v>
      </c>
      <c r="D316" s="238" t="s">
        <v>400</v>
      </c>
      <c r="E316" s="239">
        <v>1671.8402000000001</v>
      </c>
      <c r="F316" s="240"/>
      <c r="G316" s="241">
        <f>ROUND(E316*F316,2)</f>
        <v>0</v>
      </c>
      <c r="H316" s="240"/>
      <c r="I316" s="241">
        <f>ROUND(E316*H316,2)</f>
        <v>0</v>
      </c>
      <c r="J316" s="240"/>
      <c r="K316" s="241">
        <f>ROUND(E316*J316,2)</f>
        <v>0</v>
      </c>
      <c r="L316" s="241">
        <v>21</v>
      </c>
      <c r="M316" s="241">
        <f>G316*(1+L316/100)</f>
        <v>0</v>
      </c>
      <c r="N316" s="239">
        <v>3.5249999999999997E-2</v>
      </c>
      <c r="O316" s="239">
        <f>ROUND(E316*N316,2)</f>
        <v>58.93</v>
      </c>
      <c r="P316" s="239">
        <v>0</v>
      </c>
      <c r="Q316" s="239">
        <f>ROUND(E316*P316,2)</f>
        <v>0</v>
      </c>
      <c r="R316" s="241" t="s">
        <v>401</v>
      </c>
      <c r="S316" s="241" t="s">
        <v>196</v>
      </c>
      <c r="T316" s="242" t="s">
        <v>232</v>
      </c>
      <c r="U316" s="224">
        <v>0.74</v>
      </c>
      <c r="V316" s="224">
        <f>ROUND(E316*U316,2)</f>
        <v>1237.1600000000001</v>
      </c>
      <c r="W316" s="224"/>
      <c r="X316" s="224" t="s">
        <v>233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234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ht="22.5" outlineLevel="1" x14ac:dyDescent="0.2">
      <c r="A317" s="220"/>
      <c r="B317" s="221"/>
      <c r="C317" s="259" t="s">
        <v>641</v>
      </c>
      <c r="D317" s="257"/>
      <c r="E317" s="257"/>
      <c r="F317" s="257"/>
      <c r="G317" s="257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236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43" t="str">
        <f>C317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642</v>
      </c>
      <c r="D318" s="226"/>
      <c r="E318" s="227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206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643</v>
      </c>
      <c r="D319" s="226"/>
      <c r="E319" s="227">
        <v>17.393999999999998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206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644</v>
      </c>
      <c r="D320" s="226"/>
      <c r="E320" s="227">
        <v>6.7229999999999999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206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645</v>
      </c>
      <c r="D321" s="226"/>
      <c r="E321" s="227">
        <v>13.914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206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646</v>
      </c>
      <c r="D322" s="226"/>
      <c r="E322" s="227">
        <v>1.47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206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647</v>
      </c>
      <c r="D323" s="226"/>
      <c r="E323" s="227">
        <v>2.5499999999999998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206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648</v>
      </c>
      <c r="D324" s="226"/>
      <c r="E324" s="227">
        <v>2.7450000000000001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206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649</v>
      </c>
      <c r="D325" s="226"/>
      <c r="E325" s="227">
        <v>1.92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206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650</v>
      </c>
      <c r="D326" s="226"/>
      <c r="E326" s="227">
        <v>1.1040000000000001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206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651</v>
      </c>
      <c r="D327" s="226"/>
      <c r="E327" s="227">
        <v>2.04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206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652</v>
      </c>
      <c r="D328" s="226"/>
      <c r="E328" s="227">
        <v>1.1120000000000001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206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653</v>
      </c>
      <c r="D329" s="226"/>
      <c r="E329" s="227">
        <v>1.17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206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489</v>
      </c>
      <c r="D330" s="226"/>
      <c r="E330" s="227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206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654</v>
      </c>
      <c r="D331" s="226"/>
      <c r="E331" s="227">
        <v>24.908999999999999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206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655</v>
      </c>
      <c r="D332" s="226"/>
      <c r="E332" s="227">
        <v>5.5049999999999999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206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20"/>
      <c r="B333" s="221"/>
      <c r="C333" s="253" t="s">
        <v>656</v>
      </c>
      <c r="D333" s="226"/>
      <c r="E333" s="227">
        <v>55.270600000000002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206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657</v>
      </c>
      <c r="D334" s="226"/>
      <c r="E334" s="227">
        <v>11.9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206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658</v>
      </c>
      <c r="D335" s="226"/>
      <c r="E335" s="227">
        <v>1.92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206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659</v>
      </c>
      <c r="D336" s="226"/>
      <c r="E336" s="227">
        <v>2.04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206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3" t="s">
        <v>660</v>
      </c>
      <c r="D337" s="226"/>
      <c r="E337" s="227">
        <v>2.2080000000000002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206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3" t="s">
        <v>661</v>
      </c>
      <c r="D338" s="226"/>
      <c r="E338" s="227">
        <v>2.1640000000000001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206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3" t="s">
        <v>662</v>
      </c>
      <c r="D339" s="226"/>
      <c r="E339" s="227">
        <v>1.17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206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663</v>
      </c>
      <c r="D340" s="226"/>
      <c r="E340" s="227">
        <v>2.04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206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663</v>
      </c>
      <c r="D341" s="226"/>
      <c r="E341" s="227">
        <v>2.04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206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664</v>
      </c>
      <c r="D342" s="226"/>
      <c r="E342" s="227">
        <v>2.2080000000000002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206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3" t="s">
        <v>526</v>
      </c>
      <c r="D343" s="226"/>
      <c r="E343" s="227"/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206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53" t="s">
        <v>665</v>
      </c>
      <c r="D344" s="226"/>
      <c r="E344" s="227">
        <v>113.85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206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3" t="s">
        <v>666</v>
      </c>
      <c r="D345" s="226"/>
      <c r="E345" s="227">
        <v>63.997999999999998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206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667</v>
      </c>
      <c r="D346" s="226"/>
      <c r="E346" s="227">
        <v>49.06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206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668</v>
      </c>
      <c r="D347" s="226"/>
      <c r="E347" s="227">
        <v>23.791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206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669</v>
      </c>
      <c r="D348" s="226"/>
      <c r="E348" s="227">
        <v>1.92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206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3" t="s">
        <v>663</v>
      </c>
      <c r="D349" s="226"/>
      <c r="E349" s="227">
        <v>2.04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206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670</v>
      </c>
      <c r="D350" s="226"/>
      <c r="E350" s="227">
        <v>2.48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206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661</v>
      </c>
      <c r="D351" s="226"/>
      <c r="E351" s="227">
        <v>2.1640000000000001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206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3" t="s">
        <v>671</v>
      </c>
      <c r="D352" s="226"/>
      <c r="E352" s="227">
        <v>4.08</v>
      </c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206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3" t="s">
        <v>672</v>
      </c>
      <c r="D353" s="226"/>
      <c r="E353" s="227">
        <v>1.17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206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3" t="s">
        <v>673</v>
      </c>
      <c r="D354" s="226"/>
      <c r="E354" s="227">
        <v>2.2080000000000002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206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3" t="s">
        <v>674</v>
      </c>
      <c r="D355" s="226"/>
      <c r="E355" s="227"/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206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3" t="s">
        <v>675</v>
      </c>
      <c r="D356" s="226"/>
      <c r="E356" s="227">
        <v>168.15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206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3" t="s">
        <v>676</v>
      </c>
      <c r="D357" s="226"/>
      <c r="E357" s="227">
        <v>162.41999999999999</v>
      </c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206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3" t="s">
        <v>677</v>
      </c>
      <c r="D358" s="226"/>
      <c r="E358" s="227">
        <v>1.92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206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663</v>
      </c>
      <c r="D359" s="226"/>
      <c r="E359" s="227">
        <v>2.04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206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678</v>
      </c>
      <c r="D360" s="226"/>
      <c r="E360" s="227">
        <v>2.2080000000000002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206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679</v>
      </c>
      <c r="D361" s="226"/>
      <c r="E361" s="227">
        <v>2.1640000000000001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206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680</v>
      </c>
      <c r="D362" s="226"/>
      <c r="E362" s="227">
        <v>4.08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206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681</v>
      </c>
      <c r="D363" s="226"/>
      <c r="E363" s="227">
        <v>1.17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206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678</v>
      </c>
      <c r="D364" s="226"/>
      <c r="E364" s="227">
        <v>2.2080000000000002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206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488</v>
      </c>
      <c r="D365" s="226"/>
      <c r="E365" s="227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206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555</v>
      </c>
      <c r="D366" s="226"/>
      <c r="E366" s="227"/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206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682</v>
      </c>
      <c r="D367" s="226"/>
      <c r="E367" s="227">
        <v>299.24430000000001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206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3" t="s">
        <v>683</v>
      </c>
      <c r="D368" s="226"/>
      <c r="E368" s="227">
        <v>105.13800000000001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206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3" t="s">
        <v>684</v>
      </c>
      <c r="D369" s="226"/>
      <c r="E369" s="227">
        <v>44.7393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13"/>
      <c r="Z369" s="213"/>
      <c r="AA369" s="213"/>
      <c r="AB369" s="213"/>
      <c r="AC369" s="213"/>
      <c r="AD369" s="213"/>
      <c r="AE369" s="213"/>
      <c r="AF369" s="213"/>
      <c r="AG369" s="213" t="s">
        <v>206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3" t="s">
        <v>685</v>
      </c>
      <c r="D370" s="226"/>
      <c r="E370" s="227">
        <v>21.4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206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686</v>
      </c>
      <c r="D371" s="226"/>
      <c r="E371" s="227">
        <v>2.04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206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687</v>
      </c>
      <c r="D372" s="226"/>
      <c r="E372" s="227">
        <v>1.92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206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678</v>
      </c>
      <c r="D373" s="226"/>
      <c r="E373" s="227">
        <v>2.2080000000000002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206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679</v>
      </c>
      <c r="D374" s="226"/>
      <c r="E374" s="227">
        <v>2.1640000000000001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206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688</v>
      </c>
      <c r="D375" s="226"/>
      <c r="E375" s="227">
        <v>4.2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206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681</v>
      </c>
      <c r="D376" s="226"/>
      <c r="E376" s="227">
        <v>1.17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206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689</v>
      </c>
      <c r="D377" s="226"/>
      <c r="E377" s="227">
        <v>3.222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206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690</v>
      </c>
      <c r="D378" s="226"/>
      <c r="E378" s="227">
        <v>5.4749999999999996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206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691</v>
      </c>
      <c r="D379" s="226"/>
      <c r="E379" s="227">
        <v>23.28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206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692</v>
      </c>
      <c r="D380" s="226"/>
      <c r="E380" s="227">
        <v>7.77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206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693</v>
      </c>
      <c r="D381" s="226"/>
      <c r="E381" s="227">
        <v>5.52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206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694</v>
      </c>
      <c r="D382" s="226"/>
      <c r="E382" s="227">
        <v>28.224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206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695</v>
      </c>
      <c r="D383" s="226"/>
      <c r="E383" s="227">
        <v>3.9180000000000001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206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696</v>
      </c>
      <c r="D384" s="226"/>
      <c r="E384" s="227">
        <v>59.13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206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697</v>
      </c>
      <c r="D385" s="226"/>
      <c r="E385" s="227">
        <v>258.87599999999998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206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3" t="s">
        <v>698</v>
      </c>
      <c r="D386" s="226"/>
      <c r="E386" s="227">
        <v>1.77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206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53" t="s">
        <v>699</v>
      </c>
      <c r="D387" s="226"/>
      <c r="E387" s="227">
        <v>0.72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13"/>
      <c r="Z387" s="213"/>
      <c r="AA387" s="213"/>
      <c r="AB387" s="213"/>
      <c r="AC387" s="213"/>
      <c r="AD387" s="213"/>
      <c r="AE387" s="213"/>
      <c r="AF387" s="213"/>
      <c r="AG387" s="213" t="s">
        <v>206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700</v>
      </c>
      <c r="D388" s="226"/>
      <c r="E388" s="227">
        <v>1.3620000000000001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206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701</v>
      </c>
      <c r="D389" s="226"/>
      <c r="E389" s="227">
        <v>0.72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206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678</v>
      </c>
      <c r="D390" s="226"/>
      <c r="E390" s="227">
        <v>2.2080000000000002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206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679</v>
      </c>
      <c r="D391" s="226"/>
      <c r="E391" s="227">
        <v>2.1640000000000001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206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702</v>
      </c>
      <c r="D392" s="226"/>
      <c r="E392" s="227">
        <v>2.13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206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703</v>
      </c>
      <c r="D393" s="226"/>
      <c r="E393" s="227">
        <v>1.77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206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701</v>
      </c>
      <c r="D394" s="226"/>
      <c r="E394" s="227">
        <v>0.72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206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1"/>
      <c r="D395" s="246"/>
      <c r="E395" s="246"/>
      <c r="F395" s="246"/>
      <c r="G395" s="246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202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36">
        <v>13</v>
      </c>
      <c r="B396" s="237" t="s">
        <v>639</v>
      </c>
      <c r="C396" s="249" t="s">
        <v>640</v>
      </c>
      <c r="D396" s="238" t="s">
        <v>400</v>
      </c>
      <c r="E396" s="239">
        <v>8.2285000000000004</v>
      </c>
      <c r="F396" s="240"/>
      <c r="G396" s="241">
        <f>ROUND(E396*F396,2)</f>
        <v>0</v>
      </c>
      <c r="H396" s="240"/>
      <c r="I396" s="241">
        <f>ROUND(E396*H396,2)</f>
        <v>0</v>
      </c>
      <c r="J396" s="240"/>
      <c r="K396" s="241">
        <f>ROUND(E396*J396,2)</f>
        <v>0</v>
      </c>
      <c r="L396" s="241">
        <v>21</v>
      </c>
      <c r="M396" s="241">
        <f>G396*(1+L396/100)</f>
        <v>0</v>
      </c>
      <c r="N396" s="239">
        <v>3.5249999999999997E-2</v>
      </c>
      <c r="O396" s="239">
        <f>ROUND(E396*N396,2)</f>
        <v>0.28999999999999998</v>
      </c>
      <c r="P396" s="239">
        <v>0</v>
      </c>
      <c r="Q396" s="239">
        <f>ROUND(E396*P396,2)</f>
        <v>0</v>
      </c>
      <c r="R396" s="241" t="s">
        <v>401</v>
      </c>
      <c r="S396" s="241" t="s">
        <v>196</v>
      </c>
      <c r="T396" s="242" t="s">
        <v>232</v>
      </c>
      <c r="U396" s="224">
        <v>0.74</v>
      </c>
      <c r="V396" s="224">
        <f>ROUND(E396*U396,2)</f>
        <v>6.09</v>
      </c>
      <c r="W396" s="224"/>
      <c r="X396" s="224" t="s">
        <v>233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234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22.5" outlineLevel="1" x14ac:dyDescent="0.2">
      <c r="A397" s="220"/>
      <c r="B397" s="221"/>
      <c r="C397" s="259" t="s">
        <v>641</v>
      </c>
      <c r="D397" s="257"/>
      <c r="E397" s="257"/>
      <c r="F397" s="257"/>
      <c r="G397" s="257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236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43" t="str">
        <f>C397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704</v>
      </c>
      <c r="D398" s="226"/>
      <c r="E398" s="227"/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206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705</v>
      </c>
      <c r="D399" s="226"/>
      <c r="E399" s="227">
        <v>4.05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206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3" t="s">
        <v>706</v>
      </c>
      <c r="D400" s="226"/>
      <c r="E400" s="227">
        <v>1.1399999999999999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206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53" t="s">
        <v>707</v>
      </c>
      <c r="D401" s="226"/>
      <c r="E401" s="227">
        <v>0.754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206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3" t="s">
        <v>708</v>
      </c>
      <c r="D402" s="226"/>
      <c r="E402" s="227">
        <v>0.66300000000000003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206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709</v>
      </c>
      <c r="D403" s="226"/>
      <c r="E403" s="227">
        <v>0.5655</v>
      </c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206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710</v>
      </c>
      <c r="D404" s="226"/>
      <c r="E404" s="227">
        <v>1.056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206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1"/>
      <c r="D405" s="246"/>
      <c r="E405" s="246"/>
      <c r="F405" s="246"/>
      <c r="G405" s="246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202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36">
        <v>14</v>
      </c>
      <c r="B406" s="237" t="s">
        <v>711</v>
      </c>
      <c r="C406" s="249" t="s">
        <v>712</v>
      </c>
      <c r="D406" s="238" t="s">
        <v>400</v>
      </c>
      <c r="E406" s="239">
        <v>8.2279999999999998</v>
      </c>
      <c r="F406" s="240"/>
      <c r="G406" s="241">
        <f>ROUND(E406*F406,2)</f>
        <v>0</v>
      </c>
      <c r="H406" s="240"/>
      <c r="I406" s="241">
        <f>ROUND(E406*H406,2)</f>
        <v>0</v>
      </c>
      <c r="J406" s="240"/>
      <c r="K406" s="241">
        <f>ROUND(E406*J406,2)</f>
        <v>0</v>
      </c>
      <c r="L406" s="241">
        <v>21</v>
      </c>
      <c r="M406" s="241">
        <f>G406*(1+L406/100)</f>
        <v>0</v>
      </c>
      <c r="N406" s="239">
        <v>0</v>
      </c>
      <c r="O406" s="239">
        <f>ROUND(E406*N406,2)</f>
        <v>0</v>
      </c>
      <c r="P406" s="239">
        <v>0</v>
      </c>
      <c r="Q406" s="239">
        <f>ROUND(E406*P406,2)</f>
        <v>0</v>
      </c>
      <c r="R406" s="241" t="s">
        <v>401</v>
      </c>
      <c r="S406" s="241" t="s">
        <v>196</v>
      </c>
      <c r="T406" s="242" t="s">
        <v>232</v>
      </c>
      <c r="U406" s="224">
        <v>0.35</v>
      </c>
      <c r="V406" s="224">
        <f>ROUND(E406*U406,2)</f>
        <v>2.88</v>
      </c>
      <c r="W406" s="224"/>
      <c r="X406" s="224" t="s">
        <v>233</v>
      </c>
      <c r="Y406" s="213"/>
      <c r="Z406" s="213"/>
      <c r="AA406" s="213"/>
      <c r="AB406" s="213"/>
      <c r="AC406" s="213"/>
      <c r="AD406" s="213"/>
      <c r="AE406" s="213"/>
      <c r="AF406" s="213"/>
      <c r="AG406" s="213" t="s">
        <v>234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ht="22.5" outlineLevel="1" x14ac:dyDescent="0.2">
      <c r="A407" s="220"/>
      <c r="B407" s="221"/>
      <c r="C407" s="259" t="s">
        <v>641</v>
      </c>
      <c r="D407" s="257"/>
      <c r="E407" s="257"/>
      <c r="F407" s="257"/>
      <c r="G407" s="257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236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43" t="str">
        <f>C407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1"/>
      <c r="D408" s="246"/>
      <c r="E408" s="246"/>
      <c r="F408" s="246"/>
      <c r="G408" s="246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202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36">
        <v>15</v>
      </c>
      <c r="B409" s="237" t="s">
        <v>713</v>
      </c>
      <c r="C409" s="249" t="s">
        <v>714</v>
      </c>
      <c r="D409" s="238" t="s">
        <v>400</v>
      </c>
      <c r="E409" s="239">
        <v>1995.56619</v>
      </c>
      <c r="F409" s="240"/>
      <c r="G409" s="241">
        <f>ROUND(E409*F409,2)</f>
        <v>0</v>
      </c>
      <c r="H409" s="240"/>
      <c r="I409" s="241">
        <f>ROUND(E409*H409,2)</f>
        <v>0</v>
      </c>
      <c r="J409" s="240"/>
      <c r="K409" s="241">
        <f>ROUND(E409*J409,2)</f>
        <v>0</v>
      </c>
      <c r="L409" s="241">
        <v>21</v>
      </c>
      <c r="M409" s="241">
        <f>G409*(1+L409/100)</f>
        <v>0</v>
      </c>
      <c r="N409" s="239">
        <v>3.9309999999999998E-2</v>
      </c>
      <c r="O409" s="239">
        <f>ROUND(E409*N409,2)</f>
        <v>78.45</v>
      </c>
      <c r="P409" s="239">
        <v>0</v>
      </c>
      <c r="Q409" s="239">
        <f>ROUND(E409*P409,2)</f>
        <v>0</v>
      </c>
      <c r="R409" s="241" t="s">
        <v>401</v>
      </c>
      <c r="S409" s="241" t="s">
        <v>196</v>
      </c>
      <c r="T409" s="242" t="s">
        <v>232</v>
      </c>
      <c r="U409" s="224">
        <v>0.65</v>
      </c>
      <c r="V409" s="224">
        <f>ROUND(E409*U409,2)</f>
        <v>1297.1199999999999</v>
      </c>
      <c r="W409" s="224"/>
      <c r="X409" s="224" t="s">
        <v>233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234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ht="22.5" outlineLevel="1" x14ac:dyDescent="0.2">
      <c r="A410" s="220"/>
      <c r="B410" s="221"/>
      <c r="C410" s="259" t="s">
        <v>641</v>
      </c>
      <c r="D410" s="257"/>
      <c r="E410" s="257"/>
      <c r="F410" s="257"/>
      <c r="G410" s="257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236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43" t="str">
        <f>C410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3" t="s">
        <v>619</v>
      </c>
      <c r="D411" s="226"/>
      <c r="E411" s="227"/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206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53" t="s">
        <v>715</v>
      </c>
      <c r="D412" s="226"/>
      <c r="E412" s="227">
        <v>89.68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13"/>
      <c r="Z412" s="213"/>
      <c r="AA412" s="213"/>
      <c r="AB412" s="213"/>
      <c r="AC412" s="213"/>
      <c r="AD412" s="213"/>
      <c r="AE412" s="213"/>
      <c r="AF412" s="213"/>
      <c r="AG412" s="213" t="s">
        <v>206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3" t="s">
        <v>716</v>
      </c>
      <c r="D413" s="226"/>
      <c r="E413" s="227">
        <v>21.712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206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717</v>
      </c>
      <c r="D414" s="226"/>
      <c r="E414" s="227">
        <v>-3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206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718</v>
      </c>
      <c r="D415" s="226"/>
      <c r="E415" s="227">
        <v>89.68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206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719</v>
      </c>
      <c r="D416" s="226"/>
      <c r="E416" s="227">
        <v>11.162800000000001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206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 t="s">
        <v>720</v>
      </c>
      <c r="D417" s="226"/>
      <c r="E417" s="227">
        <v>26.096879999999999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206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53" t="s">
        <v>721</v>
      </c>
      <c r="D418" s="226"/>
      <c r="E418" s="227">
        <v>125.91800000000001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206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 t="s">
        <v>722</v>
      </c>
      <c r="D419" s="226"/>
      <c r="E419" s="227">
        <v>18.472999999999999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206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723</v>
      </c>
      <c r="D420" s="226"/>
      <c r="E420" s="227">
        <v>22.295780000000001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206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724</v>
      </c>
      <c r="D421" s="226"/>
      <c r="E421" s="227">
        <v>10.424049999999999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206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725</v>
      </c>
      <c r="D422" s="226"/>
      <c r="E422" s="227">
        <v>117.568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206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3" t="s">
        <v>726</v>
      </c>
      <c r="D423" s="226"/>
      <c r="E423" s="227">
        <v>17.248000000000001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206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53" t="s">
        <v>727</v>
      </c>
      <c r="D424" s="226"/>
      <c r="E424" s="227">
        <v>20.81728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13"/>
      <c r="Z424" s="213"/>
      <c r="AA424" s="213"/>
      <c r="AB424" s="213"/>
      <c r="AC424" s="213"/>
      <c r="AD424" s="213"/>
      <c r="AE424" s="213"/>
      <c r="AF424" s="213"/>
      <c r="AG424" s="213" t="s">
        <v>206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3" t="s">
        <v>728</v>
      </c>
      <c r="D425" s="226"/>
      <c r="E425" s="227">
        <v>9.7327999999999992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206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53" t="s">
        <v>729</v>
      </c>
      <c r="D426" s="226"/>
      <c r="E426" s="227">
        <v>117.568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206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53" t="s">
        <v>726</v>
      </c>
      <c r="D427" s="226"/>
      <c r="E427" s="227">
        <v>17.248000000000001</v>
      </c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206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3" t="s">
        <v>727</v>
      </c>
      <c r="D428" s="226"/>
      <c r="E428" s="227">
        <v>20.81728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206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 t="s">
        <v>728</v>
      </c>
      <c r="D429" s="226"/>
      <c r="E429" s="227">
        <v>9.7327999999999992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206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3" t="s">
        <v>730</v>
      </c>
      <c r="D430" s="226"/>
      <c r="E430" s="227">
        <v>104.99652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206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 t="s">
        <v>731</v>
      </c>
      <c r="D431" s="226"/>
      <c r="E431" s="227">
        <v>189.005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206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53" t="s">
        <v>732</v>
      </c>
      <c r="D432" s="226"/>
      <c r="E432" s="227">
        <v>11.01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206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3" t="s">
        <v>733</v>
      </c>
      <c r="D433" s="226"/>
      <c r="E433" s="227">
        <v>-50.4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13"/>
      <c r="Z433" s="213"/>
      <c r="AA433" s="213"/>
      <c r="AB433" s="213"/>
      <c r="AC433" s="213"/>
      <c r="AD433" s="213"/>
      <c r="AE433" s="213"/>
      <c r="AF433" s="213"/>
      <c r="AG433" s="213" t="s">
        <v>206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53" t="s">
        <v>734</v>
      </c>
      <c r="D434" s="226"/>
      <c r="E434" s="227">
        <v>997.78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206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1"/>
      <c r="D435" s="246"/>
      <c r="E435" s="246"/>
      <c r="F435" s="246"/>
      <c r="G435" s="246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202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36">
        <v>16</v>
      </c>
      <c r="B436" s="237" t="s">
        <v>711</v>
      </c>
      <c r="C436" s="249" t="s">
        <v>712</v>
      </c>
      <c r="D436" s="238" t="s">
        <v>400</v>
      </c>
      <c r="E436" s="239">
        <v>1671.84</v>
      </c>
      <c r="F436" s="240"/>
      <c r="G436" s="241">
        <f>ROUND(E436*F436,2)</f>
        <v>0</v>
      </c>
      <c r="H436" s="240"/>
      <c r="I436" s="241">
        <f>ROUND(E436*H436,2)</f>
        <v>0</v>
      </c>
      <c r="J436" s="240"/>
      <c r="K436" s="241">
        <f>ROUND(E436*J436,2)</f>
        <v>0</v>
      </c>
      <c r="L436" s="241">
        <v>21</v>
      </c>
      <c r="M436" s="241">
        <f>G436*(1+L436/100)</f>
        <v>0</v>
      </c>
      <c r="N436" s="239">
        <v>0</v>
      </c>
      <c r="O436" s="239">
        <f>ROUND(E436*N436,2)</f>
        <v>0</v>
      </c>
      <c r="P436" s="239">
        <v>0</v>
      </c>
      <c r="Q436" s="239">
        <f>ROUND(E436*P436,2)</f>
        <v>0</v>
      </c>
      <c r="R436" s="241" t="s">
        <v>401</v>
      </c>
      <c r="S436" s="241" t="s">
        <v>196</v>
      </c>
      <c r="T436" s="242" t="s">
        <v>232</v>
      </c>
      <c r="U436" s="224">
        <v>0.35</v>
      </c>
      <c r="V436" s="224">
        <f>ROUND(E436*U436,2)</f>
        <v>585.14</v>
      </c>
      <c r="W436" s="224"/>
      <c r="X436" s="224" t="s">
        <v>233</v>
      </c>
      <c r="Y436" s="213"/>
      <c r="Z436" s="213"/>
      <c r="AA436" s="213"/>
      <c r="AB436" s="213"/>
      <c r="AC436" s="213"/>
      <c r="AD436" s="213"/>
      <c r="AE436" s="213"/>
      <c r="AF436" s="213"/>
      <c r="AG436" s="213" t="s">
        <v>234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ht="22.5" outlineLevel="1" x14ac:dyDescent="0.2">
      <c r="A437" s="220"/>
      <c r="B437" s="221"/>
      <c r="C437" s="259" t="s">
        <v>641</v>
      </c>
      <c r="D437" s="257"/>
      <c r="E437" s="257"/>
      <c r="F437" s="257"/>
      <c r="G437" s="257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236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43" t="str">
        <f>C437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1"/>
      <c r="D438" s="246"/>
      <c r="E438" s="246"/>
      <c r="F438" s="246"/>
      <c r="G438" s="246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202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36">
        <v>17</v>
      </c>
      <c r="B439" s="237" t="s">
        <v>735</v>
      </c>
      <c r="C439" s="249" t="s">
        <v>736</v>
      </c>
      <c r="D439" s="238" t="s">
        <v>400</v>
      </c>
      <c r="E439" s="239">
        <v>1995.74</v>
      </c>
      <c r="F439" s="240"/>
      <c r="G439" s="241">
        <f>ROUND(E439*F439,2)</f>
        <v>0</v>
      </c>
      <c r="H439" s="240"/>
      <c r="I439" s="241">
        <f>ROUND(E439*H439,2)</f>
        <v>0</v>
      </c>
      <c r="J439" s="240"/>
      <c r="K439" s="241">
        <f>ROUND(E439*J439,2)</f>
        <v>0</v>
      </c>
      <c r="L439" s="241">
        <v>21</v>
      </c>
      <c r="M439" s="241">
        <f>G439*(1+L439/100)</f>
        <v>0</v>
      </c>
      <c r="N439" s="239">
        <v>0</v>
      </c>
      <c r="O439" s="239">
        <f>ROUND(E439*N439,2)</f>
        <v>0</v>
      </c>
      <c r="P439" s="239">
        <v>0</v>
      </c>
      <c r="Q439" s="239">
        <f>ROUND(E439*P439,2)</f>
        <v>0</v>
      </c>
      <c r="R439" s="241" t="s">
        <v>401</v>
      </c>
      <c r="S439" s="241" t="s">
        <v>196</v>
      </c>
      <c r="T439" s="242" t="s">
        <v>232</v>
      </c>
      <c r="U439" s="224">
        <v>0.35</v>
      </c>
      <c r="V439" s="224">
        <f>ROUND(E439*U439,2)</f>
        <v>698.51</v>
      </c>
      <c r="W439" s="224"/>
      <c r="X439" s="224" t="s">
        <v>233</v>
      </c>
      <c r="Y439" s="213"/>
      <c r="Z439" s="213"/>
      <c r="AA439" s="213"/>
      <c r="AB439" s="213"/>
      <c r="AC439" s="213"/>
      <c r="AD439" s="213"/>
      <c r="AE439" s="213"/>
      <c r="AF439" s="213"/>
      <c r="AG439" s="213" t="s">
        <v>234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ht="22.5" outlineLevel="1" x14ac:dyDescent="0.2">
      <c r="A440" s="220"/>
      <c r="B440" s="221"/>
      <c r="C440" s="259" t="s">
        <v>641</v>
      </c>
      <c r="D440" s="257"/>
      <c r="E440" s="257"/>
      <c r="F440" s="257"/>
      <c r="G440" s="257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236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43" t="str">
        <f>C440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737</v>
      </c>
      <c r="D441" s="226"/>
      <c r="E441" s="227">
        <v>1995.74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206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1"/>
      <c r="D442" s="246"/>
      <c r="E442" s="246"/>
      <c r="F442" s="246"/>
      <c r="G442" s="246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202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ht="22.5" outlineLevel="1" x14ac:dyDescent="0.2">
      <c r="A443" s="236">
        <v>18</v>
      </c>
      <c r="B443" s="237" t="s">
        <v>738</v>
      </c>
      <c r="C443" s="249" t="s">
        <v>739</v>
      </c>
      <c r="D443" s="238" t="s">
        <v>400</v>
      </c>
      <c r="E443" s="239">
        <v>6228.4627200000004</v>
      </c>
      <c r="F443" s="240"/>
      <c r="G443" s="241">
        <f>ROUND(E443*F443,2)</f>
        <v>0</v>
      </c>
      <c r="H443" s="240"/>
      <c r="I443" s="241">
        <f>ROUND(E443*H443,2)</f>
        <v>0</v>
      </c>
      <c r="J443" s="240"/>
      <c r="K443" s="241">
        <f>ROUND(E443*J443,2)</f>
        <v>0</v>
      </c>
      <c r="L443" s="241">
        <v>21</v>
      </c>
      <c r="M443" s="241">
        <f>G443*(1+L443/100)</f>
        <v>0</v>
      </c>
      <c r="N443" s="239">
        <v>6.0310000000000002E-2</v>
      </c>
      <c r="O443" s="239">
        <f>ROUND(E443*N443,2)</f>
        <v>375.64</v>
      </c>
      <c r="P443" s="239">
        <v>0</v>
      </c>
      <c r="Q443" s="239">
        <f>ROUND(E443*P443,2)</f>
        <v>0</v>
      </c>
      <c r="R443" s="241" t="s">
        <v>401</v>
      </c>
      <c r="S443" s="241" t="s">
        <v>196</v>
      </c>
      <c r="T443" s="242" t="s">
        <v>232</v>
      </c>
      <c r="U443" s="224">
        <v>0.85</v>
      </c>
      <c r="V443" s="224">
        <f>ROUND(E443*U443,2)</f>
        <v>5294.19</v>
      </c>
      <c r="W443" s="224"/>
      <c r="X443" s="224" t="s">
        <v>233</v>
      </c>
      <c r="Y443" s="213"/>
      <c r="Z443" s="213"/>
      <c r="AA443" s="213"/>
      <c r="AB443" s="213"/>
      <c r="AC443" s="213"/>
      <c r="AD443" s="213"/>
      <c r="AE443" s="213"/>
      <c r="AF443" s="213"/>
      <c r="AG443" s="213" t="s">
        <v>234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ht="22.5" outlineLevel="1" x14ac:dyDescent="0.2">
      <c r="A444" s="220"/>
      <c r="B444" s="221"/>
      <c r="C444" s="259" t="s">
        <v>641</v>
      </c>
      <c r="D444" s="257"/>
      <c r="E444" s="257"/>
      <c r="F444" s="257"/>
      <c r="G444" s="257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236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43" t="str">
        <f>C444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3" t="s">
        <v>451</v>
      </c>
      <c r="D445" s="226"/>
      <c r="E445" s="227"/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206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53" t="s">
        <v>452</v>
      </c>
      <c r="D446" s="226"/>
      <c r="E446" s="227"/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206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740</v>
      </c>
      <c r="D447" s="226"/>
      <c r="E447" s="227">
        <v>11.5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206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741</v>
      </c>
      <c r="D448" s="226"/>
      <c r="E448" s="227">
        <v>9.125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206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742</v>
      </c>
      <c r="D449" s="226"/>
      <c r="E449" s="227">
        <v>4.38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206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743</v>
      </c>
      <c r="D450" s="226"/>
      <c r="E450" s="227">
        <v>5.0750000000000002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206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457</v>
      </c>
      <c r="D451" s="226"/>
      <c r="E451" s="227"/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206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744</v>
      </c>
      <c r="D452" s="226"/>
      <c r="E452" s="227">
        <v>39.65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206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745</v>
      </c>
      <c r="D453" s="226"/>
      <c r="E453" s="227">
        <v>-6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206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746</v>
      </c>
      <c r="D454" s="226"/>
      <c r="E454" s="227">
        <v>552.64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206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461</v>
      </c>
      <c r="D455" s="226"/>
      <c r="E455" s="227"/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206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747</v>
      </c>
      <c r="D456" s="226"/>
      <c r="E456" s="227">
        <v>63.25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206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3" t="s">
        <v>748</v>
      </c>
      <c r="D457" s="226"/>
      <c r="E457" s="227">
        <v>7.35</v>
      </c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206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53" t="s">
        <v>749</v>
      </c>
      <c r="D458" s="226"/>
      <c r="E458" s="227">
        <v>6.9619999999999997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13"/>
      <c r="Z458" s="213"/>
      <c r="AA458" s="213"/>
      <c r="AB458" s="213"/>
      <c r="AC458" s="213"/>
      <c r="AD458" s="213"/>
      <c r="AE458" s="213"/>
      <c r="AF458" s="213"/>
      <c r="AG458" s="213" t="s">
        <v>206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3" t="s">
        <v>465</v>
      </c>
      <c r="D459" s="226"/>
      <c r="E459" s="227"/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206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3" t="s">
        <v>750</v>
      </c>
      <c r="D460" s="226"/>
      <c r="E460" s="227">
        <v>16.012499999999999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206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53" t="s">
        <v>751</v>
      </c>
      <c r="D461" s="226"/>
      <c r="E461" s="227">
        <v>11.544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206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3" t="s">
        <v>752</v>
      </c>
      <c r="D462" s="226"/>
      <c r="E462" s="227">
        <v>10.875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206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753</v>
      </c>
      <c r="D463" s="226"/>
      <c r="E463" s="227">
        <v>-2.4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206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3" t="s">
        <v>754</v>
      </c>
      <c r="D464" s="226"/>
      <c r="E464" s="227">
        <v>6.9270100000000001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206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53" t="s">
        <v>755</v>
      </c>
      <c r="D465" s="226"/>
      <c r="E465" s="227">
        <v>8.14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13"/>
      <c r="Z465" s="213"/>
      <c r="AA465" s="213"/>
      <c r="AB465" s="213"/>
      <c r="AC465" s="213"/>
      <c r="AD465" s="213"/>
      <c r="AE465" s="213"/>
      <c r="AF465" s="213"/>
      <c r="AG465" s="213" t="s">
        <v>206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53" t="s">
        <v>756</v>
      </c>
      <c r="D466" s="226"/>
      <c r="E466" s="227">
        <v>7.0402500000000003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13"/>
      <c r="Z466" s="213"/>
      <c r="AA466" s="213"/>
      <c r="AB466" s="213"/>
      <c r="AC466" s="213"/>
      <c r="AD466" s="213"/>
      <c r="AE466" s="213"/>
      <c r="AF466" s="213"/>
      <c r="AG466" s="213" t="s">
        <v>206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3" t="s">
        <v>757</v>
      </c>
      <c r="D467" s="226"/>
      <c r="E467" s="227">
        <v>41.25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206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3" t="s">
        <v>745</v>
      </c>
      <c r="D468" s="226"/>
      <c r="E468" s="227">
        <v>-6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206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758</v>
      </c>
      <c r="D469" s="226"/>
      <c r="E469" s="227">
        <v>8.25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206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475</v>
      </c>
      <c r="D470" s="226"/>
      <c r="E470" s="227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206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759</v>
      </c>
      <c r="D471" s="226"/>
      <c r="E471" s="227">
        <v>10.43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206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760</v>
      </c>
      <c r="D472" s="226"/>
      <c r="E472" s="227">
        <v>20.872499999999999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206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761</v>
      </c>
      <c r="D473" s="226"/>
      <c r="E473" s="227">
        <v>21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206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762</v>
      </c>
      <c r="D474" s="226"/>
      <c r="E474" s="227">
        <v>8.4749999999999996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206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763</v>
      </c>
      <c r="D475" s="226"/>
      <c r="E475" s="227">
        <v>31.625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206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3" t="s">
        <v>764</v>
      </c>
      <c r="D476" s="226"/>
      <c r="E476" s="227">
        <v>89.2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206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53" t="s">
        <v>717</v>
      </c>
      <c r="D477" s="226"/>
      <c r="E477" s="227">
        <v>-3</v>
      </c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13"/>
      <c r="Z477" s="213"/>
      <c r="AA477" s="213"/>
      <c r="AB477" s="213"/>
      <c r="AC477" s="213"/>
      <c r="AD477" s="213"/>
      <c r="AE477" s="213"/>
      <c r="AF477" s="213"/>
      <c r="AG477" s="213" t="s">
        <v>206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3" t="s">
        <v>765</v>
      </c>
      <c r="D478" s="226"/>
      <c r="E478" s="227">
        <v>12.25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206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3" t="s">
        <v>766</v>
      </c>
      <c r="D479" s="226"/>
      <c r="E479" s="227">
        <v>25.5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206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767</v>
      </c>
      <c r="D480" s="226"/>
      <c r="E480" s="227">
        <v>17.5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206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768</v>
      </c>
      <c r="D481" s="226"/>
      <c r="E481" s="227">
        <v>3.75</v>
      </c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206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769</v>
      </c>
      <c r="D482" s="226"/>
      <c r="E482" s="227">
        <v>20.5</v>
      </c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206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770</v>
      </c>
      <c r="D483" s="226"/>
      <c r="E483" s="227"/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206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64" t="s">
        <v>381</v>
      </c>
      <c r="D484" s="261"/>
      <c r="E484" s="262">
        <v>1053.67326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206</v>
      </c>
      <c r="AH484" s="213">
        <v>1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489</v>
      </c>
      <c r="D485" s="226"/>
      <c r="E485" s="227"/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206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490</v>
      </c>
      <c r="D486" s="226"/>
      <c r="E486" s="227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206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771</v>
      </c>
      <c r="D487" s="226"/>
      <c r="E487" s="227">
        <v>12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206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3" t="s">
        <v>772</v>
      </c>
      <c r="D488" s="226"/>
      <c r="E488" s="227">
        <v>2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206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53" t="s">
        <v>773</v>
      </c>
      <c r="D489" s="226"/>
      <c r="E489" s="227">
        <v>29.125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13"/>
      <c r="Z489" s="213"/>
      <c r="AA489" s="213"/>
      <c r="AB489" s="213"/>
      <c r="AC489" s="213"/>
      <c r="AD489" s="213"/>
      <c r="AE489" s="213"/>
      <c r="AF489" s="213"/>
      <c r="AG489" s="213" t="s">
        <v>206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3" t="s">
        <v>774</v>
      </c>
      <c r="D490" s="226"/>
      <c r="E490" s="227">
        <v>13.625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206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3" t="s">
        <v>495</v>
      </c>
      <c r="D491" s="226"/>
      <c r="E491" s="227"/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206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53" t="s">
        <v>775</v>
      </c>
      <c r="D492" s="226"/>
      <c r="E492" s="227">
        <v>25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13"/>
      <c r="Z492" s="213"/>
      <c r="AA492" s="213"/>
      <c r="AB492" s="213"/>
      <c r="AC492" s="213"/>
      <c r="AD492" s="213"/>
      <c r="AE492" s="213"/>
      <c r="AF492" s="213"/>
      <c r="AG492" s="213" t="s">
        <v>206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776</v>
      </c>
      <c r="D493" s="226"/>
      <c r="E493" s="227">
        <v>13.571999999999999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206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777</v>
      </c>
      <c r="D494" s="226"/>
      <c r="E494" s="227">
        <v>8.51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206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778</v>
      </c>
      <c r="D495" s="226"/>
      <c r="E495" s="227">
        <v>1.75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206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3" t="s">
        <v>500</v>
      </c>
      <c r="D496" s="226"/>
      <c r="E496" s="227"/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206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53" t="s">
        <v>779</v>
      </c>
      <c r="D497" s="226"/>
      <c r="E497" s="227">
        <v>9.8800000000000008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13"/>
      <c r="Z497" s="213"/>
      <c r="AA497" s="213"/>
      <c r="AB497" s="213"/>
      <c r="AC497" s="213"/>
      <c r="AD497" s="213"/>
      <c r="AE497" s="213"/>
      <c r="AF497" s="213"/>
      <c r="AG497" s="213" t="s">
        <v>206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3" t="s">
        <v>780</v>
      </c>
      <c r="D498" s="226"/>
      <c r="E498" s="227">
        <v>27.125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206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781</v>
      </c>
      <c r="D499" s="226"/>
      <c r="E499" s="227">
        <v>4.375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206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782</v>
      </c>
      <c r="D500" s="226"/>
      <c r="E500" s="227">
        <v>33.5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206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783</v>
      </c>
      <c r="D501" s="226"/>
      <c r="E501" s="227">
        <v>10.125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206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53" t="s">
        <v>784</v>
      </c>
      <c r="D502" s="226"/>
      <c r="E502" s="227">
        <v>2.5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206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785</v>
      </c>
      <c r="D503" s="226"/>
      <c r="E503" s="227">
        <v>8.2829999999999995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206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786</v>
      </c>
      <c r="D504" s="226"/>
      <c r="E504" s="227">
        <v>14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206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787</v>
      </c>
      <c r="D505" s="226"/>
      <c r="E505" s="227">
        <v>7.7830000000000004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206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53" t="s">
        <v>788</v>
      </c>
      <c r="D506" s="226"/>
      <c r="E506" s="227">
        <v>23.75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206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53" t="s">
        <v>789</v>
      </c>
      <c r="D507" s="226"/>
      <c r="E507" s="227">
        <v>25</v>
      </c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13"/>
      <c r="Z507" s="213"/>
      <c r="AA507" s="213"/>
      <c r="AB507" s="213"/>
      <c r="AC507" s="213"/>
      <c r="AD507" s="213"/>
      <c r="AE507" s="213"/>
      <c r="AF507" s="213"/>
      <c r="AG507" s="213" t="s">
        <v>206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3" t="s">
        <v>790</v>
      </c>
      <c r="D508" s="226"/>
      <c r="E508" s="227">
        <v>13.571999999999999</v>
      </c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206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791</v>
      </c>
      <c r="D509" s="226"/>
      <c r="E509" s="227">
        <v>32.625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206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777</v>
      </c>
      <c r="D510" s="226"/>
      <c r="E510" s="227">
        <v>8.51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206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792</v>
      </c>
      <c r="D511" s="226"/>
      <c r="E511" s="227">
        <v>1.08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206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3" t="s">
        <v>793</v>
      </c>
      <c r="D512" s="226"/>
      <c r="E512" s="227">
        <v>4.88</v>
      </c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206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53" t="s">
        <v>794</v>
      </c>
      <c r="D513" s="226"/>
      <c r="E513" s="227">
        <v>1</v>
      </c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13"/>
      <c r="Z513" s="213"/>
      <c r="AA513" s="213"/>
      <c r="AB513" s="213"/>
      <c r="AC513" s="213"/>
      <c r="AD513" s="213"/>
      <c r="AE513" s="213"/>
      <c r="AF513" s="213"/>
      <c r="AG513" s="213" t="s">
        <v>206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53" t="s">
        <v>795</v>
      </c>
      <c r="D514" s="226"/>
      <c r="E514" s="227">
        <v>1.96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13"/>
      <c r="Z514" s="213"/>
      <c r="AA514" s="213"/>
      <c r="AB514" s="213"/>
      <c r="AC514" s="213"/>
      <c r="AD514" s="213"/>
      <c r="AE514" s="213"/>
      <c r="AF514" s="213"/>
      <c r="AG514" s="213" t="s">
        <v>206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796</v>
      </c>
      <c r="D515" s="226"/>
      <c r="E515" s="227">
        <v>20.312000000000001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206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3" t="s">
        <v>797</v>
      </c>
      <c r="D516" s="226"/>
      <c r="E516" s="227">
        <v>6</v>
      </c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206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53" t="s">
        <v>798</v>
      </c>
      <c r="D517" s="226"/>
      <c r="E517" s="227">
        <v>2.06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13"/>
      <c r="Z517" s="213"/>
      <c r="AA517" s="213"/>
      <c r="AB517" s="213"/>
      <c r="AC517" s="213"/>
      <c r="AD517" s="213"/>
      <c r="AE517" s="213"/>
      <c r="AF517" s="213"/>
      <c r="AG517" s="213" t="s">
        <v>206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">
      <c r="A518" s="220"/>
      <c r="B518" s="221"/>
      <c r="C518" s="253" t="s">
        <v>799</v>
      </c>
      <c r="D518" s="226"/>
      <c r="E518" s="227">
        <v>10.02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206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800</v>
      </c>
      <c r="D519" s="226"/>
      <c r="E519" s="227">
        <v>4.6399999999999997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206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801</v>
      </c>
      <c r="D520" s="226"/>
      <c r="E520" s="227">
        <v>1.08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206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3" t="s">
        <v>524</v>
      </c>
      <c r="D521" s="226"/>
      <c r="E521" s="227"/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206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53" t="s">
        <v>802</v>
      </c>
      <c r="D522" s="226"/>
      <c r="E522" s="227">
        <v>26.375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13"/>
      <c r="Z522" s="213"/>
      <c r="AA522" s="213"/>
      <c r="AB522" s="213"/>
      <c r="AC522" s="213"/>
      <c r="AD522" s="213"/>
      <c r="AE522" s="213"/>
      <c r="AF522" s="213"/>
      <c r="AG522" s="213" t="s">
        <v>206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64" t="s">
        <v>381</v>
      </c>
      <c r="D523" s="261"/>
      <c r="E523" s="262">
        <v>406.017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206</v>
      </c>
      <c r="AH523" s="213">
        <v>1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3" t="s">
        <v>526</v>
      </c>
      <c r="D524" s="226"/>
      <c r="E524" s="227"/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206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53" t="s">
        <v>803</v>
      </c>
      <c r="D525" s="226"/>
      <c r="E525" s="227">
        <v>23.12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13"/>
      <c r="Z525" s="213"/>
      <c r="AA525" s="213"/>
      <c r="AB525" s="213"/>
      <c r="AC525" s="213"/>
      <c r="AD525" s="213"/>
      <c r="AE525" s="213"/>
      <c r="AF525" s="213"/>
      <c r="AG525" s="213" t="s">
        <v>206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804</v>
      </c>
      <c r="D526" s="226"/>
      <c r="E526" s="227">
        <v>3.76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206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805</v>
      </c>
      <c r="D527" s="226"/>
      <c r="E527" s="227">
        <v>1.04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206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806</v>
      </c>
      <c r="D528" s="226"/>
      <c r="E528" s="227">
        <v>4.5010000000000003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206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807</v>
      </c>
      <c r="D529" s="226"/>
      <c r="E529" s="227">
        <v>5.96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206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808</v>
      </c>
      <c r="D530" s="226"/>
      <c r="E530" s="227">
        <v>0.92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206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809</v>
      </c>
      <c r="D531" s="226"/>
      <c r="E531" s="227">
        <v>6.68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206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3" t="s">
        <v>810</v>
      </c>
      <c r="D532" s="226"/>
      <c r="E532" s="227">
        <v>0.88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206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53" t="s">
        <v>811</v>
      </c>
      <c r="D533" s="226"/>
      <c r="E533" s="227">
        <v>4.12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13"/>
      <c r="Z533" s="213"/>
      <c r="AA533" s="213"/>
      <c r="AB533" s="213"/>
      <c r="AC533" s="213"/>
      <c r="AD533" s="213"/>
      <c r="AE533" s="213"/>
      <c r="AF533" s="213"/>
      <c r="AG533" s="213" t="s">
        <v>206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812</v>
      </c>
      <c r="D534" s="226"/>
      <c r="E534" s="227">
        <v>0.92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206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813</v>
      </c>
      <c r="D535" s="226"/>
      <c r="E535" s="227">
        <v>1.52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206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3" t="s">
        <v>814</v>
      </c>
      <c r="D536" s="226"/>
      <c r="E536" s="227">
        <v>6.52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206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53" t="s">
        <v>815</v>
      </c>
      <c r="D537" s="226"/>
      <c r="E537" s="227">
        <v>16.28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13"/>
      <c r="Z537" s="213"/>
      <c r="AA537" s="213"/>
      <c r="AB537" s="213"/>
      <c r="AC537" s="213"/>
      <c r="AD537" s="213"/>
      <c r="AE537" s="213"/>
      <c r="AF537" s="213"/>
      <c r="AG537" s="213" t="s">
        <v>206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805</v>
      </c>
      <c r="D538" s="226"/>
      <c r="E538" s="227">
        <v>1.04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206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816</v>
      </c>
      <c r="D539" s="226"/>
      <c r="E539" s="227">
        <v>1.96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206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64" t="s">
        <v>381</v>
      </c>
      <c r="D540" s="261"/>
      <c r="E540" s="262">
        <v>79.221000000000004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206</v>
      </c>
      <c r="AH540" s="213">
        <v>1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817</v>
      </c>
      <c r="D541" s="226"/>
      <c r="E541" s="227">
        <v>25.75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206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ht="22.5" outlineLevel="1" x14ac:dyDescent="0.2">
      <c r="A542" s="220"/>
      <c r="B542" s="221"/>
      <c r="C542" s="253" t="s">
        <v>818</v>
      </c>
      <c r="D542" s="226"/>
      <c r="E542" s="227">
        <v>55.774999999999999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206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53" t="s">
        <v>819</v>
      </c>
      <c r="D543" s="226"/>
      <c r="E543" s="227">
        <v>32.75</v>
      </c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13"/>
      <c r="Z543" s="213"/>
      <c r="AA543" s="213"/>
      <c r="AB543" s="213"/>
      <c r="AC543" s="213"/>
      <c r="AD543" s="213"/>
      <c r="AE543" s="213"/>
      <c r="AF543" s="213"/>
      <c r="AG543" s="213" t="s">
        <v>206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64" t="s">
        <v>381</v>
      </c>
      <c r="D544" s="261"/>
      <c r="E544" s="262">
        <v>114.27500000000001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206</v>
      </c>
      <c r="AH544" s="213">
        <v>1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53" t="s">
        <v>820</v>
      </c>
      <c r="D545" s="226"/>
      <c r="E545" s="227">
        <v>49.5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206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3" t="s">
        <v>821</v>
      </c>
      <c r="D546" s="226"/>
      <c r="E546" s="227">
        <v>4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206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53" t="s">
        <v>822</v>
      </c>
      <c r="D547" s="226"/>
      <c r="E547" s="227">
        <v>5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206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823</v>
      </c>
      <c r="D548" s="226"/>
      <c r="E548" s="227">
        <v>58.5</v>
      </c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206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824</v>
      </c>
      <c r="D549" s="226"/>
      <c r="E549" s="227">
        <v>15.775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206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825</v>
      </c>
      <c r="D550" s="226"/>
      <c r="E550" s="227">
        <v>-4.5780000000000003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206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3" t="s">
        <v>826</v>
      </c>
      <c r="D551" s="226"/>
      <c r="E551" s="227">
        <v>25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206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53" t="s">
        <v>827</v>
      </c>
      <c r="D552" s="226"/>
      <c r="E552" s="227">
        <v>13.571999999999999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13"/>
      <c r="Z552" s="213"/>
      <c r="AA552" s="213"/>
      <c r="AB552" s="213"/>
      <c r="AC552" s="213"/>
      <c r="AD552" s="213"/>
      <c r="AE552" s="213"/>
      <c r="AF552" s="213"/>
      <c r="AG552" s="213" t="s">
        <v>206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777</v>
      </c>
      <c r="D553" s="226"/>
      <c r="E553" s="227">
        <v>8.51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206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3" t="s">
        <v>828</v>
      </c>
      <c r="D554" s="226"/>
      <c r="E554" s="227">
        <v>25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206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53" t="s">
        <v>829</v>
      </c>
      <c r="D555" s="226"/>
      <c r="E555" s="227">
        <v>13.571999999999999</v>
      </c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13"/>
      <c r="Z555" s="213"/>
      <c r="AA555" s="213"/>
      <c r="AB555" s="213"/>
      <c r="AC555" s="213"/>
      <c r="AD555" s="213"/>
      <c r="AE555" s="213"/>
      <c r="AF555" s="213"/>
      <c r="AG555" s="213" t="s">
        <v>206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777</v>
      </c>
      <c r="D556" s="226"/>
      <c r="E556" s="227">
        <v>8.51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206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64" t="s">
        <v>381</v>
      </c>
      <c r="D557" s="261"/>
      <c r="E557" s="262">
        <v>222.36099999999999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206</v>
      </c>
      <c r="AH557" s="213">
        <v>1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830</v>
      </c>
      <c r="D558" s="226"/>
      <c r="E558" s="227">
        <v>222.36099999999999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206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64" t="s">
        <v>381</v>
      </c>
      <c r="D559" s="261"/>
      <c r="E559" s="262">
        <v>222.36099999999999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206</v>
      </c>
      <c r="AH559" s="213">
        <v>1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53" t="s">
        <v>555</v>
      </c>
      <c r="D560" s="226"/>
      <c r="E560" s="227"/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206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831</v>
      </c>
      <c r="D561" s="226"/>
      <c r="E561" s="227">
        <v>14.58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206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53" t="s">
        <v>832</v>
      </c>
      <c r="D562" s="226"/>
      <c r="E562" s="227">
        <v>14.529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206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53" t="s">
        <v>833</v>
      </c>
      <c r="D563" s="226"/>
      <c r="E563" s="227">
        <v>3.06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13"/>
      <c r="Z563" s="213"/>
      <c r="AA563" s="213"/>
      <c r="AB563" s="213"/>
      <c r="AC563" s="213"/>
      <c r="AD563" s="213"/>
      <c r="AE563" s="213"/>
      <c r="AF563" s="213"/>
      <c r="AG563" s="213" t="s">
        <v>206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3" t="s">
        <v>834</v>
      </c>
      <c r="D564" s="226"/>
      <c r="E564" s="227">
        <v>8.14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206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3" t="s">
        <v>835</v>
      </c>
      <c r="D565" s="226"/>
      <c r="E565" s="227">
        <v>14.58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206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53" t="s">
        <v>561</v>
      </c>
      <c r="D566" s="226"/>
      <c r="E566" s="227">
        <v>0.66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13"/>
      <c r="Z566" s="213"/>
      <c r="AA566" s="213"/>
      <c r="AB566" s="213"/>
      <c r="AC566" s="213"/>
      <c r="AD566" s="213"/>
      <c r="AE566" s="213"/>
      <c r="AF566" s="213"/>
      <c r="AG566" s="213" t="s">
        <v>206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53" t="s">
        <v>836</v>
      </c>
      <c r="D567" s="226"/>
      <c r="E567" s="227">
        <v>14.529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13"/>
      <c r="Z567" s="213"/>
      <c r="AA567" s="213"/>
      <c r="AB567" s="213"/>
      <c r="AC567" s="213"/>
      <c r="AD567" s="213"/>
      <c r="AE567" s="213"/>
      <c r="AF567" s="213"/>
      <c r="AG567" s="213" t="s">
        <v>206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837</v>
      </c>
      <c r="D568" s="226"/>
      <c r="E568" s="227">
        <v>6.84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206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3" t="s">
        <v>564</v>
      </c>
      <c r="D569" s="226"/>
      <c r="E569" s="227"/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206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53" t="s">
        <v>838</v>
      </c>
      <c r="D570" s="226"/>
      <c r="E570" s="227">
        <v>37.96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13"/>
      <c r="Z570" s="213"/>
      <c r="AA570" s="213"/>
      <c r="AB570" s="213"/>
      <c r="AC570" s="213"/>
      <c r="AD570" s="213"/>
      <c r="AE570" s="213"/>
      <c r="AF570" s="213"/>
      <c r="AG570" s="213" t="s">
        <v>206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839</v>
      </c>
      <c r="D571" s="226"/>
      <c r="E571" s="227">
        <v>6.11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206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3" t="s">
        <v>840</v>
      </c>
      <c r="D572" s="226"/>
      <c r="E572" s="227">
        <v>44.07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206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53" t="s">
        <v>841</v>
      </c>
      <c r="D573" s="226"/>
      <c r="E573" s="227">
        <v>9.36341</v>
      </c>
      <c r="F573" s="224"/>
      <c r="G573" s="224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13"/>
      <c r="Z573" s="213"/>
      <c r="AA573" s="213"/>
      <c r="AB573" s="213"/>
      <c r="AC573" s="213"/>
      <c r="AD573" s="213"/>
      <c r="AE573" s="213"/>
      <c r="AF573" s="213"/>
      <c r="AG573" s="213" t="s">
        <v>206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3" t="s">
        <v>842</v>
      </c>
      <c r="D574" s="226"/>
      <c r="E574" s="227">
        <v>7.2539999999999996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206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843</v>
      </c>
      <c r="D575" s="226"/>
      <c r="E575" s="227">
        <v>5.9776600000000002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206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3" t="s">
        <v>844</v>
      </c>
      <c r="D576" s="226"/>
      <c r="E576" s="227">
        <v>1</v>
      </c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206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53" t="s">
        <v>845</v>
      </c>
      <c r="D577" s="226"/>
      <c r="E577" s="227">
        <v>4.1680000000000001</v>
      </c>
      <c r="F577" s="224"/>
      <c r="G577" s="22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13"/>
      <c r="Z577" s="213"/>
      <c r="AA577" s="213"/>
      <c r="AB577" s="213"/>
      <c r="AC577" s="213"/>
      <c r="AD577" s="213"/>
      <c r="AE577" s="213"/>
      <c r="AF577" s="213"/>
      <c r="AG577" s="213" t="s">
        <v>206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53" t="s">
        <v>846</v>
      </c>
      <c r="D578" s="226"/>
      <c r="E578" s="227">
        <v>0.88</v>
      </c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206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20"/>
      <c r="B579" s="221"/>
      <c r="C579" s="253" t="s">
        <v>847</v>
      </c>
      <c r="D579" s="226"/>
      <c r="E579" s="227">
        <v>1.48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13"/>
      <c r="Z579" s="213"/>
      <c r="AA579" s="213"/>
      <c r="AB579" s="213"/>
      <c r="AC579" s="213"/>
      <c r="AD579" s="213"/>
      <c r="AE579" s="213"/>
      <c r="AF579" s="213"/>
      <c r="AG579" s="213" t="s">
        <v>206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53" t="s">
        <v>848</v>
      </c>
      <c r="D580" s="226"/>
      <c r="E580" s="227">
        <v>17.32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206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53" t="s">
        <v>849</v>
      </c>
      <c r="D581" s="226"/>
      <c r="E581" s="227">
        <v>1.56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13"/>
      <c r="Z581" s="213"/>
      <c r="AA581" s="213"/>
      <c r="AB581" s="213"/>
      <c r="AC581" s="213"/>
      <c r="AD581" s="213"/>
      <c r="AE581" s="213"/>
      <c r="AF581" s="213"/>
      <c r="AG581" s="213" t="s">
        <v>206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53" t="s">
        <v>850</v>
      </c>
      <c r="D582" s="226"/>
      <c r="E582" s="227">
        <v>9.32</v>
      </c>
      <c r="F582" s="224"/>
      <c r="G582" s="224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13"/>
      <c r="Z582" s="213"/>
      <c r="AA582" s="213"/>
      <c r="AB582" s="213"/>
      <c r="AC582" s="213"/>
      <c r="AD582" s="213"/>
      <c r="AE582" s="213"/>
      <c r="AF582" s="213"/>
      <c r="AG582" s="213" t="s">
        <v>206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3" t="s">
        <v>851</v>
      </c>
      <c r="D583" s="226"/>
      <c r="E583" s="227">
        <v>3.76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206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852</v>
      </c>
      <c r="D584" s="226"/>
      <c r="E584" s="227">
        <v>0.96</v>
      </c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206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853</v>
      </c>
      <c r="D585" s="226"/>
      <c r="E585" s="227">
        <v>5.9776600000000002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206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3" t="s">
        <v>854</v>
      </c>
      <c r="D586" s="226"/>
      <c r="E586" s="227">
        <v>7.2545599999999997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206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53" t="s">
        <v>855</v>
      </c>
      <c r="D587" s="226"/>
      <c r="E587" s="227">
        <v>6.0321699999999998</v>
      </c>
      <c r="F587" s="224"/>
      <c r="G587" s="224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13"/>
      <c r="Z587" s="213"/>
      <c r="AA587" s="213"/>
      <c r="AB587" s="213"/>
      <c r="AC587" s="213"/>
      <c r="AD587" s="213"/>
      <c r="AE587" s="213"/>
      <c r="AF587" s="213"/>
      <c r="AG587" s="213" t="s">
        <v>206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3" t="s">
        <v>856</v>
      </c>
      <c r="D588" s="226"/>
      <c r="E588" s="227">
        <v>26.5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206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857</v>
      </c>
      <c r="D589" s="226"/>
      <c r="E589" s="227">
        <v>64.5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206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3" t="s">
        <v>858</v>
      </c>
      <c r="D590" s="226"/>
      <c r="E590" s="227">
        <v>32.75</v>
      </c>
      <c r="F590" s="224"/>
      <c r="G590" s="224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206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20"/>
      <c r="B591" s="221"/>
      <c r="C591" s="253" t="s">
        <v>859</v>
      </c>
      <c r="D591" s="226"/>
      <c r="E591" s="227">
        <v>41.5</v>
      </c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13"/>
      <c r="Z591" s="213"/>
      <c r="AA591" s="213"/>
      <c r="AB591" s="213"/>
      <c r="AC591" s="213"/>
      <c r="AD591" s="213"/>
      <c r="AE591" s="213"/>
      <c r="AF591" s="213"/>
      <c r="AG591" s="213" t="s">
        <v>206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822</v>
      </c>
      <c r="D592" s="226"/>
      <c r="E592" s="227">
        <v>5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206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3" t="s">
        <v>821</v>
      </c>
      <c r="D593" s="226"/>
      <c r="E593" s="227">
        <v>4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206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53" t="s">
        <v>860</v>
      </c>
      <c r="D594" s="226"/>
      <c r="E594" s="227">
        <v>21.75</v>
      </c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13"/>
      <c r="Z594" s="213"/>
      <c r="AA594" s="213"/>
      <c r="AB594" s="213"/>
      <c r="AC594" s="213"/>
      <c r="AD594" s="213"/>
      <c r="AE594" s="213"/>
      <c r="AF594" s="213"/>
      <c r="AG594" s="213" t="s">
        <v>206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">
      <c r="A595" s="220"/>
      <c r="B595" s="221"/>
      <c r="C595" s="253" t="s">
        <v>861</v>
      </c>
      <c r="D595" s="226"/>
      <c r="E595" s="227">
        <v>-6</v>
      </c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13"/>
      <c r="Z595" s="213"/>
      <c r="AA595" s="213"/>
      <c r="AB595" s="213"/>
      <c r="AC595" s="213"/>
      <c r="AD595" s="213"/>
      <c r="AE595" s="213"/>
      <c r="AF595" s="213"/>
      <c r="AG595" s="213" t="s">
        <v>206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3" t="s">
        <v>862</v>
      </c>
      <c r="D596" s="226"/>
      <c r="E596" s="227">
        <v>15.775</v>
      </c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206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3" t="s">
        <v>825</v>
      </c>
      <c r="D597" s="226"/>
      <c r="E597" s="227">
        <v>-4.5780000000000003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206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863</v>
      </c>
      <c r="D598" s="226"/>
      <c r="E598" s="227">
        <v>41.5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206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864</v>
      </c>
      <c r="D599" s="226"/>
      <c r="E599" s="227">
        <v>8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206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860</v>
      </c>
      <c r="D600" s="226"/>
      <c r="E600" s="227">
        <v>21.75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206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865</v>
      </c>
      <c r="D601" s="226"/>
      <c r="E601" s="227">
        <v>-5.1840000000000002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206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64" t="s">
        <v>381</v>
      </c>
      <c r="D602" s="261"/>
      <c r="E602" s="262">
        <v>514.62846000000002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206</v>
      </c>
      <c r="AH602" s="213">
        <v>1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596</v>
      </c>
      <c r="D603" s="226"/>
      <c r="E603" s="227"/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206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597</v>
      </c>
      <c r="D604" s="226"/>
      <c r="E604" s="227"/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206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866</v>
      </c>
      <c r="D605" s="226"/>
      <c r="E605" s="227">
        <v>2.8559999999999999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206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867</v>
      </c>
      <c r="D606" s="226"/>
      <c r="E606" s="227">
        <v>39.886000000000003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206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868</v>
      </c>
      <c r="D607" s="226"/>
      <c r="E607" s="227">
        <v>14.1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206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3" t="s">
        <v>869</v>
      </c>
      <c r="D608" s="226"/>
      <c r="E608" s="227">
        <v>94.72</v>
      </c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206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53" t="s">
        <v>870</v>
      </c>
      <c r="D609" s="226"/>
      <c r="E609" s="227">
        <v>14.34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13"/>
      <c r="Z609" s="213"/>
      <c r="AA609" s="213"/>
      <c r="AB609" s="213"/>
      <c r="AC609" s="213"/>
      <c r="AD609" s="213"/>
      <c r="AE609" s="213"/>
      <c r="AF609" s="213"/>
      <c r="AG609" s="213" t="s">
        <v>206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3" t="s">
        <v>871</v>
      </c>
      <c r="D610" s="226"/>
      <c r="E610" s="227">
        <v>48.47</v>
      </c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206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872</v>
      </c>
      <c r="D611" s="226"/>
      <c r="E611" s="227">
        <v>2.88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206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3" t="s">
        <v>873</v>
      </c>
      <c r="D612" s="226"/>
      <c r="E612" s="227">
        <v>14.52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206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20"/>
      <c r="B613" s="221"/>
      <c r="C613" s="253" t="s">
        <v>874</v>
      </c>
      <c r="D613" s="226"/>
      <c r="E613" s="227">
        <v>3</v>
      </c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13"/>
      <c r="Z613" s="213"/>
      <c r="AA613" s="213"/>
      <c r="AB613" s="213"/>
      <c r="AC613" s="213"/>
      <c r="AD613" s="213"/>
      <c r="AE613" s="213"/>
      <c r="AF613" s="213"/>
      <c r="AG613" s="213" t="s">
        <v>206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3" t="s">
        <v>875</v>
      </c>
      <c r="D614" s="226"/>
      <c r="E614" s="227">
        <v>5.88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206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876</v>
      </c>
      <c r="D615" s="226"/>
      <c r="E615" s="227">
        <v>60.624000000000002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206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3" t="s">
        <v>877</v>
      </c>
      <c r="D616" s="226"/>
      <c r="E616" s="227">
        <v>5.88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206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20"/>
      <c r="B617" s="221"/>
      <c r="C617" s="253" t="s">
        <v>878</v>
      </c>
      <c r="D617" s="226"/>
      <c r="E617" s="227">
        <v>30.12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13"/>
      <c r="Z617" s="213"/>
      <c r="AA617" s="213"/>
      <c r="AB617" s="213"/>
      <c r="AC617" s="213"/>
      <c r="AD617" s="213"/>
      <c r="AE617" s="213"/>
      <c r="AF617" s="213"/>
      <c r="AG617" s="213" t="s">
        <v>206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53" t="s">
        <v>879</v>
      </c>
      <c r="D618" s="226"/>
      <c r="E618" s="227">
        <v>14.52</v>
      </c>
      <c r="F618" s="224"/>
      <c r="G618" s="224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206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64" t="s">
        <v>381</v>
      </c>
      <c r="D619" s="261"/>
      <c r="E619" s="262">
        <v>351.79599999999999</v>
      </c>
      <c r="F619" s="224"/>
      <c r="G619" s="224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13"/>
      <c r="Z619" s="213"/>
      <c r="AA619" s="213"/>
      <c r="AB619" s="213"/>
      <c r="AC619" s="213"/>
      <c r="AD619" s="213"/>
      <c r="AE619" s="213"/>
      <c r="AF619" s="213"/>
      <c r="AG619" s="213" t="s">
        <v>206</v>
      </c>
      <c r="AH619" s="213">
        <v>1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612</v>
      </c>
      <c r="D620" s="226"/>
      <c r="E620" s="227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206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880</v>
      </c>
      <c r="D621" s="226"/>
      <c r="E621" s="227">
        <v>40.5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206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822</v>
      </c>
      <c r="D622" s="226"/>
      <c r="E622" s="227">
        <v>5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206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821</v>
      </c>
      <c r="D623" s="226"/>
      <c r="E623" s="227">
        <v>4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206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53" t="s">
        <v>881</v>
      </c>
      <c r="D624" s="226"/>
      <c r="E624" s="227">
        <v>21.75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206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865</v>
      </c>
      <c r="D625" s="226"/>
      <c r="E625" s="227">
        <v>-5.1840000000000002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206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882</v>
      </c>
      <c r="D626" s="226"/>
      <c r="E626" s="227">
        <v>12.925000000000001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206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825</v>
      </c>
      <c r="D627" s="226"/>
      <c r="E627" s="227">
        <v>-4.5780000000000003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206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883</v>
      </c>
      <c r="D628" s="226"/>
      <c r="E628" s="227">
        <v>9.42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206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884</v>
      </c>
      <c r="D629" s="226"/>
      <c r="E629" s="227">
        <v>40.5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206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822</v>
      </c>
      <c r="D630" s="226"/>
      <c r="E630" s="227">
        <v>5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206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885</v>
      </c>
      <c r="D631" s="226"/>
      <c r="E631" s="227">
        <v>4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206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881</v>
      </c>
      <c r="D632" s="226"/>
      <c r="E632" s="227">
        <v>21.75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206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3" t="s">
        <v>865</v>
      </c>
      <c r="D633" s="226"/>
      <c r="E633" s="227">
        <v>-5.1840000000000002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206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20"/>
      <c r="B634" s="221"/>
      <c r="C634" s="264" t="s">
        <v>381</v>
      </c>
      <c r="D634" s="261"/>
      <c r="E634" s="262">
        <v>149.899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13"/>
      <c r="Z634" s="213"/>
      <c r="AA634" s="213"/>
      <c r="AB634" s="213"/>
      <c r="AC634" s="213"/>
      <c r="AD634" s="213"/>
      <c r="AE634" s="213"/>
      <c r="AF634" s="213"/>
      <c r="AG634" s="213" t="s">
        <v>206</v>
      </c>
      <c r="AH634" s="213">
        <v>1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53" t="s">
        <v>886</v>
      </c>
      <c r="D635" s="226"/>
      <c r="E635" s="227">
        <v>3114.2310000000002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13"/>
      <c r="Z635" s="213"/>
      <c r="AA635" s="213"/>
      <c r="AB635" s="213"/>
      <c r="AC635" s="213"/>
      <c r="AD635" s="213"/>
      <c r="AE635" s="213"/>
      <c r="AF635" s="213"/>
      <c r="AG635" s="213" t="s">
        <v>206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1"/>
      <c r="D636" s="246"/>
      <c r="E636" s="246"/>
      <c r="F636" s="246"/>
      <c r="G636" s="246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202</v>
      </c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ht="22.5" outlineLevel="1" x14ac:dyDescent="0.2">
      <c r="A637" s="236">
        <v>19</v>
      </c>
      <c r="B637" s="237" t="s">
        <v>887</v>
      </c>
      <c r="C637" s="249" t="s">
        <v>888</v>
      </c>
      <c r="D637" s="238" t="s">
        <v>400</v>
      </c>
      <c r="E637" s="239">
        <v>6228.4620000000004</v>
      </c>
      <c r="F637" s="240"/>
      <c r="G637" s="241">
        <f>ROUND(E637*F637,2)</f>
        <v>0</v>
      </c>
      <c r="H637" s="240"/>
      <c r="I637" s="241">
        <f>ROUND(E637*H637,2)</f>
        <v>0</v>
      </c>
      <c r="J637" s="240"/>
      <c r="K637" s="241">
        <f>ROUND(E637*J637,2)</f>
        <v>0</v>
      </c>
      <c r="L637" s="241">
        <v>21</v>
      </c>
      <c r="M637" s="241">
        <f>G637*(1+L637/100)</f>
        <v>0</v>
      </c>
      <c r="N637" s="239">
        <v>0</v>
      </c>
      <c r="O637" s="239">
        <f>ROUND(E637*N637,2)</f>
        <v>0</v>
      </c>
      <c r="P637" s="239">
        <v>0</v>
      </c>
      <c r="Q637" s="239">
        <f>ROUND(E637*P637,2)</f>
        <v>0</v>
      </c>
      <c r="R637" s="241" t="s">
        <v>401</v>
      </c>
      <c r="S637" s="241" t="s">
        <v>196</v>
      </c>
      <c r="T637" s="242" t="s">
        <v>232</v>
      </c>
      <c r="U637" s="224">
        <v>0.35</v>
      </c>
      <c r="V637" s="224">
        <f>ROUND(E637*U637,2)</f>
        <v>2179.96</v>
      </c>
      <c r="W637" s="224"/>
      <c r="X637" s="224" t="s">
        <v>233</v>
      </c>
      <c r="Y637" s="213"/>
      <c r="Z637" s="213"/>
      <c r="AA637" s="213"/>
      <c r="AB637" s="213"/>
      <c r="AC637" s="213"/>
      <c r="AD637" s="213"/>
      <c r="AE637" s="213"/>
      <c r="AF637" s="213"/>
      <c r="AG637" s="213" t="s">
        <v>234</v>
      </c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ht="22.5" outlineLevel="1" x14ac:dyDescent="0.2">
      <c r="A638" s="220"/>
      <c r="B638" s="221"/>
      <c r="C638" s="259" t="s">
        <v>641</v>
      </c>
      <c r="D638" s="257"/>
      <c r="E638" s="257"/>
      <c r="F638" s="257"/>
      <c r="G638" s="257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236</v>
      </c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43" t="str">
        <f>C638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3" t="s">
        <v>889</v>
      </c>
      <c r="D639" s="226"/>
      <c r="E639" s="227">
        <v>6228.4620000000004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206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51"/>
      <c r="D640" s="246"/>
      <c r="E640" s="246"/>
      <c r="F640" s="246"/>
      <c r="G640" s="246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13"/>
      <c r="Z640" s="213"/>
      <c r="AA640" s="213"/>
      <c r="AB640" s="213"/>
      <c r="AC640" s="213"/>
      <c r="AD640" s="213"/>
      <c r="AE640" s="213"/>
      <c r="AF640" s="213"/>
      <c r="AG640" s="213" t="s">
        <v>202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36">
        <v>20</v>
      </c>
      <c r="B641" s="237" t="s">
        <v>890</v>
      </c>
      <c r="C641" s="249" t="s">
        <v>891</v>
      </c>
      <c r="D641" s="238" t="s">
        <v>256</v>
      </c>
      <c r="E641" s="239">
        <v>39.039700000000003</v>
      </c>
      <c r="F641" s="240"/>
      <c r="G641" s="241">
        <f>ROUND(E641*F641,2)</f>
        <v>0</v>
      </c>
      <c r="H641" s="240"/>
      <c r="I641" s="241">
        <f>ROUND(E641*H641,2)</f>
        <v>0</v>
      </c>
      <c r="J641" s="240"/>
      <c r="K641" s="241">
        <f>ROUND(E641*J641,2)</f>
        <v>0</v>
      </c>
      <c r="L641" s="241">
        <v>21</v>
      </c>
      <c r="M641" s="241">
        <f>G641*(1+L641/100)</f>
        <v>0</v>
      </c>
      <c r="N641" s="239">
        <v>1.0202899999999999</v>
      </c>
      <c r="O641" s="239">
        <f>ROUND(E641*N641,2)</f>
        <v>39.83</v>
      </c>
      <c r="P641" s="239">
        <v>0</v>
      </c>
      <c r="Q641" s="239">
        <f>ROUND(E641*P641,2)</f>
        <v>0</v>
      </c>
      <c r="R641" s="241" t="s">
        <v>401</v>
      </c>
      <c r="S641" s="241" t="s">
        <v>196</v>
      </c>
      <c r="T641" s="242" t="s">
        <v>232</v>
      </c>
      <c r="U641" s="224">
        <v>25.271000000000001</v>
      </c>
      <c r="V641" s="224">
        <f>ROUND(E641*U641,2)</f>
        <v>986.57</v>
      </c>
      <c r="W641" s="224"/>
      <c r="X641" s="224" t="s">
        <v>233</v>
      </c>
      <c r="Y641" s="213"/>
      <c r="Z641" s="213"/>
      <c r="AA641" s="213"/>
      <c r="AB641" s="213"/>
      <c r="AC641" s="213"/>
      <c r="AD641" s="213"/>
      <c r="AE641" s="213"/>
      <c r="AF641" s="213"/>
      <c r="AG641" s="213" t="s">
        <v>234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9" t="s">
        <v>423</v>
      </c>
      <c r="D642" s="257"/>
      <c r="E642" s="257"/>
      <c r="F642" s="257"/>
      <c r="G642" s="257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236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3" t="s">
        <v>892</v>
      </c>
      <c r="D643" s="226"/>
      <c r="E643" s="227"/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206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20"/>
      <c r="B644" s="221"/>
      <c r="C644" s="253" t="s">
        <v>893</v>
      </c>
      <c r="D644" s="226"/>
      <c r="E644" s="227">
        <v>11.148999999999999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13"/>
      <c r="Z644" s="213"/>
      <c r="AA644" s="213"/>
      <c r="AB644" s="213"/>
      <c r="AC644" s="213"/>
      <c r="AD644" s="213"/>
      <c r="AE644" s="213"/>
      <c r="AF644" s="213"/>
      <c r="AG644" s="213" t="s">
        <v>206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3" t="s">
        <v>894</v>
      </c>
      <c r="D645" s="226"/>
      <c r="E645" s="227">
        <v>6.3452999999999999</v>
      </c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206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895</v>
      </c>
      <c r="D646" s="226"/>
      <c r="E646" s="227">
        <v>4.8499999999999996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206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896</v>
      </c>
      <c r="D647" s="226"/>
      <c r="E647" s="227">
        <v>4.4405000000000001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206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897</v>
      </c>
      <c r="D648" s="226"/>
      <c r="E648" s="227">
        <v>4.0944000000000003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206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3" t="s">
        <v>898</v>
      </c>
      <c r="D649" s="226"/>
      <c r="E649" s="227">
        <v>4.0288000000000004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206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53" t="s">
        <v>899</v>
      </c>
      <c r="D650" s="226"/>
      <c r="E650" s="227">
        <v>4.1317000000000004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13"/>
      <c r="Z650" s="213"/>
      <c r="AA650" s="213"/>
      <c r="AB650" s="213"/>
      <c r="AC650" s="213"/>
      <c r="AD650" s="213"/>
      <c r="AE650" s="213"/>
      <c r="AF650" s="213"/>
      <c r="AG650" s="213" t="s">
        <v>206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51"/>
      <c r="D651" s="246"/>
      <c r="E651" s="246"/>
      <c r="F651" s="246"/>
      <c r="G651" s="246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202</v>
      </c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36">
        <v>21</v>
      </c>
      <c r="B652" s="237" t="s">
        <v>890</v>
      </c>
      <c r="C652" s="249" t="s">
        <v>891</v>
      </c>
      <c r="D652" s="238" t="s">
        <v>256</v>
      </c>
      <c r="E652" s="239">
        <v>28.553999999999998</v>
      </c>
      <c r="F652" s="240"/>
      <c r="G652" s="241">
        <f>ROUND(E652*F652,2)</f>
        <v>0</v>
      </c>
      <c r="H652" s="240"/>
      <c r="I652" s="241">
        <f>ROUND(E652*H652,2)</f>
        <v>0</v>
      </c>
      <c r="J652" s="240"/>
      <c r="K652" s="241">
        <f>ROUND(E652*J652,2)</f>
        <v>0</v>
      </c>
      <c r="L652" s="241">
        <v>21</v>
      </c>
      <c r="M652" s="241">
        <f>G652*(1+L652/100)</f>
        <v>0</v>
      </c>
      <c r="N652" s="239">
        <v>1.0202899999999999</v>
      </c>
      <c r="O652" s="239">
        <f>ROUND(E652*N652,2)</f>
        <v>29.13</v>
      </c>
      <c r="P652" s="239">
        <v>0</v>
      </c>
      <c r="Q652" s="239">
        <f>ROUND(E652*P652,2)</f>
        <v>0</v>
      </c>
      <c r="R652" s="241" t="s">
        <v>401</v>
      </c>
      <c r="S652" s="241" t="s">
        <v>196</v>
      </c>
      <c r="T652" s="242" t="s">
        <v>232</v>
      </c>
      <c r="U652" s="224">
        <v>25.271000000000001</v>
      </c>
      <c r="V652" s="224">
        <f>ROUND(E652*U652,2)</f>
        <v>721.59</v>
      </c>
      <c r="W652" s="224"/>
      <c r="X652" s="224" t="s">
        <v>233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234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59" t="s">
        <v>423</v>
      </c>
      <c r="D653" s="257"/>
      <c r="E653" s="257"/>
      <c r="F653" s="257"/>
      <c r="G653" s="257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236</v>
      </c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53" t="s">
        <v>900</v>
      </c>
      <c r="D654" s="226"/>
      <c r="E654" s="227"/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206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3" t="s">
        <v>901</v>
      </c>
      <c r="D655" s="226"/>
      <c r="E655" s="227">
        <v>16.835999999999999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206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53" t="s">
        <v>902</v>
      </c>
      <c r="D656" s="226"/>
      <c r="E656" s="227">
        <v>11.718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206</v>
      </c>
      <c r="AH656" s="213">
        <v>0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20"/>
      <c r="B657" s="221"/>
      <c r="C657" s="251"/>
      <c r="D657" s="246"/>
      <c r="E657" s="246"/>
      <c r="F657" s="246"/>
      <c r="G657" s="246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13"/>
      <c r="Z657" s="213"/>
      <c r="AA657" s="213"/>
      <c r="AB657" s="213"/>
      <c r="AC657" s="213"/>
      <c r="AD657" s="213"/>
      <c r="AE657" s="213"/>
      <c r="AF657" s="213"/>
      <c r="AG657" s="213" t="s">
        <v>202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36">
        <v>22</v>
      </c>
      <c r="B658" s="237" t="s">
        <v>903</v>
      </c>
      <c r="C658" s="249" t="s">
        <v>904</v>
      </c>
      <c r="D658" s="238" t="s">
        <v>230</v>
      </c>
      <c r="E658" s="239">
        <v>169.76775000000001</v>
      </c>
      <c r="F658" s="240"/>
      <c r="G658" s="241">
        <f>ROUND(E658*F658,2)</f>
        <v>0</v>
      </c>
      <c r="H658" s="240"/>
      <c r="I658" s="241">
        <f>ROUND(E658*H658,2)</f>
        <v>0</v>
      </c>
      <c r="J658" s="240"/>
      <c r="K658" s="241">
        <f>ROUND(E658*J658,2)</f>
        <v>0</v>
      </c>
      <c r="L658" s="241">
        <v>21</v>
      </c>
      <c r="M658" s="241">
        <f>G658*(1+L658/100)</f>
        <v>0</v>
      </c>
      <c r="N658" s="239">
        <v>2.53999</v>
      </c>
      <c r="O658" s="239">
        <f>ROUND(E658*N658,2)</f>
        <v>431.21</v>
      </c>
      <c r="P658" s="239">
        <v>0</v>
      </c>
      <c r="Q658" s="239">
        <f>ROUND(E658*P658,2)</f>
        <v>0</v>
      </c>
      <c r="R658" s="241" t="s">
        <v>401</v>
      </c>
      <c r="S658" s="241" t="s">
        <v>196</v>
      </c>
      <c r="T658" s="242" t="s">
        <v>232</v>
      </c>
      <c r="U658" s="224">
        <v>2.3039999999999998</v>
      </c>
      <c r="V658" s="224">
        <f>ROUND(E658*U658,2)</f>
        <v>391.14</v>
      </c>
      <c r="W658" s="224"/>
      <c r="X658" s="224" t="s">
        <v>233</v>
      </c>
      <c r="Y658" s="213"/>
      <c r="Z658" s="213"/>
      <c r="AA658" s="213"/>
      <c r="AB658" s="213"/>
      <c r="AC658" s="213"/>
      <c r="AD658" s="213"/>
      <c r="AE658" s="213"/>
      <c r="AF658" s="213"/>
      <c r="AG658" s="213" t="s">
        <v>234</v>
      </c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9" t="s">
        <v>905</v>
      </c>
      <c r="D659" s="257"/>
      <c r="E659" s="257"/>
      <c r="F659" s="257"/>
      <c r="G659" s="257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236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43" t="str">
        <f>C659</f>
        <v>táhel, rámových stojek, vzpěr (bez výztuže), s pomocným lešením o výšce podlahy do 1,90 m a pro zatížení do 1,5 kPa,</v>
      </c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53" t="s">
        <v>906</v>
      </c>
      <c r="D660" s="226"/>
      <c r="E660" s="227"/>
      <c r="F660" s="224"/>
      <c r="G660" s="224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206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53" t="s">
        <v>907</v>
      </c>
      <c r="D661" s="226"/>
      <c r="E661" s="227">
        <v>5.25</v>
      </c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206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3" t="s">
        <v>908</v>
      </c>
      <c r="D662" s="226"/>
      <c r="E662" s="227">
        <v>0.7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206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53" t="s">
        <v>909</v>
      </c>
      <c r="D663" s="226"/>
      <c r="E663" s="227">
        <v>1.5</v>
      </c>
      <c r="F663" s="224"/>
      <c r="G663" s="224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206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53" t="s">
        <v>910</v>
      </c>
      <c r="D664" s="226"/>
      <c r="E664" s="227">
        <v>0.5</v>
      </c>
      <c r="F664" s="224"/>
      <c r="G664" s="224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13"/>
      <c r="Z664" s="213"/>
      <c r="AA664" s="213"/>
      <c r="AB664" s="213"/>
      <c r="AC664" s="213"/>
      <c r="AD664" s="213"/>
      <c r="AE664" s="213"/>
      <c r="AF664" s="213"/>
      <c r="AG664" s="213" t="s">
        <v>206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911</v>
      </c>
      <c r="D665" s="226"/>
      <c r="E665" s="227">
        <v>7.03125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206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3" t="s">
        <v>912</v>
      </c>
      <c r="D666" s="226"/>
      <c r="E666" s="227">
        <v>1.575</v>
      </c>
      <c r="F666" s="224"/>
      <c r="G666" s="224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206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53" t="s">
        <v>913</v>
      </c>
      <c r="D667" s="226"/>
      <c r="E667" s="227">
        <v>12.15</v>
      </c>
      <c r="F667" s="224"/>
      <c r="G667" s="224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13"/>
      <c r="Z667" s="213"/>
      <c r="AA667" s="213"/>
      <c r="AB667" s="213"/>
      <c r="AC667" s="213"/>
      <c r="AD667" s="213"/>
      <c r="AE667" s="213"/>
      <c r="AF667" s="213"/>
      <c r="AG667" s="213" t="s">
        <v>206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3" t="s">
        <v>914</v>
      </c>
      <c r="D668" s="226"/>
      <c r="E668" s="227">
        <v>2.25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206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3" t="s">
        <v>915</v>
      </c>
      <c r="D669" s="226"/>
      <c r="E669" s="227">
        <v>3.9375</v>
      </c>
      <c r="F669" s="224"/>
      <c r="G669" s="224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206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53" t="s">
        <v>916</v>
      </c>
      <c r="D670" s="226"/>
      <c r="E670" s="227">
        <v>31.5</v>
      </c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206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53" t="s">
        <v>917</v>
      </c>
      <c r="D671" s="226"/>
      <c r="E671" s="227">
        <v>3.6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206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53" t="s">
        <v>587</v>
      </c>
      <c r="D672" s="226"/>
      <c r="E672" s="227">
        <v>1.5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206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3" t="s">
        <v>918</v>
      </c>
      <c r="D673" s="226"/>
      <c r="E673" s="227">
        <v>31.5</v>
      </c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206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53" t="s">
        <v>914</v>
      </c>
      <c r="D674" s="226"/>
      <c r="E674" s="227">
        <v>2.25</v>
      </c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206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53" t="s">
        <v>919</v>
      </c>
      <c r="D675" s="226"/>
      <c r="E675" s="227">
        <v>1.5</v>
      </c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206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53" t="s">
        <v>920</v>
      </c>
      <c r="D676" s="226"/>
      <c r="E676" s="227">
        <v>3.6</v>
      </c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206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53" t="s">
        <v>921</v>
      </c>
      <c r="D677" s="226"/>
      <c r="E677" s="227">
        <v>31.5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206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53" t="s">
        <v>914</v>
      </c>
      <c r="D678" s="226"/>
      <c r="E678" s="227">
        <v>2.25</v>
      </c>
      <c r="F678" s="224"/>
      <c r="G678" s="224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206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53" t="s">
        <v>919</v>
      </c>
      <c r="D679" s="226"/>
      <c r="E679" s="227">
        <v>1.5</v>
      </c>
      <c r="F679" s="224"/>
      <c r="G679" s="224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13"/>
      <c r="Z679" s="213"/>
      <c r="AA679" s="213"/>
      <c r="AB679" s="213"/>
      <c r="AC679" s="213"/>
      <c r="AD679" s="213"/>
      <c r="AE679" s="213"/>
      <c r="AF679" s="213"/>
      <c r="AG679" s="213" t="s">
        <v>206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20"/>
      <c r="B680" s="221"/>
      <c r="C680" s="253" t="s">
        <v>920</v>
      </c>
      <c r="D680" s="226"/>
      <c r="E680" s="227">
        <v>3.6</v>
      </c>
      <c r="F680" s="224"/>
      <c r="G680" s="224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13"/>
      <c r="Z680" s="213"/>
      <c r="AA680" s="213"/>
      <c r="AB680" s="213"/>
      <c r="AC680" s="213"/>
      <c r="AD680" s="213"/>
      <c r="AE680" s="213"/>
      <c r="AF680" s="213"/>
      <c r="AG680" s="213" t="s">
        <v>206</v>
      </c>
      <c r="AH680" s="213">
        <v>0</v>
      </c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53" t="s">
        <v>922</v>
      </c>
      <c r="D681" s="226"/>
      <c r="E681" s="227">
        <v>1.4039999999999999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206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53" t="s">
        <v>923</v>
      </c>
      <c r="D682" s="226"/>
      <c r="E682" s="227">
        <v>1.17</v>
      </c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13"/>
      <c r="Z682" s="213"/>
      <c r="AA682" s="213"/>
      <c r="AB682" s="213"/>
      <c r="AC682" s="213"/>
      <c r="AD682" s="213"/>
      <c r="AE682" s="213"/>
      <c r="AF682" s="213"/>
      <c r="AG682" s="213" t="s">
        <v>206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3" t="s">
        <v>924</v>
      </c>
      <c r="D683" s="226"/>
      <c r="E683" s="227">
        <v>18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206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1"/>
      <c r="D684" s="246"/>
      <c r="E684" s="246"/>
      <c r="F684" s="246"/>
      <c r="G684" s="246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202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36">
        <v>23</v>
      </c>
      <c r="B685" s="237" t="s">
        <v>903</v>
      </c>
      <c r="C685" s="249" t="s">
        <v>904</v>
      </c>
      <c r="D685" s="238" t="s">
        <v>230</v>
      </c>
      <c r="E685" s="239">
        <v>23.933399999999999</v>
      </c>
      <c r="F685" s="240"/>
      <c r="G685" s="241">
        <f>ROUND(E685*F685,2)</f>
        <v>0</v>
      </c>
      <c r="H685" s="240"/>
      <c r="I685" s="241">
        <f>ROUND(E685*H685,2)</f>
        <v>0</v>
      </c>
      <c r="J685" s="240"/>
      <c r="K685" s="241">
        <f>ROUND(E685*J685,2)</f>
        <v>0</v>
      </c>
      <c r="L685" s="241">
        <v>21</v>
      </c>
      <c r="M685" s="241">
        <f>G685*(1+L685/100)</f>
        <v>0</v>
      </c>
      <c r="N685" s="239">
        <v>2.53999</v>
      </c>
      <c r="O685" s="239">
        <f>ROUND(E685*N685,2)</f>
        <v>60.79</v>
      </c>
      <c r="P685" s="239">
        <v>0</v>
      </c>
      <c r="Q685" s="239">
        <f>ROUND(E685*P685,2)</f>
        <v>0</v>
      </c>
      <c r="R685" s="241" t="s">
        <v>401</v>
      </c>
      <c r="S685" s="241" t="s">
        <v>196</v>
      </c>
      <c r="T685" s="242" t="s">
        <v>232</v>
      </c>
      <c r="U685" s="224">
        <v>2.3039999999999998</v>
      </c>
      <c r="V685" s="224">
        <f>ROUND(E685*U685,2)</f>
        <v>55.14</v>
      </c>
      <c r="W685" s="224"/>
      <c r="X685" s="224" t="s">
        <v>233</v>
      </c>
      <c r="Y685" s="213"/>
      <c r="Z685" s="213"/>
      <c r="AA685" s="213"/>
      <c r="AB685" s="213"/>
      <c r="AC685" s="213"/>
      <c r="AD685" s="213"/>
      <c r="AE685" s="213"/>
      <c r="AF685" s="213"/>
      <c r="AG685" s="213" t="s">
        <v>234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9" t="s">
        <v>905</v>
      </c>
      <c r="D686" s="257"/>
      <c r="E686" s="257"/>
      <c r="F686" s="257"/>
      <c r="G686" s="257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236</v>
      </c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43" t="str">
        <f>C686</f>
        <v>táhel, rámových stojek, vzpěr (bez výztuže), s pomocným lešením o výšce podlahy do 1,90 m a pro zatížení do 1,5 kPa,</v>
      </c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3" t="s">
        <v>925</v>
      </c>
      <c r="D687" s="226"/>
      <c r="E687" s="227"/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206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926</v>
      </c>
      <c r="D688" s="226"/>
      <c r="E688" s="227"/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206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3" t="s">
        <v>927</v>
      </c>
      <c r="D689" s="226"/>
      <c r="E689" s="227">
        <v>2.21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206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53" t="s">
        <v>928</v>
      </c>
      <c r="D690" s="226"/>
      <c r="E690" s="227">
        <v>1.0608</v>
      </c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206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3" t="s">
        <v>929</v>
      </c>
      <c r="D691" s="226"/>
      <c r="E691" s="227">
        <v>4.8255999999999997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206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3" t="s">
        <v>930</v>
      </c>
      <c r="D692" s="226"/>
      <c r="E692" s="227">
        <v>9.0112000000000005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206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3" t="s">
        <v>931</v>
      </c>
      <c r="D693" s="226"/>
      <c r="E693" s="227">
        <v>1.885</v>
      </c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206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53" t="s">
        <v>932</v>
      </c>
      <c r="D694" s="226"/>
      <c r="E694" s="227">
        <v>2.2528000000000001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206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53" t="s">
        <v>933</v>
      </c>
      <c r="D695" s="226"/>
      <c r="E695" s="227">
        <v>2.6880000000000002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206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1"/>
      <c r="D696" s="246"/>
      <c r="E696" s="246"/>
      <c r="F696" s="246"/>
      <c r="G696" s="246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202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ht="22.5" outlineLevel="1" x14ac:dyDescent="0.2">
      <c r="A697" s="236">
        <v>24</v>
      </c>
      <c r="B697" s="237" t="s">
        <v>934</v>
      </c>
      <c r="C697" s="249" t="s">
        <v>935</v>
      </c>
      <c r="D697" s="238" t="s">
        <v>400</v>
      </c>
      <c r="E697" s="239">
        <v>1670.825</v>
      </c>
      <c r="F697" s="240"/>
      <c r="G697" s="241">
        <f>ROUND(E697*F697,2)</f>
        <v>0</v>
      </c>
      <c r="H697" s="240"/>
      <c r="I697" s="241">
        <f>ROUND(E697*H697,2)</f>
        <v>0</v>
      </c>
      <c r="J697" s="240"/>
      <c r="K697" s="241">
        <f>ROUND(E697*J697,2)</f>
        <v>0</v>
      </c>
      <c r="L697" s="241">
        <v>21</v>
      </c>
      <c r="M697" s="241">
        <f>G697*(1+L697/100)</f>
        <v>0</v>
      </c>
      <c r="N697" s="239">
        <v>3.8080000000000003E-2</v>
      </c>
      <c r="O697" s="239">
        <f>ROUND(E697*N697,2)</f>
        <v>63.63</v>
      </c>
      <c r="P697" s="239">
        <v>0</v>
      </c>
      <c r="Q697" s="239">
        <f>ROUND(E697*P697,2)</f>
        <v>0</v>
      </c>
      <c r="R697" s="241" t="s">
        <v>401</v>
      </c>
      <c r="S697" s="241" t="s">
        <v>196</v>
      </c>
      <c r="T697" s="242" t="s">
        <v>232</v>
      </c>
      <c r="U697" s="224">
        <v>0.7</v>
      </c>
      <c r="V697" s="224">
        <f>ROUND(E697*U697,2)</f>
        <v>1169.58</v>
      </c>
      <c r="W697" s="224"/>
      <c r="X697" s="224" t="s">
        <v>233</v>
      </c>
      <c r="Y697" s="213"/>
      <c r="Z697" s="213"/>
      <c r="AA697" s="213"/>
      <c r="AB697" s="213"/>
      <c r="AC697" s="213"/>
      <c r="AD697" s="213"/>
      <c r="AE697" s="213"/>
      <c r="AF697" s="213"/>
      <c r="AG697" s="213" t="s">
        <v>234</v>
      </c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59" t="s">
        <v>936</v>
      </c>
      <c r="D698" s="257"/>
      <c r="E698" s="257"/>
      <c r="F698" s="257"/>
      <c r="G698" s="257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236</v>
      </c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43" t="str">
        <f>C698</f>
        <v>(pilířů), rámových stojek, táhel nebo vzpěr svislých nebo šikmých (odkloněných) o výšce do 4 m včetně vzepření</v>
      </c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906</v>
      </c>
      <c r="D699" s="226"/>
      <c r="E699" s="227"/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206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3" t="s">
        <v>937</v>
      </c>
      <c r="D700" s="226"/>
      <c r="E700" s="227">
        <v>45.5</v>
      </c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206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20"/>
      <c r="B701" s="221"/>
      <c r="C701" s="253" t="s">
        <v>938</v>
      </c>
      <c r="D701" s="226"/>
      <c r="E701" s="227">
        <v>1.4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13"/>
      <c r="Z701" s="213"/>
      <c r="AA701" s="213"/>
      <c r="AB701" s="213"/>
      <c r="AC701" s="213"/>
      <c r="AD701" s="213"/>
      <c r="AE701" s="213"/>
      <c r="AF701" s="213"/>
      <c r="AG701" s="213" t="s">
        <v>206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53" t="s">
        <v>939</v>
      </c>
      <c r="D702" s="226"/>
      <c r="E702" s="227">
        <v>17</v>
      </c>
      <c r="F702" s="224"/>
      <c r="G702" s="224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206</v>
      </c>
      <c r="AH702" s="213">
        <v>0</v>
      </c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3" t="s">
        <v>940</v>
      </c>
      <c r="D703" s="226"/>
      <c r="E703" s="227">
        <v>5.25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206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53" t="s">
        <v>941</v>
      </c>
      <c r="D704" s="226"/>
      <c r="E704" s="227">
        <v>75</v>
      </c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206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53" t="s">
        <v>942</v>
      </c>
      <c r="D705" s="226"/>
      <c r="E705" s="227">
        <v>14.25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206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943</v>
      </c>
      <c r="D706" s="226"/>
      <c r="E706" s="227">
        <v>121.5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206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53" t="s">
        <v>944</v>
      </c>
      <c r="D707" s="226"/>
      <c r="E707" s="227">
        <v>25.5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206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53" t="s">
        <v>945</v>
      </c>
      <c r="D708" s="226"/>
      <c r="E708" s="227">
        <v>35.625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206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3" t="s">
        <v>946</v>
      </c>
      <c r="D709" s="226"/>
      <c r="E709" s="227">
        <v>315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206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947</v>
      </c>
      <c r="D710" s="226"/>
      <c r="E710" s="227">
        <v>33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206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3" t="s">
        <v>587</v>
      </c>
      <c r="D711" s="226"/>
      <c r="E711" s="227">
        <v>1.5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206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53" t="s">
        <v>948</v>
      </c>
      <c r="D712" s="226"/>
      <c r="E712" s="227">
        <v>315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206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3" t="s">
        <v>944</v>
      </c>
      <c r="D713" s="226"/>
      <c r="E713" s="227">
        <v>25.5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206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53" t="s">
        <v>949</v>
      </c>
      <c r="D714" s="226"/>
      <c r="E714" s="227">
        <v>13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206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53" t="s">
        <v>950</v>
      </c>
      <c r="D715" s="226"/>
      <c r="E715" s="227">
        <v>33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206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53" t="s">
        <v>951</v>
      </c>
      <c r="D716" s="226"/>
      <c r="E716" s="227">
        <v>315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206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944</v>
      </c>
      <c r="D717" s="226"/>
      <c r="E717" s="227">
        <v>25.5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206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3" t="s">
        <v>949</v>
      </c>
      <c r="D718" s="226"/>
      <c r="E718" s="227">
        <v>13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206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53" t="s">
        <v>950</v>
      </c>
      <c r="D719" s="226"/>
      <c r="E719" s="227">
        <v>33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206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952</v>
      </c>
      <c r="D720" s="226"/>
      <c r="E720" s="227">
        <v>14.04</v>
      </c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206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953</v>
      </c>
      <c r="D721" s="226"/>
      <c r="E721" s="227">
        <v>13.26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206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20"/>
      <c r="B722" s="221"/>
      <c r="C722" s="253" t="s">
        <v>954</v>
      </c>
      <c r="D722" s="226"/>
      <c r="E722" s="227">
        <v>180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206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1"/>
      <c r="D723" s="246"/>
      <c r="E723" s="246"/>
      <c r="F723" s="246"/>
      <c r="G723" s="246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202</v>
      </c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ht="22.5" outlineLevel="1" x14ac:dyDescent="0.2">
      <c r="A724" s="236">
        <v>25</v>
      </c>
      <c r="B724" s="237" t="s">
        <v>934</v>
      </c>
      <c r="C724" s="249" t="s">
        <v>935</v>
      </c>
      <c r="D724" s="238" t="s">
        <v>400</v>
      </c>
      <c r="E724" s="239">
        <v>195.96600000000001</v>
      </c>
      <c r="F724" s="240"/>
      <c r="G724" s="241">
        <f>ROUND(E724*F724,2)</f>
        <v>0</v>
      </c>
      <c r="H724" s="240"/>
      <c r="I724" s="241">
        <f>ROUND(E724*H724,2)</f>
        <v>0</v>
      </c>
      <c r="J724" s="240"/>
      <c r="K724" s="241">
        <f>ROUND(E724*J724,2)</f>
        <v>0</v>
      </c>
      <c r="L724" s="241">
        <v>21</v>
      </c>
      <c r="M724" s="241">
        <f>G724*(1+L724/100)</f>
        <v>0</v>
      </c>
      <c r="N724" s="239">
        <v>3.8080000000000003E-2</v>
      </c>
      <c r="O724" s="239">
        <f>ROUND(E724*N724,2)</f>
        <v>7.46</v>
      </c>
      <c r="P724" s="239">
        <v>0</v>
      </c>
      <c r="Q724" s="239">
        <f>ROUND(E724*P724,2)</f>
        <v>0</v>
      </c>
      <c r="R724" s="241" t="s">
        <v>401</v>
      </c>
      <c r="S724" s="241" t="s">
        <v>196</v>
      </c>
      <c r="T724" s="242" t="s">
        <v>232</v>
      </c>
      <c r="U724" s="224">
        <v>0.7</v>
      </c>
      <c r="V724" s="224">
        <f>ROUND(E724*U724,2)</f>
        <v>137.18</v>
      </c>
      <c r="W724" s="224"/>
      <c r="X724" s="224" t="s">
        <v>233</v>
      </c>
      <c r="Y724" s="213"/>
      <c r="Z724" s="213"/>
      <c r="AA724" s="213"/>
      <c r="AB724" s="213"/>
      <c r="AC724" s="213"/>
      <c r="AD724" s="213"/>
      <c r="AE724" s="213"/>
      <c r="AF724" s="213"/>
      <c r="AG724" s="213" t="s">
        <v>234</v>
      </c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9" t="s">
        <v>936</v>
      </c>
      <c r="D725" s="257"/>
      <c r="E725" s="257"/>
      <c r="F725" s="257"/>
      <c r="G725" s="257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236</v>
      </c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43" t="str">
        <f>C725</f>
        <v>(pilířů), rámových stojek, táhel nebo vzpěr svislých nebo šikmých (odkloněných) o výšce do 4 m včetně vzepření</v>
      </c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53" t="s">
        <v>925</v>
      </c>
      <c r="D726" s="226"/>
      <c r="E726" s="227"/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206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3" t="s">
        <v>926</v>
      </c>
      <c r="D727" s="226"/>
      <c r="E727" s="227"/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206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3" t="s">
        <v>955</v>
      </c>
      <c r="D728" s="226"/>
      <c r="E728" s="227">
        <v>8.84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13"/>
      <c r="Z728" s="213"/>
      <c r="AA728" s="213"/>
      <c r="AB728" s="213"/>
      <c r="AC728" s="213"/>
      <c r="AD728" s="213"/>
      <c r="AE728" s="213"/>
      <c r="AF728" s="213"/>
      <c r="AG728" s="213" t="s">
        <v>206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3" t="s">
        <v>956</v>
      </c>
      <c r="D729" s="226"/>
      <c r="E729" s="227">
        <v>8.84</v>
      </c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206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957</v>
      </c>
      <c r="D730" s="226"/>
      <c r="E730" s="227">
        <v>48.256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206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53" t="s">
        <v>958</v>
      </c>
      <c r="D731" s="226"/>
      <c r="E731" s="227">
        <v>90.111999999999995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206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959</v>
      </c>
      <c r="D732" s="226"/>
      <c r="E732" s="227">
        <v>11.31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206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960</v>
      </c>
      <c r="D733" s="226"/>
      <c r="E733" s="227">
        <v>8.4480000000000004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206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3" t="s">
        <v>961</v>
      </c>
      <c r="D734" s="226"/>
      <c r="E734" s="227">
        <v>20.16</v>
      </c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206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51"/>
      <c r="D735" s="246"/>
      <c r="E735" s="246"/>
      <c r="F735" s="246"/>
      <c r="G735" s="246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202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ht="22.5" outlineLevel="1" x14ac:dyDescent="0.2">
      <c r="A736" s="236">
        <v>26</v>
      </c>
      <c r="B736" s="237" t="s">
        <v>962</v>
      </c>
      <c r="C736" s="249" t="s">
        <v>963</v>
      </c>
      <c r="D736" s="238" t="s">
        <v>400</v>
      </c>
      <c r="E736" s="239">
        <v>169.76</v>
      </c>
      <c r="F736" s="240"/>
      <c r="G736" s="241">
        <f>ROUND(E736*F736,2)</f>
        <v>0</v>
      </c>
      <c r="H736" s="240"/>
      <c r="I736" s="241">
        <f>ROUND(E736*H736,2)</f>
        <v>0</v>
      </c>
      <c r="J736" s="240"/>
      <c r="K736" s="241">
        <f>ROUND(E736*J736,2)</f>
        <v>0</v>
      </c>
      <c r="L736" s="241">
        <v>21</v>
      </c>
      <c r="M736" s="241">
        <f>G736*(1+L736/100)</f>
        <v>0</v>
      </c>
      <c r="N736" s="239">
        <v>0</v>
      </c>
      <c r="O736" s="239">
        <f>ROUND(E736*N736,2)</f>
        <v>0</v>
      </c>
      <c r="P736" s="239">
        <v>0</v>
      </c>
      <c r="Q736" s="239">
        <f>ROUND(E736*P736,2)</f>
        <v>0</v>
      </c>
      <c r="R736" s="241" t="s">
        <v>401</v>
      </c>
      <c r="S736" s="241" t="s">
        <v>196</v>
      </c>
      <c r="T736" s="242" t="s">
        <v>232</v>
      </c>
      <c r="U736" s="224">
        <v>0.3</v>
      </c>
      <c r="V736" s="224">
        <f>ROUND(E736*U736,2)</f>
        <v>50.93</v>
      </c>
      <c r="W736" s="224"/>
      <c r="X736" s="224" t="s">
        <v>233</v>
      </c>
      <c r="Y736" s="213"/>
      <c r="Z736" s="213"/>
      <c r="AA736" s="213"/>
      <c r="AB736" s="213"/>
      <c r="AC736" s="213"/>
      <c r="AD736" s="213"/>
      <c r="AE736" s="213"/>
      <c r="AF736" s="213"/>
      <c r="AG736" s="213" t="s">
        <v>234</v>
      </c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9" t="s">
        <v>936</v>
      </c>
      <c r="D737" s="257"/>
      <c r="E737" s="257"/>
      <c r="F737" s="257"/>
      <c r="G737" s="257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236</v>
      </c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43" t="str">
        <f>C737</f>
        <v>(pilířů), rámových stojek, táhel nebo vzpěr svislých nebo šikmých (odkloněných) o výšce do 4 m včetně vzepření</v>
      </c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1"/>
      <c r="D738" s="246"/>
      <c r="E738" s="246"/>
      <c r="F738" s="246"/>
      <c r="G738" s="246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202</v>
      </c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ht="22.5" outlineLevel="1" x14ac:dyDescent="0.2">
      <c r="A739" s="236">
        <v>27</v>
      </c>
      <c r="B739" s="237" t="s">
        <v>962</v>
      </c>
      <c r="C739" s="249" t="s">
        <v>963</v>
      </c>
      <c r="D739" s="238" t="s">
        <v>400</v>
      </c>
      <c r="E739" s="239">
        <v>1670.82</v>
      </c>
      <c r="F739" s="240"/>
      <c r="G739" s="241">
        <f>ROUND(E739*F739,2)</f>
        <v>0</v>
      </c>
      <c r="H739" s="240"/>
      <c r="I739" s="241">
        <f>ROUND(E739*H739,2)</f>
        <v>0</v>
      </c>
      <c r="J739" s="240"/>
      <c r="K739" s="241">
        <f>ROUND(E739*J739,2)</f>
        <v>0</v>
      </c>
      <c r="L739" s="241">
        <v>21</v>
      </c>
      <c r="M739" s="241">
        <f>G739*(1+L739/100)</f>
        <v>0</v>
      </c>
      <c r="N739" s="239">
        <v>0</v>
      </c>
      <c r="O739" s="239">
        <f>ROUND(E739*N739,2)</f>
        <v>0</v>
      </c>
      <c r="P739" s="239">
        <v>0</v>
      </c>
      <c r="Q739" s="239">
        <f>ROUND(E739*P739,2)</f>
        <v>0</v>
      </c>
      <c r="R739" s="241" t="s">
        <v>401</v>
      </c>
      <c r="S739" s="241" t="s">
        <v>196</v>
      </c>
      <c r="T739" s="242" t="s">
        <v>232</v>
      </c>
      <c r="U739" s="224">
        <v>0.3</v>
      </c>
      <c r="V739" s="224">
        <f>ROUND(E739*U739,2)</f>
        <v>501.25</v>
      </c>
      <c r="W739" s="224"/>
      <c r="X739" s="224" t="s">
        <v>233</v>
      </c>
      <c r="Y739" s="213"/>
      <c r="Z739" s="213"/>
      <c r="AA739" s="213"/>
      <c r="AB739" s="213"/>
      <c r="AC739" s="213"/>
      <c r="AD739" s="213"/>
      <c r="AE739" s="213"/>
      <c r="AF739" s="213"/>
      <c r="AG739" s="213" t="s">
        <v>234</v>
      </c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59" t="s">
        <v>936</v>
      </c>
      <c r="D740" s="257"/>
      <c r="E740" s="257"/>
      <c r="F740" s="257"/>
      <c r="G740" s="257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236</v>
      </c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43" t="str">
        <f>C740</f>
        <v>(pilířů), rámových stojek, táhel nebo vzpěr svislých nebo šikmých (odkloněných) o výšce do 4 m včetně vzepření</v>
      </c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3" t="s">
        <v>964</v>
      </c>
      <c r="D741" s="226"/>
      <c r="E741" s="227">
        <v>1670.82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206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1"/>
      <c r="D742" s="246"/>
      <c r="E742" s="246"/>
      <c r="F742" s="246"/>
      <c r="G742" s="246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202</v>
      </c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ht="22.5" outlineLevel="1" x14ac:dyDescent="0.2">
      <c r="A743" s="236">
        <v>28</v>
      </c>
      <c r="B743" s="237" t="s">
        <v>965</v>
      </c>
      <c r="C743" s="249" t="s">
        <v>966</v>
      </c>
      <c r="D743" s="238" t="s">
        <v>256</v>
      </c>
      <c r="E743" s="239">
        <v>28.007899999999999</v>
      </c>
      <c r="F743" s="240"/>
      <c r="G743" s="241">
        <f>ROUND(E743*F743,2)</f>
        <v>0</v>
      </c>
      <c r="H743" s="240"/>
      <c r="I743" s="241">
        <f>ROUND(E743*H743,2)</f>
        <v>0</v>
      </c>
      <c r="J743" s="240"/>
      <c r="K743" s="241">
        <f>ROUND(E743*J743,2)</f>
        <v>0</v>
      </c>
      <c r="L743" s="241">
        <v>21</v>
      </c>
      <c r="M743" s="241">
        <f>G743*(1+L743/100)</f>
        <v>0</v>
      </c>
      <c r="N743" s="239">
        <v>1.02396</v>
      </c>
      <c r="O743" s="239">
        <f>ROUND(E743*N743,2)</f>
        <v>28.68</v>
      </c>
      <c r="P743" s="239">
        <v>0</v>
      </c>
      <c r="Q743" s="239">
        <f>ROUND(E743*P743,2)</f>
        <v>0</v>
      </c>
      <c r="R743" s="241" t="s">
        <v>401</v>
      </c>
      <c r="S743" s="241" t="s">
        <v>196</v>
      </c>
      <c r="T743" s="242" t="s">
        <v>232</v>
      </c>
      <c r="U743" s="224">
        <v>29.568000000000001</v>
      </c>
      <c r="V743" s="224">
        <f>ROUND(E743*U743,2)</f>
        <v>828.14</v>
      </c>
      <c r="W743" s="224"/>
      <c r="X743" s="224" t="s">
        <v>233</v>
      </c>
      <c r="Y743" s="213"/>
      <c r="Z743" s="213"/>
      <c r="AA743" s="213"/>
      <c r="AB743" s="213"/>
      <c r="AC743" s="213"/>
      <c r="AD743" s="213"/>
      <c r="AE743" s="213"/>
      <c r="AF743" s="213"/>
      <c r="AG743" s="213" t="s">
        <v>234</v>
      </c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59" t="s">
        <v>967</v>
      </c>
      <c r="D744" s="257"/>
      <c r="E744" s="257"/>
      <c r="F744" s="257"/>
      <c r="G744" s="257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236</v>
      </c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704</v>
      </c>
      <c r="D745" s="226"/>
      <c r="E745" s="227"/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206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968</v>
      </c>
      <c r="D746" s="226"/>
      <c r="E746" s="227"/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206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53" t="s">
        <v>969</v>
      </c>
      <c r="D747" s="226"/>
      <c r="E747" s="227">
        <v>11.171900000000001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206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901</v>
      </c>
      <c r="D748" s="226"/>
      <c r="E748" s="227">
        <v>16.835999999999999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206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51"/>
      <c r="D749" s="246"/>
      <c r="E749" s="246"/>
      <c r="F749" s="246"/>
      <c r="G749" s="246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202</v>
      </c>
      <c r="AH749" s="213"/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ht="22.5" outlineLevel="1" x14ac:dyDescent="0.2">
      <c r="A750" s="236">
        <v>29</v>
      </c>
      <c r="B750" s="237" t="s">
        <v>965</v>
      </c>
      <c r="C750" s="249" t="s">
        <v>966</v>
      </c>
      <c r="D750" s="238" t="s">
        <v>256</v>
      </c>
      <c r="E750" s="239">
        <v>61.102400000000003</v>
      </c>
      <c r="F750" s="240"/>
      <c r="G750" s="241">
        <f>ROUND(E750*F750,2)</f>
        <v>0</v>
      </c>
      <c r="H750" s="240"/>
      <c r="I750" s="241">
        <f>ROUND(E750*H750,2)</f>
        <v>0</v>
      </c>
      <c r="J750" s="240"/>
      <c r="K750" s="241">
        <f>ROUND(E750*J750,2)</f>
        <v>0</v>
      </c>
      <c r="L750" s="241">
        <v>21</v>
      </c>
      <c r="M750" s="241">
        <f>G750*(1+L750/100)</f>
        <v>0</v>
      </c>
      <c r="N750" s="239">
        <v>1.02396</v>
      </c>
      <c r="O750" s="239">
        <f>ROUND(E750*N750,2)</f>
        <v>62.57</v>
      </c>
      <c r="P750" s="239">
        <v>0</v>
      </c>
      <c r="Q750" s="239">
        <f>ROUND(E750*P750,2)</f>
        <v>0</v>
      </c>
      <c r="R750" s="241" t="s">
        <v>401</v>
      </c>
      <c r="S750" s="241" t="s">
        <v>196</v>
      </c>
      <c r="T750" s="242" t="s">
        <v>232</v>
      </c>
      <c r="U750" s="224">
        <v>29.568000000000001</v>
      </c>
      <c r="V750" s="224">
        <f>ROUND(E750*U750,2)</f>
        <v>1806.68</v>
      </c>
      <c r="W750" s="224"/>
      <c r="X750" s="224" t="s">
        <v>233</v>
      </c>
      <c r="Y750" s="213"/>
      <c r="Z750" s="213"/>
      <c r="AA750" s="213"/>
      <c r="AB750" s="213"/>
      <c r="AC750" s="213"/>
      <c r="AD750" s="213"/>
      <c r="AE750" s="213"/>
      <c r="AF750" s="213"/>
      <c r="AG750" s="213" t="s">
        <v>234</v>
      </c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59" t="s">
        <v>967</v>
      </c>
      <c r="D751" s="257"/>
      <c r="E751" s="257"/>
      <c r="F751" s="257"/>
      <c r="G751" s="257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236</v>
      </c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53" t="s">
        <v>452</v>
      </c>
      <c r="D752" s="226"/>
      <c r="E752" s="227"/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206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3" t="s">
        <v>970</v>
      </c>
      <c r="D753" s="226"/>
      <c r="E753" s="227">
        <v>4.9101999999999997</v>
      </c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206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3" t="s">
        <v>971</v>
      </c>
      <c r="D754" s="226"/>
      <c r="E754" s="227">
        <v>13.0968</v>
      </c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206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1" x14ac:dyDescent="0.2">
      <c r="A755" s="220"/>
      <c r="B755" s="221"/>
      <c r="C755" s="253" t="s">
        <v>972</v>
      </c>
      <c r="D755" s="226"/>
      <c r="E755" s="227">
        <v>13.901</v>
      </c>
      <c r="F755" s="224"/>
      <c r="G755" s="224"/>
      <c r="H755" s="224"/>
      <c r="I755" s="224"/>
      <c r="J755" s="224"/>
      <c r="K755" s="224"/>
      <c r="L755" s="224"/>
      <c r="M755" s="224"/>
      <c r="N755" s="223"/>
      <c r="O755" s="223"/>
      <c r="P755" s="223"/>
      <c r="Q755" s="223"/>
      <c r="R755" s="224"/>
      <c r="S755" s="224"/>
      <c r="T755" s="224"/>
      <c r="U755" s="224"/>
      <c r="V755" s="224"/>
      <c r="W755" s="224"/>
      <c r="X755" s="224"/>
      <c r="Y755" s="213"/>
      <c r="Z755" s="213"/>
      <c r="AA755" s="213"/>
      <c r="AB755" s="213"/>
      <c r="AC755" s="213"/>
      <c r="AD755" s="213"/>
      <c r="AE755" s="213"/>
      <c r="AF755" s="213"/>
      <c r="AG755" s="213" t="s">
        <v>206</v>
      </c>
      <c r="AH755" s="213">
        <v>0</v>
      </c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53" t="s">
        <v>973</v>
      </c>
      <c r="D756" s="226"/>
      <c r="E756" s="227">
        <v>9.64</v>
      </c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206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53" t="s">
        <v>974</v>
      </c>
      <c r="D757" s="226"/>
      <c r="E757" s="227">
        <v>7.4</v>
      </c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206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3" t="s">
        <v>975</v>
      </c>
      <c r="D758" s="226"/>
      <c r="E758" s="227">
        <v>6.9420000000000002</v>
      </c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206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53" t="s">
        <v>976</v>
      </c>
      <c r="D759" s="226"/>
      <c r="E759" s="227">
        <v>5.2123999999999997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206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1"/>
      <c r="D760" s="246"/>
      <c r="E760" s="246"/>
      <c r="F760" s="246"/>
      <c r="G760" s="246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202</v>
      </c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x14ac:dyDescent="0.2">
      <c r="A761" s="229" t="s">
        <v>191</v>
      </c>
      <c r="B761" s="230" t="s">
        <v>94</v>
      </c>
      <c r="C761" s="248" t="s">
        <v>95</v>
      </c>
      <c r="D761" s="231"/>
      <c r="E761" s="232"/>
      <c r="F761" s="233"/>
      <c r="G761" s="233">
        <f>SUMIF(AG762:AG803,"&lt;&gt;NOR",G762:G803)</f>
        <v>0</v>
      </c>
      <c r="H761" s="233"/>
      <c r="I761" s="233">
        <f>SUM(I762:I803)</f>
        <v>0</v>
      </c>
      <c r="J761" s="233"/>
      <c r="K761" s="233">
        <f>SUM(K762:K803)</f>
        <v>0</v>
      </c>
      <c r="L761" s="233"/>
      <c r="M761" s="233">
        <f>SUM(M762:M803)</f>
        <v>0</v>
      </c>
      <c r="N761" s="232"/>
      <c r="O761" s="232">
        <f>SUM(O762:O803)</f>
        <v>672.69</v>
      </c>
      <c r="P761" s="232"/>
      <c r="Q761" s="232">
        <f>SUM(Q762:Q803)</f>
        <v>0</v>
      </c>
      <c r="R761" s="233"/>
      <c r="S761" s="233"/>
      <c r="T761" s="234"/>
      <c r="U761" s="228"/>
      <c r="V761" s="228">
        <f>SUM(V762:V803)</f>
        <v>2870.06</v>
      </c>
      <c r="W761" s="228"/>
      <c r="X761" s="228"/>
      <c r="AG761" t="s">
        <v>192</v>
      </c>
    </row>
    <row r="762" spans="1:60" ht="22.5" outlineLevel="1" x14ac:dyDescent="0.2">
      <c r="A762" s="236">
        <v>30</v>
      </c>
      <c r="B762" s="237" t="s">
        <v>977</v>
      </c>
      <c r="C762" s="249" t="s">
        <v>978</v>
      </c>
      <c r="D762" s="238" t="s">
        <v>230</v>
      </c>
      <c r="E762" s="239">
        <v>18.940999999999999</v>
      </c>
      <c r="F762" s="240"/>
      <c r="G762" s="241">
        <f>ROUND(E762*F762,2)</f>
        <v>0</v>
      </c>
      <c r="H762" s="240"/>
      <c r="I762" s="241">
        <f>ROUND(E762*H762,2)</f>
        <v>0</v>
      </c>
      <c r="J762" s="240"/>
      <c r="K762" s="241">
        <f>ROUND(E762*J762,2)</f>
        <v>0</v>
      </c>
      <c r="L762" s="241">
        <v>21</v>
      </c>
      <c r="M762" s="241">
        <f>G762*(1+L762/100)</f>
        <v>0</v>
      </c>
      <c r="N762" s="239">
        <v>2.6125600000000002</v>
      </c>
      <c r="O762" s="239">
        <f>ROUND(E762*N762,2)</f>
        <v>49.48</v>
      </c>
      <c r="P762" s="239">
        <v>0</v>
      </c>
      <c r="Q762" s="239">
        <f>ROUND(E762*P762,2)</f>
        <v>0</v>
      </c>
      <c r="R762" s="241" t="s">
        <v>979</v>
      </c>
      <c r="S762" s="241" t="s">
        <v>196</v>
      </c>
      <c r="T762" s="242" t="s">
        <v>232</v>
      </c>
      <c r="U762" s="224">
        <v>3.0670000000000002</v>
      </c>
      <c r="V762" s="224">
        <f>ROUND(E762*U762,2)</f>
        <v>58.09</v>
      </c>
      <c r="W762" s="224"/>
      <c r="X762" s="224" t="s">
        <v>233</v>
      </c>
      <c r="Y762" s="213"/>
      <c r="Z762" s="213"/>
      <c r="AA762" s="213"/>
      <c r="AB762" s="213"/>
      <c r="AC762" s="213"/>
      <c r="AD762" s="213"/>
      <c r="AE762" s="213"/>
      <c r="AF762" s="213"/>
      <c r="AG762" s="213" t="s">
        <v>234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ht="22.5" outlineLevel="1" x14ac:dyDescent="0.2">
      <c r="A763" s="220"/>
      <c r="B763" s="221"/>
      <c r="C763" s="259" t="s">
        <v>980</v>
      </c>
      <c r="D763" s="257"/>
      <c r="E763" s="257"/>
      <c r="F763" s="257"/>
      <c r="G763" s="257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236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43" t="str">
        <f>C763</f>
        <v>čistíren odpadních vod (mimo budovy), nádrží, vodojemů, žlabů nebo kanálů, včetně pomocného pracovního lešení o výšce podlahy do 1900 mm a pro zatížení do 1,5 kPa,</v>
      </c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53" t="s">
        <v>981</v>
      </c>
      <c r="D764" s="226"/>
      <c r="E764" s="227">
        <v>18.684999999999999</v>
      </c>
      <c r="F764" s="224"/>
      <c r="G764" s="22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206</v>
      </c>
      <c r="AH764" s="213">
        <v>0</v>
      </c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3" t="s">
        <v>982</v>
      </c>
      <c r="D765" s="226"/>
      <c r="E765" s="227">
        <v>0.25600000000000001</v>
      </c>
      <c r="F765" s="224"/>
      <c r="G765" s="224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206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51"/>
      <c r="D766" s="246"/>
      <c r="E766" s="246"/>
      <c r="F766" s="246"/>
      <c r="G766" s="246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202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ht="22.5" outlineLevel="1" x14ac:dyDescent="0.2">
      <c r="A767" s="236">
        <v>31</v>
      </c>
      <c r="B767" s="237" t="s">
        <v>983</v>
      </c>
      <c r="C767" s="249" t="s">
        <v>984</v>
      </c>
      <c r="D767" s="238" t="s">
        <v>230</v>
      </c>
      <c r="E767" s="239">
        <v>211.77704</v>
      </c>
      <c r="F767" s="240"/>
      <c r="G767" s="241">
        <f>ROUND(E767*F767,2)</f>
        <v>0</v>
      </c>
      <c r="H767" s="240"/>
      <c r="I767" s="241">
        <f>ROUND(E767*H767,2)</f>
        <v>0</v>
      </c>
      <c r="J767" s="240"/>
      <c r="K767" s="241">
        <f>ROUND(E767*J767,2)</f>
        <v>0</v>
      </c>
      <c r="L767" s="241">
        <v>21</v>
      </c>
      <c r="M767" s="241">
        <f>G767*(1+L767/100)</f>
        <v>0</v>
      </c>
      <c r="N767" s="239">
        <v>2.5772499999999998</v>
      </c>
      <c r="O767" s="239">
        <f>ROUND(E767*N767,2)</f>
        <v>545.79999999999995</v>
      </c>
      <c r="P767" s="239">
        <v>0</v>
      </c>
      <c r="Q767" s="239">
        <f>ROUND(E767*P767,2)</f>
        <v>0</v>
      </c>
      <c r="R767" s="241" t="s">
        <v>979</v>
      </c>
      <c r="S767" s="241" t="s">
        <v>196</v>
      </c>
      <c r="T767" s="242" t="s">
        <v>232</v>
      </c>
      <c r="U767" s="224">
        <v>2.4550000000000001</v>
      </c>
      <c r="V767" s="224">
        <f>ROUND(E767*U767,2)</f>
        <v>519.91</v>
      </c>
      <c r="W767" s="224"/>
      <c r="X767" s="224" t="s">
        <v>233</v>
      </c>
      <c r="Y767" s="213"/>
      <c r="Z767" s="213"/>
      <c r="AA767" s="213"/>
      <c r="AB767" s="213"/>
      <c r="AC767" s="213"/>
      <c r="AD767" s="213"/>
      <c r="AE767" s="213"/>
      <c r="AF767" s="213"/>
      <c r="AG767" s="213" t="s">
        <v>234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22.5" outlineLevel="1" x14ac:dyDescent="0.2">
      <c r="A768" s="220"/>
      <c r="B768" s="221"/>
      <c r="C768" s="259" t="s">
        <v>980</v>
      </c>
      <c r="D768" s="257"/>
      <c r="E768" s="257"/>
      <c r="F768" s="257"/>
      <c r="G768" s="257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236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43" t="str">
        <f>C768</f>
        <v>čistíren odpadních vod (mimo budovy), nádrží, vodojemů, žlabů nebo kanálů, včetně pomocného pracovního lešení o výšce podlahy do 1900 mm a pro zatížení do 1,5 kPa,</v>
      </c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53" t="s">
        <v>985</v>
      </c>
      <c r="D769" s="226"/>
      <c r="E769" s="227">
        <v>72.468000000000004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206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53" t="s">
        <v>986</v>
      </c>
      <c r="D770" s="226"/>
      <c r="E770" s="227">
        <v>22.367999999999999</v>
      </c>
      <c r="F770" s="224"/>
      <c r="G770" s="224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206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3" t="s">
        <v>987</v>
      </c>
      <c r="D771" s="226"/>
      <c r="E771" s="227">
        <v>12.6</v>
      </c>
      <c r="F771" s="224"/>
      <c r="G771" s="224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206</v>
      </c>
      <c r="AH771" s="213">
        <v>0</v>
      </c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53" t="s">
        <v>988</v>
      </c>
      <c r="D772" s="226"/>
      <c r="E772" s="227">
        <v>27.936</v>
      </c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206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53" t="s">
        <v>989</v>
      </c>
      <c r="D773" s="226"/>
      <c r="E773" s="227">
        <v>3.5330400000000002</v>
      </c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206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53" t="s">
        <v>990</v>
      </c>
      <c r="D774" s="226"/>
      <c r="E774" s="227">
        <v>72.468000000000004</v>
      </c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206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53" t="s">
        <v>991</v>
      </c>
      <c r="D775" s="226"/>
      <c r="E775" s="227">
        <v>0.51200000000000001</v>
      </c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206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53" t="s">
        <v>992</v>
      </c>
      <c r="D776" s="226"/>
      <c r="E776" s="227">
        <v>-0.108</v>
      </c>
      <c r="F776" s="224"/>
      <c r="G776" s="224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206</v>
      </c>
      <c r="AH776" s="213">
        <v>0</v>
      </c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51"/>
      <c r="D777" s="246"/>
      <c r="E777" s="246"/>
      <c r="F777" s="246"/>
      <c r="G777" s="246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202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ht="22.5" outlineLevel="1" x14ac:dyDescent="0.2">
      <c r="A778" s="236">
        <v>32</v>
      </c>
      <c r="B778" s="237" t="s">
        <v>993</v>
      </c>
      <c r="C778" s="249" t="s">
        <v>994</v>
      </c>
      <c r="D778" s="238" t="s">
        <v>400</v>
      </c>
      <c r="E778" s="239">
        <v>649.56799999999998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39">
        <v>6.5350000000000005E-2</v>
      </c>
      <c r="O778" s="239">
        <f>ROUND(E778*N778,2)</f>
        <v>42.45</v>
      </c>
      <c r="P778" s="239">
        <v>0</v>
      </c>
      <c r="Q778" s="239">
        <f>ROUND(E778*P778,2)</f>
        <v>0</v>
      </c>
      <c r="R778" s="241" t="s">
        <v>979</v>
      </c>
      <c r="S778" s="241" t="s">
        <v>196</v>
      </c>
      <c r="T778" s="242" t="s">
        <v>232</v>
      </c>
      <c r="U778" s="224">
        <v>1.72</v>
      </c>
      <c r="V778" s="224">
        <f>ROUND(E778*U778,2)</f>
        <v>1117.26</v>
      </c>
      <c r="W778" s="224"/>
      <c r="X778" s="224" t="s">
        <v>233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234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59" t="s">
        <v>995</v>
      </c>
      <c r="D779" s="257"/>
      <c r="E779" s="257"/>
      <c r="F779" s="257"/>
      <c r="G779" s="257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236</v>
      </c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65" t="s">
        <v>996</v>
      </c>
      <c r="D780" s="263"/>
      <c r="E780" s="263"/>
      <c r="F780" s="263"/>
      <c r="G780" s="263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236</v>
      </c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65" t="s">
        <v>997</v>
      </c>
      <c r="D781" s="263"/>
      <c r="E781" s="263"/>
      <c r="F781" s="263"/>
      <c r="G781" s="263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236</v>
      </c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3" t="s">
        <v>998</v>
      </c>
      <c r="D782" s="226"/>
      <c r="E782" s="227">
        <v>219.18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206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999</v>
      </c>
      <c r="D783" s="226"/>
      <c r="E783" s="227">
        <v>23.04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206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3" t="s">
        <v>1000</v>
      </c>
      <c r="D784" s="226"/>
      <c r="E784" s="227">
        <v>130.56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206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53" t="s">
        <v>1001</v>
      </c>
      <c r="D785" s="226"/>
      <c r="E785" s="227">
        <v>93.76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206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1002</v>
      </c>
      <c r="D786" s="226"/>
      <c r="E786" s="227">
        <v>20.16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206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1003</v>
      </c>
      <c r="D787" s="226"/>
      <c r="E787" s="227">
        <v>50.75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206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53" t="s">
        <v>1004</v>
      </c>
      <c r="D788" s="226"/>
      <c r="E788" s="227">
        <v>103.25</v>
      </c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206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53" t="s">
        <v>1005</v>
      </c>
      <c r="D789" s="226"/>
      <c r="E789" s="227">
        <v>0.9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206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1006</v>
      </c>
      <c r="D790" s="226"/>
      <c r="E790" s="227">
        <v>0.3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206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1007</v>
      </c>
      <c r="D791" s="226"/>
      <c r="E791" s="227">
        <v>3.9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206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53" t="s">
        <v>1008</v>
      </c>
      <c r="D792" s="226"/>
      <c r="E792" s="227">
        <v>3.7679999999999998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206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51"/>
      <c r="D793" s="246"/>
      <c r="E793" s="246"/>
      <c r="F793" s="246"/>
      <c r="G793" s="246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202</v>
      </c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ht="22.5" outlineLevel="1" x14ac:dyDescent="0.2">
      <c r="A794" s="236">
        <v>33</v>
      </c>
      <c r="B794" s="237" t="s">
        <v>1009</v>
      </c>
      <c r="C794" s="249" t="s">
        <v>1010</v>
      </c>
      <c r="D794" s="238" t="s">
        <v>400</v>
      </c>
      <c r="E794" s="239">
        <v>649.55999999999995</v>
      </c>
      <c r="F794" s="240"/>
      <c r="G794" s="241">
        <f>ROUND(E794*F794,2)</f>
        <v>0</v>
      </c>
      <c r="H794" s="240"/>
      <c r="I794" s="241">
        <f>ROUND(E794*H794,2)</f>
        <v>0</v>
      </c>
      <c r="J794" s="240"/>
      <c r="K794" s="241">
        <f>ROUND(E794*J794,2)</f>
        <v>0</v>
      </c>
      <c r="L794" s="241">
        <v>21</v>
      </c>
      <c r="M794" s="241">
        <f>G794*(1+L794/100)</f>
        <v>0</v>
      </c>
      <c r="N794" s="239">
        <v>0</v>
      </c>
      <c r="O794" s="239">
        <f>ROUND(E794*N794,2)</f>
        <v>0</v>
      </c>
      <c r="P794" s="239">
        <v>0</v>
      </c>
      <c r="Q794" s="239">
        <f>ROUND(E794*P794,2)</f>
        <v>0</v>
      </c>
      <c r="R794" s="241" t="s">
        <v>979</v>
      </c>
      <c r="S794" s="241" t="s">
        <v>196</v>
      </c>
      <c r="T794" s="242" t="s">
        <v>232</v>
      </c>
      <c r="U794" s="224">
        <v>0.65</v>
      </c>
      <c r="V794" s="224">
        <f>ROUND(E794*U794,2)</f>
        <v>422.21</v>
      </c>
      <c r="W794" s="224"/>
      <c r="X794" s="224" t="s">
        <v>233</v>
      </c>
      <c r="Y794" s="213"/>
      <c r="Z794" s="213"/>
      <c r="AA794" s="213"/>
      <c r="AB794" s="213"/>
      <c r="AC794" s="213"/>
      <c r="AD794" s="213"/>
      <c r="AE794" s="213"/>
      <c r="AF794" s="213"/>
      <c r="AG794" s="213" t="s">
        <v>234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59" t="s">
        <v>995</v>
      </c>
      <c r="D795" s="257"/>
      <c r="E795" s="257"/>
      <c r="F795" s="257"/>
      <c r="G795" s="257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236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65" t="s">
        <v>996</v>
      </c>
      <c r="D796" s="263"/>
      <c r="E796" s="263"/>
      <c r="F796" s="263"/>
      <c r="G796" s="263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236</v>
      </c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65" t="s">
        <v>997</v>
      </c>
      <c r="D797" s="263"/>
      <c r="E797" s="263"/>
      <c r="F797" s="263"/>
      <c r="G797" s="263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236</v>
      </c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1"/>
      <c r="D798" s="246"/>
      <c r="E798" s="246"/>
      <c r="F798" s="246"/>
      <c r="G798" s="246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202</v>
      </c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36">
        <v>34</v>
      </c>
      <c r="B799" s="237" t="s">
        <v>1011</v>
      </c>
      <c r="C799" s="249" t="s">
        <v>1012</v>
      </c>
      <c r="D799" s="238" t="s">
        <v>256</v>
      </c>
      <c r="E799" s="239">
        <v>34.1</v>
      </c>
      <c r="F799" s="240"/>
      <c r="G799" s="241">
        <f>ROUND(E799*F799,2)</f>
        <v>0</v>
      </c>
      <c r="H799" s="240"/>
      <c r="I799" s="241">
        <f>ROUND(E799*H799,2)</f>
        <v>0</v>
      </c>
      <c r="J799" s="240"/>
      <c r="K799" s="241">
        <f>ROUND(E799*J799,2)</f>
        <v>0</v>
      </c>
      <c r="L799" s="241">
        <v>21</v>
      </c>
      <c r="M799" s="241">
        <f>G799*(1+L799/100)</f>
        <v>0</v>
      </c>
      <c r="N799" s="239">
        <v>1.02535</v>
      </c>
      <c r="O799" s="239">
        <f>ROUND(E799*N799,2)</f>
        <v>34.96</v>
      </c>
      <c r="P799" s="239">
        <v>0</v>
      </c>
      <c r="Q799" s="239">
        <f>ROUND(E799*P799,2)</f>
        <v>0</v>
      </c>
      <c r="R799" s="241" t="s">
        <v>979</v>
      </c>
      <c r="S799" s="241" t="s">
        <v>196</v>
      </c>
      <c r="T799" s="242" t="s">
        <v>232</v>
      </c>
      <c r="U799" s="224">
        <v>22.07</v>
      </c>
      <c r="V799" s="224">
        <f>ROUND(E799*U799,2)</f>
        <v>752.59</v>
      </c>
      <c r="W799" s="224"/>
      <c r="X799" s="224" t="s">
        <v>233</v>
      </c>
      <c r="Y799" s="213"/>
      <c r="Z799" s="213"/>
      <c r="AA799" s="213"/>
      <c r="AB799" s="213"/>
      <c r="AC799" s="213"/>
      <c r="AD799" s="213"/>
      <c r="AE799" s="213"/>
      <c r="AF799" s="213"/>
      <c r="AG799" s="213" t="s">
        <v>234</v>
      </c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ht="22.5" outlineLevel="1" x14ac:dyDescent="0.2">
      <c r="A800" s="220"/>
      <c r="B800" s="221"/>
      <c r="C800" s="259" t="s">
        <v>1013</v>
      </c>
      <c r="D800" s="257"/>
      <c r="E800" s="257"/>
      <c r="F800" s="257"/>
      <c r="G800" s="257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236</v>
      </c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43" t="str">
        <f>C800</f>
        <v>čistíren odpadních vod (mimo budovy), nádrží, vodojemů, žlabů nebo kanálů , včetně pomocného pracovního lešení o výšce podlahy do 1900 mm a pro zatížení do 1,5 kPa,</v>
      </c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53" t="s">
        <v>1014</v>
      </c>
      <c r="D801" s="226"/>
      <c r="E801" s="227">
        <v>23.431000000000001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206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53" t="s">
        <v>1015</v>
      </c>
      <c r="D802" s="226"/>
      <c r="E802" s="227">
        <v>10.669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206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51"/>
      <c r="D803" s="246"/>
      <c r="E803" s="246"/>
      <c r="F803" s="246"/>
      <c r="G803" s="246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202</v>
      </c>
      <c r="AH803" s="213"/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x14ac:dyDescent="0.2">
      <c r="A804" s="229" t="s">
        <v>191</v>
      </c>
      <c r="B804" s="230" t="s">
        <v>96</v>
      </c>
      <c r="C804" s="248" t="s">
        <v>97</v>
      </c>
      <c r="D804" s="231"/>
      <c r="E804" s="232"/>
      <c r="F804" s="233"/>
      <c r="G804" s="233">
        <f>SUMIF(AG805:AG1098,"&lt;&gt;NOR",G805:G1098)</f>
        <v>0</v>
      </c>
      <c r="H804" s="233"/>
      <c r="I804" s="233">
        <f>SUM(I805:I1098)</f>
        <v>0</v>
      </c>
      <c r="J804" s="233"/>
      <c r="K804" s="233">
        <f>SUM(K805:K1098)</f>
        <v>0</v>
      </c>
      <c r="L804" s="233"/>
      <c r="M804" s="233">
        <f>SUM(M805:M1098)</f>
        <v>0</v>
      </c>
      <c r="N804" s="232"/>
      <c r="O804" s="232">
        <f>SUM(O805:O1098)</f>
        <v>10221.390000000003</v>
      </c>
      <c r="P804" s="232"/>
      <c r="Q804" s="232">
        <f>SUM(Q805:Q1098)</f>
        <v>0</v>
      </c>
      <c r="R804" s="233"/>
      <c r="S804" s="233"/>
      <c r="T804" s="234"/>
      <c r="U804" s="228"/>
      <c r="V804" s="228">
        <f>SUM(V805:V1098)</f>
        <v>27512.240000000002</v>
      </c>
      <c r="W804" s="228"/>
      <c r="X804" s="228"/>
      <c r="AG804" t="s">
        <v>192</v>
      </c>
    </row>
    <row r="805" spans="1:60" ht="33.75" outlineLevel="1" x14ac:dyDescent="0.2">
      <c r="A805" s="236">
        <v>35</v>
      </c>
      <c r="B805" s="237" t="s">
        <v>1016</v>
      </c>
      <c r="C805" s="249" t="s">
        <v>1017</v>
      </c>
      <c r="D805" s="238" t="s">
        <v>230</v>
      </c>
      <c r="E805" s="239">
        <v>3391.6089400000001</v>
      </c>
      <c r="F805" s="240"/>
      <c r="G805" s="241">
        <f>ROUND(E805*F805,2)</f>
        <v>0</v>
      </c>
      <c r="H805" s="240"/>
      <c r="I805" s="241">
        <f>ROUND(E805*H805,2)</f>
        <v>0</v>
      </c>
      <c r="J805" s="240"/>
      <c r="K805" s="241">
        <f>ROUND(E805*J805,2)</f>
        <v>0</v>
      </c>
      <c r="L805" s="241">
        <v>21</v>
      </c>
      <c r="M805" s="241">
        <f>G805*(1+L805/100)</f>
        <v>0</v>
      </c>
      <c r="N805" s="239">
        <v>2.5251399999999999</v>
      </c>
      <c r="O805" s="239">
        <f>ROUND(E805*N805,2)</f>
        <v>8564.2900000000009</v>
      </c>
      <c r="P805" s="239">
        <v>0</v>
      </c>
      <c r="Q805" s="239">
        <f>ROUND(E805*P805,2)</f>
        <v>0</v>
      </c>
      <c r="R805" s="241" t="s">
        <v>401</v>
      </c>
      <c r="S805" s="241" t="s">
        <v>196</v>
      </c>
      <c r="T805" s="242" t="s">
        <v>232</v>
      </c>
      <c r="U805" s="224">
        <v>0.98699999999999999</v>
      </c>
      <c r="V805" s="224">
        <f>ROUND(E805*U805,2)</f>
        <v>3347.52</v>
      </c>
      <c r="W805" s="224"/>
      <c r="X805" s="224" t="s">
        <v>233</v>
      </c>
      <c r="Y805" s="213"/>
      <c r="Z805" s="213"/>
      <c r="AA805" s="213"/>
      <c r="AB805" s="213"/>
      <c r="AC805" s="213"/>
      <c r="AD805" s="213"/>
      <c r="AE805" s="213"/>
      <c r="AF805" s="213"/>
      <c r="AG805" s="213" t="s">
        <v>234</v>
      </c>
      <c r="AH805" s="213"/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3" t="s">
        <v>1018</v>
      </c>
      <c r="D806" s="226"/>
      <c r="E806" s="227"/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206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53" t="s">
        <v>1019</v>
      </c>
      <c r="D807" s="226"/>
      <c r="E807" s="227"/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206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53" t="s">
        <v>1020</v>
      </c>
      <c r="D808" s="226"/>
      <c r="E808" s="227">
        <v>324.38400000000001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206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1021</v>
      </c>
      <c r="D809" s="226"/>
      <c r="E809" s="227">
        <v>-36.424410000000002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206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53" t="s">
        <v>1022</v>
      </c>
      <c r="D810" s="226"/>
      <c r="E810" s="227">
        <v>-6.0720000000000001</v>
      </c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206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1023</v>
      </c>
      <c r="D811" s="226"/>
      <c r="E811" s="227">
        <v>-14.994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206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3" t="s">
        <v>1024</v>
      </c>
      <c r="D812" s="226"/>
      <c r="E812" s="227">
        <v>-5.3550000000000004</v>
      </c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206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53" t="s">
        <v>1025</v>
      </c>
      <c r="D813" s="226"/>
      <c r="E813" s="227">
        <v>-1.3008</v>
      </c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206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53" t="s">
        <v>1026</v>
      </c>
      <c r="D814" s="226"/>
      <c r="E814" s="227">
        <v>-0.72</v>
      </c>
      <c r="F814" s="224"/>
      <c r="G814" s="22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13"/>
      <c r="Z814" s="213"/>
      <c r="AA814" s="213"/>
      <c r="AB814" s="213"/>
      <c r="AC814" s="213"/>
      <c r="AD814" s="213"/>
      <c r="AE814" s="213"/>
      <c r="AF814" s="213"/>
      <c r="AG814" s="213" t="s">
        <v>206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1027</v>
      </c>
      <c r="D815" s="226"/>
      <c r="E815" s="227"/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206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1028</v>
      </c>
      <c r="D816" s="226"/>
      <c r="E816" s="227">
        <v>-0.95579999999999998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206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1029</v>
      </c>
      <c r="D817" s="226"/>
      <c r="E817" s="227">
        <v>-1.0620000000000001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206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1030</v>
      </c>
      <c r="D818" s="226"/>
      <c r="E818" s="227">
        <v>-3.4910999999999999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206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3" t="s">
        <v>1031</v>
      </c>
      <c r="D819" s="226"/>
      <c r="E819" s="227"/>
      <c r="F819" s="224"/>
      <c r="G819" s="224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206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64" t="s">
        <v>381</v>
      </c>
      <c r="D820" s="261"/>
      <c r="E820" s="262">
        <v>254.00889000000001</v>
      </c>
      <c r="F820" s="224"/>
      <c r="G820" s="224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13"/>
      <c r="Z820" s="213"/>
      <c r="AA820" s="213"/>
      <c r="AB820" s="213"/>
      <c r="AC820" s="213"/>
      <c r="AD820" s="213"/>
      <c r="AE820" s="213"/>
      <c r="AF820" s="213"/>
      <c r="AG820" s="213" t="s">
        <v>206</v>
      </c>
      <c r="AH820" s="213">
        <v>1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3" t="s">
        <v>1032</v>
      </c>
      <c r="D821" s="226"/>
      <c r="E821" s="227"/>
      <c r="F821" s="224"/>
      <c r="G821" s="22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206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1033</v>
      </c>
      <c r="D822" s="226"/>
      <c r="E822" s="227">
        <v>784.97820000000002</v>
      </c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206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53" t="s">
        <v>1034</v>
      </c>
      <c r="D823" s="226"/>
      <c r="E823" s="227">
        <v>-66.382499999999993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206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1035</v>
      </c>
      <c r="D824" s="226"/>
      <c r="E824" s="227">
        <v>-6.6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206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1036</v>
      </c>
      <c r="D825" s="226"/>
      <c r="E825" s="227">
        <v>-78.907499999999999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206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3" t="s">
        <v>1037</v>
      </c>
      <c r="D826" s="226"/>
      <c r="E826" s="227">
        <v>-3.6749999999999998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206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53" t="s">
        <v>1038</v>
      </c>
      <c r="D827" s="226"/>
      <c r="E827" s="227">
        <v>-36.823500000000003</v>
      </c>
      <c r="F827" s="224"/>
      <c r="G827" s="224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206</v>
      </c>
      <c r="AH827" s="213">
        <v>0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53" t="s">
        <v>1039</v>
      </c>
      <c r="D828" s="226"/>
      <c r="E828" s="227">
        <v>-2.2589999999999999</v>
      </c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206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1040</v>
      </c>
      <c r="D829" s="226"/>
      <c r="E829" s="227">
        <v>-3.915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206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53" t="s">
        <v>1041</v>
      </c>
      <c r="D830" s="226"/>
      <c r="E830" s="227">
        <v>-0.57599999999999996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206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53" t="s">
        <v>1042</v>
      </c>
      <c r="D831" s="226"/>
      <c r="E831" s="227">
        <v>-1.3008</v>
      </c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206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1043</v>
      </c>
      <c r="D832" s="226"/>
      <c r="E832" s="227">
        <v>-0.72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206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1044</v>
      </c>
      <c r="D833" s="226"/>
      <c r="E833" s="227">
        <v>-1.44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206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64" t="s">
        <v>381</v>
      </c>
      <c r="D834" s="261"/>
      <c r="E834" s="262">
        <v>582.37890000000004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206</v>
      </c>
      <c r="AH834" s="213">
        <v>1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20"/>
      <c r="B835" s="221"/>
      <c r="C835" s="253" t="s">
        <v>488</v>
      </c>
      <c r="D835" s="226"/>
      <c r="E835" s="227"/>
      <c r="F835" s="224"/>
      <c r="G835" s="224"/>
      <c r="H835" s="224"/>
      <c r="I835" s="224"/>
      <c r="J835" s="224"/>
      <c r="K835" s="224"/>
      <c r="L835" s="224"/>
      <c r="M835" s="224"/>
      <c r="N835" s="223"/>
      <c r="O835" s="223"/>
      <c r="P835" s="223"/>
      <c r="Q835" s="223"/>
      <c r="R835" s="224"/>
      <c r="S835" s="224"/>
      <c r="T835" s="224"/>
      <c r="U835" s="224"/>
      <c r="V835" s="224"/>
      <c r="W835" s="224"/>
      <c r="X835" s="224"/>
      <c r="Y835" s="213"/>
      <c r="Z835" s="213"/>
      <c r="AA835" s="213"/>
      <c r="AB835" s="213"/>
      <c r="AC835" s="213"/>
      <c r="AD835" s="213"/>
      <c r="AE835" s="213"/>
      <c r="AF835" s="213"/>
      <c r="AG835" s="213" t="s">
        <v>206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526</v>
      </c>
      <c r="D836" s="226"/>
      <c r="E836" s="227"/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206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3" t="s">
        <v>1045</v>
      </c>
      <c r="D837" s="226"/>
      <c r="E837" s="227"/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206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53" t="s">
        <v>1046</v>
      </c>
      <c r="D838" s="226"/>
      <c r="E838" s="227">
        <v>794.64599999999996</v>
      </c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206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53" t="s">
        <v>1047</v>
      </c>
      <c r="D839" s="226"/>
      <c r="E839" s="227">
        <v>-12.525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206</v>
      </c>
      <c r="AH839" s="213">
        <v>0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3" t="s">
        <v>1048</v>
      </c>
      <c r="D840" s="226"/>
      <c r="E840" s="227">
        <v>-36.896999999999998</v>
      </c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206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53" t="s">
        <v>1049</v>
      </c>
      <c r="D841" s="226"/>
      <c r="E841" s="227">
        <v>-12.5625</v>
      </c>
      <c r="F841" s="224"/>
      <c r="G841" s="224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13"/>
      <c r="Z841" s="213"/>
      <c r="AA841" s="213"/>
      <c r="AB841" s="213"/>
      <c r="AC841" s="213"/>
      <c r="AD841" s="213"/>
      <c r="AE841" s="213"/>
      <c r="AF841" s="213"/>
      <c r="AG841" s="213" t="s">
        <v>206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53" t="s">
        <v>1037</v>
      </c>
      <c r="D842" s="226"/>
      <c r="E842" s="227">
        <v>-3.6749999999999998</v>
      </c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206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1050</v>
      </c>
      <c r="D843" s="226"/>
      <c r="E843" s="227">
        <v>-2.2589999999999999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206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1040</v>
      </c>
      <c r="D844" s="226"/>
      <c r="E844" s="227">
        <v>-3.915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206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3" t="s">
        <v>1051</v>
      </c>
      <c r="D845" s="226"/>
      <c r="E845" s="227"/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206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53" t="s">
        <v>1052</v>
      </c>
      <c r="D846" s="226"/>
      <c r="E846" s="227">
        <v>-0.57599999999999996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206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53" t="s">
        <v>1043</v>
      </c>
      <c r="D847" s="226"/>
      <c r="E847" s="227">
        <v>-0.72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206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1042</v>
      </c>
      <c r="D848" s="226"/>
      <c r="E848" s="227">
        <v>-1.3008</v>
      </c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206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53" t="s">
        <v>1044</v>
      </c>
      <c r="D849" s="226"/>
      <c r="E849" s="227">
        <v>-1.44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206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64" t="s">
        <v>381</v>
      </c>
      <c r="D850" s="261"/>
      <c r="E850" s="262">
        <v>718.77570000000003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206</v>
      </c>
      <c r="AH850" s="213">
        <v>1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53" t="s">
        <v>674</v>
      </c>
      <c r="D851" s="226"/>
      <c r="E851" s="227"/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206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1053</v>
      </c>
      <c r="D852" s="226"/>
      <c r="E852" s="227"/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206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53" t="s">
        <v>1054</v>
      </c>
      <c r="D853" s="226"/>
      <c r="E853" s="227">
        <v>718.77499999999998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206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64" t="s">
        <v>381</v>
      </c>
      <c r="D854" s="261"/>
      <c r="E854" s="262">
        <v>718.77499999999998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206</v>
      </c>
      <c r="AH854" s="213">
        <v>1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555</v>
      </c>
      <c r="D855" s="226"/>
      <c r="E855" s="227"/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206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53" t="s">
        <v>1055</v>
      </c>
      <c r="D856" s="226"/>
      <c r="E856" s="227">
        <v>718.77499999999998</v>
      </c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206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64" t="s">
        <v>381</v>
      </c>
      <c r="D857" s="261"/>
      <c r="E857" s="262">
        <v>718.77499999999998</v>
      </c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206</v>
      </c>
      <c r="AH857" s="213">
        <v>1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 x14ac:dyDescent="0.2">
      <c r="A858" s="220"/>
      <c r="B858" s="221"/>
      <c r="C858" s="253" t="s">
        <v>596</v>
      </c>
      <c r="D858" s="226"/>
      <c r="E858" s="227"/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206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1056</v>
      </c>
      <c r="D859" s="226"/>
      <c r="E859" s="227"/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206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1057</v>
      </c>
      <c r="D860" s="226"/>
      <c r="E860" s="227">
        <v>74.97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206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53" t="s">
        <v>1058</v>
      </c>
      <c r="D861" s="226"/>
      <c r="E861" s="227">
        <v>285.31799999999998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206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3" t="s">
        <v>1059</v>
      </c>
      <c r="D862" s="226"/>
      <c r="E862" s="227">
        <v>19.965</v>
      </c>
      <c r="F862" s="224"/>
      <c r="G862" s="224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206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53" t="s">
        <v>1060</v>
      </c>
      <c r="D863" s="226"/>
      <c r="E863" s="227">
        <v>20.212499999999999</v>
      </c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13"/>
      <c r="Z863" s="213"/>
      <c r="AA863" s="213"/>
      <c r="AB863" s="213"/>
      <c r="AC863" s="213"/>
      <c r="AD863" s="213"/>
      <c r="AE863" s="213"/>
      <c r="AF863" s="213"/>
      <c r="AG863" s="213" t="s">
        <v>206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3" t="s">
        <v>1061</v>
      </c>
      <c r="D864" s="226"/>
      <c r="E864" s="227">
        <v>-0.77505000000000002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206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53" t="s">
        <v>1062</v>
      </c>
      <c r="D865" s="226"/>
      <c r="E865" s="227">
        <v>-0.79500000000000004</v>
      </c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206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64" t="s">
        <v>381</v>
      </c>
      <c r="D866" s="261"/>
      <c r="E866" s="262">
        <v>398.89544999999998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206</v>
      </c>
      <c r="AH866" s="213">
        <v>1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1"/>
      <c r="D867" s="246"/>
      <c r="E867" s="246"/>
      <c r="F867" s="246"/>
      <c r="G867" s="246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202</v>
      </c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ht="33.75" outlineLevel="1" x14ac:dyDescent="0.2">
      <c r="A868" s="236">
        <v>36</v>
      </c>
      <c r="B868" s="237" t="s">
        <v>1016</v>
      </c>
      <c r="C868" s="249" t="s">
        <v>1017</v>
      </c>
      <c r="D868" s="238" t="s">
        <v>230</v>
      </c>
      <c r="E868" s="239">
        <v>204.34351000000001</v>
      </c>
      <c r="F868" s="240"/>
      <c r="G868" s="241">
        <f>ROUND(E868*F868,2)</f>
        <v>0</v>
      </c>
      <c r="H868" s="240"/>
      <c r="I868" s="241">
        <f>ROUND(E868*H868,2)</f>
        <v>0</v>
      </c>
      <c r="J868" s="240"/>
      <c r="K868" s="241">
        <f>ROUND(E868*J868,2)</f>
        <v>0</v>
      </c>
      <c r="L868" s="241">
        <v>21</v>
      </c>
      <c r="M868" s="241">
        <f>G868*(1+L868/100)</f>
        <v>0</v>
      </c>
      <c r="N868" s="239">
        <v>2.5251399999999999</v>
      </c>
      <c r="O868" s="239">
        <f>ROUND(E868*N868,2)</f>
        <v>516</v>
      </c>
      <c r="P868" s="239">
        <v>0</v>
      </c>
      <c r="Q868" s="239">
        <f>ROUND(E868*P868,2)</f>
        <v>0</v>
      </c>
      <c r="R868" s="241" t="s">
        <v>401</v>
      </c>
      <c r="S868" s="241" t="s">
        <v>196</v>
      </c>
      <c r="T868" s="242" t="s">
        <v>232</v>
      </c>
      <c r="U868" s="224">
        <v>0.98699999999999999</v>
      </c>
      <c r="V868" s="224">
        <f>ROUND(E868*U868,2)</f>
        <v>201.69</v>
      </c>
      <c r="W868" s="224"/>
      <c r="X868" s="224" t="s">
        <v>233</v>
      </c>
      <c r="Y868" s="213"/>
      <c r="Z868" s="213"/>
      <c r="AA868" s="213"/>
      <c r="AB868" s="213"/>
      <c r="AC868" s="213"/>
      <c r="AD868" s="213"/>
      <c r="AE868" s="213"/>
      <c r="AF868" s="213"/>
      <c r="AG868" s="213" t="s">
        <v>234</v>
      </c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3" t="s">
        <v>1063</v>
      </c>
      <c r="D869" s="226"/>
      <c r="E869" s="227"/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206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 x14ac:dyDescent="0.2">
      <c r="A870" s="220"/>
      <c r="B870" s="221"/>
      <c r="C870" s="253" t="s">
        <v>1064</v>
      </c>
      <c r="D870" s="226"/>
      <c r="E870" s="227">
        <v>23.49502</v>
      </c>
      <c r="F870" s="224"/>
      <c r="G870" s="224"/>
      <c r="H870" s="224"/>
      <c r="I870" s="224"/>
      <c r="J870" s="224"/>
      <c r="K870" s="224"/>
      <c r="L870" s="224"/>
      <c r="M870" s="224"/>
      <c r="N870" s="223"/>
      <c r="O870" s="223"/>
      <c r="P870" s="223"/>
      <c r="Q870" s="223"/>
      <c r="R870" s="224"/>
      <c r="S870" s="224"/>
      <c r="T870" s="224"/>
      <c r="U870" s="224"/>
      <c r="V870" s="224"/>
      <c r="W870" s="224"/>
      <c r="X870" s="224"/>
      <c r="Y870" s="213"/>
      <c r="Z870" s="213"/>
      <c r="AA870" s="213"/>
      <c r="AB870" s="213"/>
      <c r="AC870" s="213"/>
      <c r="AD870" s="213"/>
      <c r="AE870" s="213"/>
      <c r="AF870" s="213"/>
      <c r="AG870" s="213" t="s">
        <v>206</v>
      </c>
      <c r="AH870" s="213">
        <v>0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1065</v>
      </c>
      <c r="D871" s="226"/>
      <c r="E871" s="227">
        <v>-1.21296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206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1066</v>
      </c>
      <c r="D872" s="226"/>
      <c r="E872" s="227">
        <v>-1.5456000000000001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206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1067</v>
      </c>
      <c r="D873" s="226"/>
      <c r="E873" s="227">
        <v>-1.4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206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64" t="s">
        <v>381</v>
      </c>
      <c r="D874" s="261"/>
      <c r="E874" s="262">
        <v>19.336459999999999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206</v>
      </c>
      <c r="AH874" s="213">
        <v>1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53" t="s">
        <v>488</v>
      </c>
      <c r="D875" s="226"/>
      <c r="E875" s="227"/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206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53" t="s">
        <v>1068</v>
      </c>
      <c r="D876" s="226"/>
      <c r="E876" s="227">
        <v>57.690049999999999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206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53" t="s">
        <v>1069</v>
      </c>
      <c r="D877" s="226"/>
      <c r="E877" s="227">
        <v>8.8160799999999995</v>
      </c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206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1070</v>
      </c>
      <c r="D878" s="226"/>
      <c r="E878" s="227">
        <v>-1.4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206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1071</v>
      </c>
      <c r="D879" s="226"/>
      <c r="E879" s="227">
        <v>-4.6120000000000001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206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1072</v>
      </c>
      <c r="D880" s="226"/>
      <c r="E880" s="227">
        <v>-1.2432000000000001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206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64" t="s">
        <v>381</v>
      </c>
      <c r="D881" s="261"/>
      <c r="E881" s="262">
        <v>59.250929999999997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206</v>
      </c>
      <c r="AH881" s="213">
        <v>1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20"/>
      <c r="B882" s="221"/>
      <c r="C882" s="253" t="s">
        <v>1073</v>
      </c>
      <c r="D882" s="226"/>
      <c r="E882" s="227"/>
      <c r="F882" s="224"/>
      <c r="G882" s="224"/>
      <c r="H882" s="224"/>
      <c r="I882" s="224"/>
      <c r="J882" s="224"/>
      <c r="K882" s="224"/>
      <c r="L882" s="224"/>
      <c r="M882" s="224"/>
      <c r="N882" s="223"/>
      <c r="O882" s="223"/>
      <c r="P882" s="223"/>
      <c r="Q882" s="223"/>
      <c r="R882" s="224"/>
      <c r="S882" s="224"/>
      <c r="T882" s="224"/>
      <c r="U882" s="224"/>
      <c r="V882" s="224"/>
      <c r="W882" s="224"/>
      <c r="X882" s="224"/>
      <c r="Y882" s="213"/>
      <c r="Z882" s="213"/>
      <c r="AA882" s="213"/>
      <c r="AB882" s="213"/>
      <c r="AC882" s="213"/>
      <c r="AD882" s="213"/>
      <c r="AE882" s="213"/>
      <c r="AF882" s="213"/>
      <c r="AG882" s="213" t="s">
        <v>206</v>
      </c>
      <c r="AH882" s="213">
        <v>0</v>
      </c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1074</v>
      </c>
      <c r="D883" s="226"/>
      <c r="E883" s="227">
        <v>59.25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206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64" t="s">
        <v>381</v>
      </c>
      <c r="D884" s="261"/>
      <c r="E884" s="262">
        <v>59.25</v>
      </c>
      <c r="F884" s="224"/>
      <c r="G884" s="224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206</v>
      </c>
      <c r="AH884" s="213">
        <v>1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53" t="s">
        <v>1075</v>
      </c>
      <c r="D885" s="226"/>
      <c r="E885" s="227">
        <v>57.690049999999999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206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53" t="s">
        <v>1069</v>
      </c>
      <c r="D886" s="226"/>
      <c r="E886" s="227">
        <v>8.8160799999999995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206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3" t="s">
        <v>1076</v>
      </c>
      <c r="D887" s="226"/>
      <c r="E887" s="227"/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206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64" t="s">
        <v>381</v>
      </c>
      <c r="D888" s="261"/>
      <c r="E888" s="262">
        <v>66.506129999999999</v>
      </c>
      <c r="F888" s="224"/>
      <c r="G888" s="224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206</v>
      </c>
      <c r="AH888" s="213">
        <v>1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 x14ac:dyDescent="0.2">
      <c r="A889" s="220"/>
      <c r="B889" s="221"/>
      <c r="C889" s="251"/>
      <c r="D889" s="246"/>
      <c r="E889" s="246"/>
      <c r="F889" s="246"/>
      <c r="G889" s="246"/>
      <c r="H889" s="224"/>
      <c r="I889" s="224"/>
      <c r="J889" s="224"/>
      <c r="K889" s="224"/>
      <c r="L889" s="224"/>
      <c r="M889" s="224"/>
      <c r="N889" s="223"/>
      <c r="O889" s="223"/>
      <c r="P889" s="223"/>
      <c r="Q889" s="223"/>
      <c r="R889" s="224"/>
      <c r="S889" s="224"/>
      <c r="T889" s="224"/>
      <c r="U889" s="224"/>
      <c r="V889" s="224"/>
      <c r="W889" s="224"/>
      <c r="X889" s="224"/>
      <c r="Y889" s="213"/>
      <c r="Z889" s="213"/>
      <c r="AA889" s="213"/>
      <c r="AB889" s="213"/>
      <c r="AC889" s="213"/>
      <c r="AD889" s="213"/>
      <c r="AE889" s="213"/>
      <c r="AF889" s="213"/>
      <c r="AG889" s="213" t="s">
        <v>202</v>
      </c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ht="22.5" outlineLevel="1" x14ac:dyDescent="0.2">
      <c r="A890" s="236">
        <v>37</v>
      </c>
      <c r="B890" s="237" t="s">
        <v>1077</v>
      </c>
      <c r="C890" s="249" t="s">
        <v>1078</v>
      </c>
      <c r="D890" s="238" t="s">
        <v>400</v>
      </c>
      <c r="E890" s="239">
        <v>11304.835800000001</v>
      </c>
      <c r="F890" s="240"/>
      <c r="G890" s="241">
        <f>ROUND(E890*F890,2)</f>
        <v>0</v>
      </c>
      <c r="H890" s="240"/>
      <c r="I890" s="241">
        <f>ROUND(E890*H890,2)</f>
        <v>0</v>
      </c>
      <c r="J890" s="240"/>
      <c r="K890" s="241">
        <f>ROUND(E890*J890,2)</f>
        <v>0</v>
      </c>
      <c r="L890" s="241">
        <v>21</v>
      </c>
      <c r="M890" s="241">
        <f>G890*(1+L890/100)</f>
        <v>0</v>
      </c>
      <c r="N890" s="239">
        <v>4.9160000000000002E-2</v>
      </c>
      <c r="O890" s="239">
        <f>ROUND(E890*N890,2)</f>
        <v>555.75</v>
      </c>
      <c r="P890" s="239">
        <v>0</v>
      </c>
      <c r="Q890" s="239">
        <f>ROUND(E890*P890,2)</f>
        <v>0</v>
      </c>
      <c r="R890" s="241" t="s">
        <v>401</v>
      </c>
      <c r="S890" s="241" t="s">
        <v>196</v>
      </c>
      <c r="T890" s="242" t="s">
        <v>232</v>
      </c>
      <c r="U890" s="224">
        <v>0.65</v>
      </c>
      <c r="V890" s="224">
        <f>ROUND(E890*U890,2)</f>
        <v>7348.14</v>
      </c>
      <c r="W890" s="224"/>
      <c r="X890" s="224" t="s">
        <v>233</v>
      </c>
      <c r="Y890" s="213"/>
      <c r="Z890" s="213"/>
      <c r="AA890" s="213"/>
      <c r="AB890" s="213"/>
      <c r="AC890" s="213"/>
      <c r="AD890" s="213"/>
      <c r="AE890" s="213"/>
      <c r="AF890" s="213"/>
      <c r="AG890" s="213" t="s">
        <v>234</v>
      </c>
      <c r="AH890" s="213"/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9" t="s">
        <v>1079</v>
      </c>
      <c r="D891" s="257"/>
      <c r="E891" s="257"/>
      <c r="F891" s="257"/>
      <c r="G891" s="257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236</v>
      </c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53" t="s">
        <v>1018</v>
      </c>
      <c r="D892" s="226"/>
      <c r="E892" s="227"/>
      <c r="F892" s="224"/>
      <c r="G892" s="224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206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53" t="s">
        <v>1080</v>
      </c>
      <c r="D893" s="226"/>
      <c r="E893" s="227">
        <v>1081.28</v>
      </c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206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3" t="s">
        <v>1081</v>
      </c>
      <c r="D894" s="226"/>
      <c r="E894" s="227">
        <v>-121.4147</v>
      </c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206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53" t="s">
        <v>1082</v>
      </c>
      <c r="D895" s="226"/>
      <c r="E895" s="227">
        <v>-20.239999999999998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206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20"/>
      <c r="B896" s="221"/>
      <c r="C896" s="253" t="s">
        <v>1083</v>
      </c>
      <c r="D896" s="226"/>
      <c r="E896" s="227">
        <v>-49.98</v>
      </c>
      <c r="F896" s="224"/>
      <c r="G896" s="224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206</v>
      </c>
      <c r="AH896" s="213">
        <v>0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53" t="s">
        <v>1084</v>
      </c>
      <c r="D897" s="226"/>
      <c r="E897" s="227">
        <v>-17.850000000000001</v>
      </c>
      <c r="F897" s="224"/>
      <c r="G897" s="224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206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1085</v>
      </c>
      <c r="D898" s="226"/>
      <c r="E898" s="227">
        <v>-4.3360000000000003</v>
      </c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206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1086</v>
      </c>
      <c r="D899" s="226"/>
      <c r="E899" s="227">
        <v>-2.4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206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53" t="s">
        <v>1087</v>
      </c>
      <c r="D900" s="226"/>
      <c r="E900" s="227">
        <v>-3.1859999999999999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206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1088</v>
      </c>
      <c r="D901" s="226"/>
      <c r="E901" s="227">
        <v>-3.54</v>
      </c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206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1089</v>
      </c>
      <c r="D902" s="226"/>
      <c r="E902" s="227">
        <v>-11.61</v>
      </c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206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64" t="s">
        <v>381</v>
      </c>
      <c r="D903" s="261"/>
      <c r="E903" s="262">
        <v>846.72329999999999</v>
      </c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206</v>
      </c>
      <c r="AH903" s="213">
        <v>1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20"/>
      <c r="B904" s="221"/>
      <c r="C904" s="253" t="s">
        <v>489</v>
      </c>
      <c r="D904" s="226"/>
      <c r="E904" s="227"/>
      <c r="F904" s="224"/>
      <c r="G904" s="224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13"/>
      <c r="Z904" s="213"/>
      <c r="AA904" s="213"/>
      <c r="AB904" s="213"/>
      <c r="AC904" s="213"/>
      <c r="AD904" s="213"/>
      <c r="AE904" s="213"/>
      <c r="AF904" s="213"/>
      <c r="AG904" s="213" t="s">
        <v>206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488</v>
      </c>
      <c r="D905" s="226"/>
      <c r="E905" s="227"/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206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1032</v>
      </c>
      <c r="D906" s="226"/>
      <c r="E906" s="227"/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206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53" t="s">
        <v>1090</v>
      </c>
      <c r="D907" s="226"/>
      <c r="E907" s="227">
        <v>2616.5940000000001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206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3" t="s">
        <v>1091</v>
      </c>
      <c r="D908" s="226"/>
      <c r="E908" s="227">
        <v>-221.27500000000001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206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53" t="s">
        <v>1092</v>
      </c>
      <c r="D909" s="226"/>
      <c r="E909" s="227">
        <v>-22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206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1093</v>
      </c>
      <c r="D910" s="226"/>
      <c r="E910" s="227">
        <v>-263.02499999999998</v>
      </c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206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53" t="s">
        <v>1094</v>
      </c>
      <c r="D911" s="226"/>
      <c r="E911" s="227">
        <v>-12.25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206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1095</v>
      </c>
      <c r="D912" s="226"/>
      <c r="E912" s="227">
        <v>-122.745</v>
      </c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206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1096</v>
      </c>
      <c r="D913" s="226"/>
      <c r="E913" s="227">
        <v>-7.53</v>
      </c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206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1097</v>
      </c>
      <c r="D914" s="226"/>
      <c r="E914" s="227">
        <v>-13.05</v>
      </c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206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3" t="s">
        <v>1098</v>
      </c>
      <c r="D915" s="226"/>
      <c r="E915" s="227">
        <v>-1.92</v>
      </c>
      <c r="F915" s="224"/>
      <c r="G915" s="224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206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53" t="s">
        <v>1099</v>
      </c>
      <c r="D916" s="226"/>
      <c r="E916" s="227">
        <v>-4.3360000000000003</v>
      </c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206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1100</v>
      </c>
      <c r="D917" s="226"/>
      <c r="E917" s="227">
        <v>-2.4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206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1101</v>
      </c>
      <c r="D918" s="226"/>
      <c r="E918" s="227">
        <v>-4.8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206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64" t="s">
        <v>381</v>
      </c>
      <c r="D919" s="261"/>
      <c r="E919" s="262">
        <v>1941.2629999999999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206</v>
      </c>
      <c r="AH919" s="213">
        <v>1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526</v>
      </c>
      <c r="D920" s="226"/>
      <c r="E920" s="227"/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206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53" t="s">
        <v>1045</v>
      </c>
      <c r="D921" s="226"/>
      <c r="E921" s="227"/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206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3" t="s">
        <v>1102</v>
      </c>
      <c r="D922" s="226"/>
      <c r="E922" s="227">
        <v>2648.82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206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53" t="s">
        <v>1103</v>
      </c>
      <c r="D923" s="226"/>
      <c r="E923" s="227">
        <v>-41.75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206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3" t="s">
        <v>1104</v>
      </c>
      <c r="D924" s="226"/>
      <c r="E924" s="227">
        <v>-122.99</v>
      </c>
      <c r="F924" s="224"/>
      <c r="G924" s="224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206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53" t="s">
        <v>1105</v>
      </c>
      <c r="D925" s="226"/>
      <c r="E925" s="227">
        <v>-41.875</v>
      </c>
      <c r="F925" s="224"/>
      <c r="G925" s="224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206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20"/>
      <c r="B926" s="221"/>
      <c r="C926" s="253" t="s">
        <v>1094</v>
      </c>
      <c r="D926" s="226"/>
      <c r="E926" s="227">
        <v>-12.25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206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3" t="s">
        <v>1106</v>
      </c>
      <c r="D927" s="226"/>
      <c r="E927" s="227">
        <v>-7.53</v>
      </c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206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1097</v>
      </c>
      <c r="D928" s="226"/>
      <c r="E928" s="227">
        <v>-13.05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206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1051</v>
      </c>
      <c r="D929" s="226"/>
      <c r="E929" s="227"/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206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53" t="s">
        <v>1107</v>
      </c>
      <c r="D930" s="226"/>
      <c r="E930" s="227">
        <v>-1.92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206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3" t="s">
        <v>1100</v>
      </c>
      <c r="D931" s="226"/>
      <c r="E931" s="227">
        <v>-2.4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206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53" t="s">
        <v>1099</v>
      </c>
      <c r="D932" s="226"/>
      <c r="E932" s="227">
        <v>-4.3360000000000003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206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3" t="s">
        <v>1101</v>
      </c>
      <c r="D933" s="226"/>
      <c r="E933" s="227">
        <v>-4.8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206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64" t="s">
        <v>381</v>
      </c>
      <c r="D934" s="261"/>
      <c r="E934" s="262">
        <v>2395.9189999999999</v>
      </c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206</v>
      </c>
      <c r="AH934" s="213">
        <v>1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53" t="s">
        <v>1108</v>
      </c>
      <c r="D935" s="226"/>
      <c r="E935" s="227">
        <v>2395.91</v>
      </c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206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64" t="s">
        <v>381</v>
      </c>
      <c r="D936" s="261"/>
      <c r="E936" s="262">
        <v>2395.91</v>
      </c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206</v>
      </c>
      <c r="AH936" s="213">
        <v>1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53" t="s">
        <v>1109</v>
      </c>
      <c r="D937" s="226"/>
      <c r="E937" s="227">
        <v>2395.9189999999999</v>
      </c>
      <c r="F937" s="224"/>
      <c r="G937" s="224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206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64" t="s">
        <v>381</v>
      </c>
      <c r="D938" s="261"/>
      <c r="E938" s="262">
        <v>2395.9189999999999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206</v>
      </c>
      <c r="AH938" s="213">
        <v>1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1110</v>
      </c>
      <c r="D939" s="226"/>
      <c r="E939" s="227"/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206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1111</v>
      </c>
      <c r="D940" s="226"/>
      <c r="E940" s="227">
        <v>249.9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206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53" t="s">
        <v>1112</v>
      </c>
      <c r="D941" s="226"/>
      <c r="E941" s="227">
        <v>951.06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206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53" t="s">
        <v>1113</v>
      </c>
      <c r="D942" s="226"/>
      <c r="E942" s="227">
        <v>66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206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3" t="s">
        <v>1114</v>
      </c>
      <c r="D943" s="226"/>
      <c r="E943" s="227">
        <v>67.375</v>
      </c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206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53" t="s">
        <v>1115</v>
      </c>
      <c r="D944" s="226"/>
      <c r="E944" s="227">
        <v>-1.32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206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20"/>
      <c r="B945" s="221"/>
      <c r="C945" s="253" t="s">
        <v>1116</v>
      </c>
      <c r="D945" s="226"/>
      <c r="E945" s="227">
        <v>-1.2635000000000001</v>
      </c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206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20"/>
      <c r="B946" s="221"/>
      <c r="C946" s="253" t="s">
        <v>1117</v>
      </c>
      <c r="D946" s="226"/>
      <c r="E946" s="227">
        <v>-1.32</v>
      </c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206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53" t="s">
        <v>1118</v>
      </c>
      <c r="D947" s="226"/>
      <c r="E947" s="227">
        <v>-1.33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206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64" t="s">
        <v>381</v>
      </c>
      <c r="D948" s="261"/>
      <c r="E948" s="262">
        <v>1329.1015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206</v>
      </c>
      <c r="AH948" s="213">
        <v>1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1"/>
      <c r="D949" s="246"/>
      <c r="E949" s="246"/>
      <c r="F949" s="246"/>
      <c r="G949" s="246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202</v>
      </c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ht="22.5" outlineLevel="1" x14ac:dyDescent="0.2">
      <c r="A950" s="236">
        <v>38</v>
      </c>
      <c r="B950" s="237" t="s">
        <v>1119</v>
      </c>
      <c r="C950" s="249" t="s">
        <v>1120</v>
      </c>
      <c r="D950" s="238" t="s">
        <v>400</v>
      </c>
      <c r="E950" s="239">
        <v>11304.83</v>
      </c>
      <c r="F950" s="240"/>
      <c r="G950" s="241">
        <f>ROUND(E950*F950,2)</f>
        <v>0</v>
      </c>
      <c r="H950" s="240"/>
      <c r="I950" s="241">
        <f>ROUND(E950*H950,2)</f>
        <v>0</v>
      </c>
      <c r="J950" s="240"/>
      <c r="K950" s="241">
        <f>ROUND(E950*J950,2)</f>
        <v>0</v>
      </c>
      <c r="L950" s="241">
        <v>21</v>
      </c>
      <c r="M950" s="241">
        <f>G950*(1+L950/100)</f>
        <v>0</v>
      </c>
      <c r="N950" s="239">
        <v>0</v>
      </c>
      <c r="O950" s="239">
        <f>ROUND(E950*N950,2)</f>
        <v>0</v>
      </c>
      <c r="P950" s="239">
        <v>0</v>
      </c>
      <c r="Q950" s="239">
        <f>ROUND(E950*P950,2)</f>
        <v>0</v>
      </c>
      <c r="R950" s="241" t="s">
        <v>401</v>
      </c>
      <c r="S950" s="241" t="s">
        <v>196</v>
      </c>
      <c r="T950" s="242" t="s">
        <v>232</v>
      </c>
      <c r="U950" s="224">
        <v>0.17299999999999999</v>
      </c>
      <c r="V950" s="224">
        <f>ROUND(E950*U950,2)</f>
        <v>1955.74</v>
      </c>
      <c r="W950" s="224"/>
      <c r="X950" s="224" t="s">
        <v>233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234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20"/>
      <c r="B951" s="221"/>
      <c r="C951" s="259" t="s">
        <v>1079</v>
      </c>
      <c r="D951" s="257"/>
      <c r="E951" s="257"/>
      <c r="F951" s="257"/>
      <c r="G951" s="257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13"/>
      <c r="Z951" s="213"/>
      <c r="AA951" s="213"/>
      <c r="AB951" s="213"/>
      <c r="AC951" s="213"/>
      <c r="AD951" s="213"/>
      <c r="AE951" s="213"/>
      <c r="AF951" s="213"/>
      <c r="AG951" s="213" t="s">
        <v>236</v>
      </c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1"/>
      <c r="D952" s="246"/>
      <c r="E952" s="246"/>
      <c r="F952" s="246"/>
      <c r="G952" s="246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202</v>
      </c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36">
        <v>39</v>
      </c>
      <c r="B953" s="237" t="s">
        <v>1121</v>
      </c>
      <c r="C953" s="249" t="s">
        <v>1122</v>
      </c>
      <c r="D953" s="238" t="s">
        <v>263</v>
      </c>
      <c r="E953" s="239">
        <v>166.3</v>
      </c>
      <c r="F953" s="240"/>
      <c r="G953" s="241">
        <f>ROUND(E953*F953,2)</f>
        <v>0</v>
      </c>
      <c r="H953" s="240"/>
      <c r="I953" s="241">
        <f>ROUND(E953*H953,2)</f>
        <v>0</v>
      </c>
      <c r="J953" s="240"/>
      <c r="K953" s="241">
        <f>ROUND(E953*J953,2)</f>
        <v>0</v>
      </c>
      <c r="L953" s="241">
        <v>21</v>
      </c>
      <c r="M953" s="241">
        <f>G953*(1+L953/100)</f>
        <v>0</v>
      </c>
      <c r="N953" s="239">
        <v>3.0470000000000001E-2</v>
      </c>
      <c r="O953" s="239">
        <f>ROUND(E953*N953,2)</f>
        <v>5.07</v>
      </c>
      <c r="P953" s="239">
        <v>0</v>
      </c>
      <c r="Q953" s="239">
        <f>ROUND(E953*P953,2)</f>
        <v>0</v>
      </c>
      <c r="R953" s="241" t="s">
        <v>401</v>
      </c>
      <c r="S953" s="241" t="s">
        <v>196</v>
      </c>
      <c r="T953" s="242" t="s">
        <v>232</v>
      </c>
      <c r="U953" s="224">
        <v>0.87</v>
      </c>
      <c r="V953" s="224">
        <f>ROUND(E953*U953,2)</f>
        <v>144.68</v>
      </c>
      <c r="W953" s="224"/>
      <c r="X953" s="224" t="s">
        <v>233</v>
      </c>
      <c r="Y953" s="213"/>
      <c r="Z953" s="213"/>
      <c r="AA953" s="213"/>
      <c r="AB953" s="213"/>
      <c r="AC953" s="213"/>
      <c r="AD953" s="213"/>
      <c r="AE953" s="213"/>
      <c r="AF953" s="213"/>
      <c r="AG953" s="213" t="s">
        <v>234</v>
      </c>
      <c r="AH953" s="213"/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9" t="s">
        <v>1079</v>
      </c>
      <c r="D954" s="257"/>
      <c r="E954" s="257"/>
      <c r="F954" s="257"/>
      <c r="G954" s="257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236</v>
      </c>
      <c r="AH954" s="213"/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1123</v>
      </c>
      <c r="D955" s="226"/>
      <c r="E955" s="227"/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206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3" t="s">
        <v>1124</v>
      </c>
      <c r="D956" s="226"/>
      <c r="E956" s="227">
        <v>17</v>
      </c>
      <c r="F956" s="224"/>
      <c r="G956" s="224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206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20"/>
      <c r="B957" s="221"/>
      <c r="C957" s="253" t="s">
        <v>1125</v>
      </c>
      <c r="D957" s="226"/>
      <c r="E957" s="227">
        <v>33.200000000000003</v>
      </c>
      <c r="F957" s="224"/>
      <c r="G957" s="224"/>
      <c r="H957" s="224"/>
      <c r="I957" s="224"/>
      <c r="J957" s="224"/>
      <c r="K957" s="224"/>
      <c r="L957" s="224"/>
      <c r="M957" s="224"/>
      <c r="N957" s="223"/>
      <c r="O957" s="223"/>
      <c r="P957" s="223"/>
      <c r="Q957" s="223"/>
      <c r="R957" s="224"/>
      <c r="S957" s="224"/>
      <c r="T957" s="224"/>
      <c r="U957" s="224"/>
      <c r="V957" s="224"/>
      <c r="W957" s="224"/>
      <c r="X957" s="224"/>
      <c r="Y957" s="213"/>
      <c r="Z957" s="213"/>
      <c r="AA957" s="213"/>
      <c r="AB957" s="213"/>
      <c r="AC957" s="213"/>
      <c r="AD957" s="213"/>
      <c r="AE957" s="213"/>
      <c r="AF957" s="213"/>
      <c r="AG957" s="213" t="s">
        <v>206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53" t="s">
        <v>1126</v>
      </c>
      <c r="D958" s="226"/>
      <c r="E958" s="227">
        <v>33.200000000000003</v>
      </c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206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1127</v>
      </c>
      <c r="D959" s="226"/>
      <c r="E959" s="227">
        <v>33.200000000000003</v>
      </c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206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1128</v>
      </c>
      <c r="D960" s="226"/>
      <c r="E960" s="227">
        <v>33.200000000000003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206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1129</v>
      </c>
      <c r="D961" s="226"/>
      <c r="E961" s="227">
        <v>16.5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206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1"/>
      <c r="D962" s="246"/>
      <c r="E962" s="246"/>
      <c r="F962" s="246"/>
      <c r="G962" s="246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202</v>
      </c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36">
        <v>40</v>
      </c>
      <c r="B963" s="237" t="s">
        <v>1130</v>
      </c>
      <c r="C963" s="249" t="s">
        <v>1131</v>
      </c>
      <c r="D963" s="238" t="s">
        <v>263</v>
      </c>
      <c r="E963" s="239">
        <v>166.3</v>
      </c>
      <c r="F963" s="240"/>
      <c r="G963" s="241">
        <f>ROUND(E963*F963,2)</f>
        <v>0</v>
      </c>
      <c r="H963" s="240"/>
      <c r="I963" s="241">
        <f>ROUND(E963*H963,2)</f>
        <v>0</v>
      </c>
      <c r="J963" s="240"/>
      <c r="K963" s="241">
        <f>ROUND(E963*J963,2)</f>
        <v>0</v>
      </c>
      <c r="L963" s="241">
        <v>21</v>
      </c>
      <c r="M963" s="241">
        <f>G963*(1+L963/100)</f>
        <v>0</v>
      </c>
      <c r="N963" s="239">
        <v>0</v>
      </c>
      <c r="O963" s="239">
        <f>ROUND(E963*N963,2)</f>
        <v>0</v>
      </c>
      <c r="P963" s="239">
        <v>0</v>
      </c>
      <c r="Q963" s="239">
        <f>ROUND(E963*P963,2)</f>
        <v>0</v>
      </c>
      <c r="R963" s="241" t="s">
        <v>401</v>
      </c>
      <c r="S963" s="241" t="s">
        <v>196</v>
      </c>
      <c r="T963" s="242" t="s">
        <v>232</v>
      </c>
      <c r="U963" s="224">
        <v>0.23200000000000001</v>
      </c>
      <c r="V963" s="224">
        <f>ROUND(E963*U963,2)</f>
        <v>38.58</v>
      </c>
      <c r="W963" s="224"/>
      <c r="X963" s="224" t="s">
        <v>233</v>
      </c>
      <c r="Y963" s="213"/>
      <c r="Z963" s="213"/>
      <c r="AA963" s="213"/>
      <c r="AB963" s="213"/>
      <c r="AC963" s="213"/>
      <c r="AD963" s="213"/>
      <c r="AE963" s="213"/>
      <c r="AF963" s="213"/>
      <c r="AG963" s="213" t="s">
        <v>234</v>
      </c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9" t="s">
        <v>1079</v>
      </c>
      <c r="D964" s="257"/>
      <c r="E964" s="257"/>
      <c r="F964" s="257"/>
      <c r="G964" s="257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236</v>
      </c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53" t="s">
        <v>1123</v>
      </c>
      <c r="D965" s="226"/>
      <c r="E965" s="227"/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206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1124</v>
      </c>
      <c r="D966" s="226"/>
      <c r="E966" s="227">
        <v>17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206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1125</v>
      </c>
      <c r="D967" s="226"/>
      <c r="E967" s="227">
        <v>33.200000000000003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206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3" t="s">
        <v>1126</v>
      </c>
      <c r="D968" s="226"/>
      <c r="E968" s="227">
        <v>33.200000000000003</v>
      </c>
      <c r="F968" s="224"/>
      <c r="G968" s="224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206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53" t="s">
        <v>1127</v>
      </c>
      <c r="D969" s="226"/>
      <c r="E969" s="227">
        <v>33.200000000000003</v>
      </c>
      <c r="F969" s="224"/>
      <c r="G969" s="224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206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">
      <c r="A970" s="220"/>
      <c r="B970" s="221"/>
      <c r="C970" s="253" t="s">
        <v>1128</v>
      </c>
      <c r="D970" s="226"/>
      <c r="E970" s="227">
        <v>33.200000000000003</v>
      </c>
      <c r="F970" s="224"/>
      <c r="G970" s="224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206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3" t="s">
        <v>1129</v>
      </c>
      <c r="D971" s="226"/>
      <c r="E971" s="227">
        <v>16.5</v>
      </c>
      <c r="F971" s="224"/>
      <c r="G971" s="224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206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51"/>
      <c r="D972" s="246"/>
      <c r="E972" s="246"/>
      <c r="F972" s="246"/>
      <c r="G972" s="246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13"/>
      <c r="Z972" s="213"/>
      <c r="AA972" s="213"/>
      <c r="AB972" s="213"/>
      <c r="AC972" s="213"/>
      <c r="AD972" s="213"/>
      <c r="AE972" s="213"/>
      <c r="AF972" s="213"/>
      <c r="AG972" s="213" t="s">
        <v>202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36">
        <v>41</v>
      </c>
      <c r="B973" s="237" t="s">
        <v>1132</v>
      </c>
      <c r="C973" s="249" t="s">
        <v>1133</v>
      </c>
      <c r="D973" s="238" t="s">
        <v>256</v>
      </c>
      <c r="E973" s="239">
        <v>508.89179999999999</v>
      </c>
      <c r="F973" s="240"/>
      <c r="G973" s="241">
        <f>ROUND(E973*F973,2)</f>
        <v>0</v>
      </c>
      <c r="H973" s="240"/>
      <c r="I973" s="241">
        <f>ROUND(E973*H973,2)</f>
        <v>0</v>
      </c>
      <c r="J973" s="240"/>
      <c r="K973" s="241">
        <f>ROUND(E973*J973,2)</f>
        <v>0</v>
      </c>
      <c r="L973" s="241">
        <v>21</v>
      </c>
      <c r="M973" s="241">
        <f>G973*(1+L973/100)</f>
        <v>0</v>
      </c>
      <c r="N973" s="239">
        <v>1.02139</v>
      </c>
      <c r="O973" s="239">
        <f>ROUND(E973*N973,2)</f>
        <v>519.78</v>
      </c>
      <c r="P973" s="239">
        <v>0</v>
      </c>
      <c r="Q973" s="239">
        <f>ROUND(E973*P973,2)</f>
        <v>0</v>
      </c>
      <c r="R973" s="241" t="s">
        <v>401</v>
      </c>
      <c r="S973" s="241" t="s">
        <v>196</v>
      </c>
      <c r="T973" s="242" t="s">
        <v>232</v>
      </c>
      <c r="U973" s="224">
        <v>26.616</v>
      </c>
      <c r="V973" s="224">
        <f>ROUND(E973*U973,2)</f>
        <v>13544.66</v>
      </c>
      <c r="W973" s="224"/>
      <c r="X973" s="224" t="s">
        <v>233</v>
      </c>
      <c r="Y973" s="213"/>
      <c r="Z973" s="213"/>
      <c r="AA973" s="213"/>
      <c r="AB973" s="213"/>
      <c r="AC973" s="213"/>
      <c r="AD973" s="213"/>
      <c r="AE973" s="213"/>
      <c r="AF973" s="213"/>
      <c r="AG973" s="213" t="s">
        <v>234</v>
      </c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ht="33.75" outlineLevel="1" x14ac:dyDescent="0.2">
      <c r="A974" s="220"/>
      <c r="B974" s="221"/>
      <c r="C974" s="259" t="s">
        <v>1134</v>
      </c>
      <c r="D974" s="257"/>
      <c r="E974" s="257"/>
      <c r="F974" s="257"/>
      <c r="G974" s="257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236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43" t="str">
        <f>C974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1135</v>
      </c>
      <c r="D975" s="226"/>
      <c r="E975" s="227">
        <v>27.001999999999999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206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3" t="s">
        <v>1136</v>
      </c>
      <c r="D976" s="226"/>
      <c r="E976" s="227">
        <v>81.493300000000005</v>
      </c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206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53" t="s">
        <v>1137</v>
      </c>
      <c r="D977" s="226"/>
      <c r="E977" s="227">
        <v>102.0244</v>
      </c>
      <c r="F977" s="224"/>
      <c r="G977" s="224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13"/>
      <c r="Z977" s="213"/>
      <c r="AA977" s="213"/>
      <c r="AB977" s="213"/>
      <c r="AC977" s="213"/>
      <c r="AD977" s="213"/>
      <c r="AE977" s="213"/>
      <c r="AF977" s="213"/>
      <c r="AG977" s="213" t="s">
        <v>206</v>
      </c>
      <c r="AH977" s="213">
        <v>0</v>
      </c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20"/>
      <c r="B978" s="221"/>
      <c r="C978" s="253" t="s">
        <v>1138</v>
      </c>
      <c r="D978" s="226"/>
      <c r="E978" s="227">
        <v>102.4211</v>
      </c>
      <c r="F978" s="224"/>
      <c r="G978" s="224"/>
      <c r="H978" s="224"/>
      <c r="I978" s="224"/>
      <c r="J978" s="224"/>
      <c r="K978" s="224"/>
      <c r="L978" s="224"/>
      <c r="M978" s="224"/>
      <c r="N978" s="223"/>
      <c r="O978" s="223"/>
      <c r="P978" s="223"/>
      <c r="Q978" s="223"/>
      <c r="R978" s="224"/>
      <c r="S978" s="224"/>
      <c r="T978" s="224"/>
      <c r="U978" s="224"/>
      <c r="V978" s="224"/>
      <c r="W978" s="224"/>
      <c r="X978" s="224"/>
      <c r="Y978" s="213"/>
      <c r="Z978" s="213"/>
      <c r="AA978" s="213"/>
      <c r="AB978" s="213"/>
      <c r="AC978" s="213"/>
      <c r="AD978" s="213"/>
      <c r="AE978" s="213"/>
      <c r="AF978" s="213"/>
      <c r="AG978" s="213" t="s">
        <v>206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3" t="s">
        <v>1139</v>
      </c>
      <c r="D979" s="226"/>
      <c r="E979" s="227">
        <v>54.793300000000002</v>
      </c>
      <c r="F979" s="224"/>
      <c r="G979" s="224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206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3" t="s">
        <v>1140</v>
      </c>
      <c r="D980" s="226"/>
      <c r="E980" s="227">
        <v>68.800600000000003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206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53" t="s">
        <v>1141</v>
      </c>
      <c r="D981" s="226"/>
      <c r="E981" s="227">
        <v>33.672600000000003</v>
      </c>
      <c r="F981" s="224"/>
      <c r="G981" s="224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206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53" t="s">
        <v>1142</v>
      </c>
      <c r="D982" s="226"/>
      <c r="E982" s="227">
        <v>38.6845</v>
      </c>
      <c r="F982" s="224"/>
      <c r="G982" s="224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206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1"/>
      <c r="D983" s="246"/>
      <c r="E983" s="246"/>
      <c r="F983" s="246"/>
      <c r="G983" s="246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202</v>
      </c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36">
        <v>42</v>
      </c>
      <c r="B984" s="237" t="s">
        <v>1132</v>
      </c>
      <c r="C984" s="249" t="s">
        <v>1133</v>
      </c>
      <c r="D984" s="238" t="s">
        <v>256</v>
      </c>
      <c r="E984" s="239">
        <v>33.337800000000001</v>
      </c>
      <c r="F984" s="240"/>
      <c r="G984" s="241">
        <f>ROUND(E984*F984,2)</f>
        <v>0</v>
      </c>
      <c r="H984" s="240"/>
      <c r="I984" s="241">
        <f>ROUND(E984*H984,2)</f>
        <v>0</v>
      </c>
      <c r="J984" s="240"/>
      <c r="K984" s="241">
        <f>ROUND(E984*J984,2)</f>
        <v>0</v>
      </c>
      <c r="L984" s="241">
        <v>21</v>
      </c>
      <c r="M984" s="241">
        <f>G984*(1+L984/100)</f>
        <v>0</v>
      </c>
      <c r="N984" s="239">
        <v>1.02139</v>
      </c>
      <c r="O984" s="239">
        <f>ROUND(E984*N984,2)</f>
        <v>34.049999999999997</v>
      </c>
      <c r="P984" s="239">
        <v>0</v>
      </c>
      <c r="Q984" s="239">
        <f>ROUND(E984*P984,2)</f>
        <v>0</v>
      </c>
      <c r="R984" s="241" t="s">
        <v>401</v>
      </c>
      <c r="S984" s="241" t="s">
        <v>196</v>
      </c>
      <c r="T984" s="242" t="s">
        <v>232</v>
      </c>
      <c r="U984" s="224">
        <v>26.616</v>
      </c>
      <c r="V984" s="224">
        <f>ROUND(E984*U984,2)</f>
        <v>887.32</v>
      </c>
      <c r="W984" s="224"/>
      <c r="X984" s="224" t="s">
        <v>233</v>
      </c>
      <c r="Y984" s="213"/>
      <c r="Z984" s="213"/>
      <c r="AA984" s="213"/>
      <c r="AB984" s="213"/>
      <c r="AC984" s="213"/>
      <c r="AD984" s="213"/>
      <c r="AE984" s="213"/>
      <c r="AF984" s="213"/>
      <c r="AG984" s="213" t="s">
        <v>234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ht="33.75" outlineLevel="1" x14ac:dyDescent="0.2">
      <c r="A985" s="220"/>
      <c r="B985" s="221"/>
      <c r="C985" s="259" t="s">
        <v>1134</v>
      </c>
      <c r="D985" s="257"/>
      <c r="E985" s="257"/>
      <c r="F985" s="257"/>
      <c r="G985" s="257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13"/>
      <c r="Z985" s="213"/>
      <c r="AA985" s="213"/>
      <c r="AB985" s="213"/>
      <c r="AC985" s="213"/>
      <c r="AD985" s="213"/>
      <c r="AE985" s="213"/>
      <c r="AF985" s="213"/>
      <c r="AG985" s="213" t="s">
        <v>236</v>
      </c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43" t="str">
        <f>C985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704</v>
      </c>
      <c r="D986" s="226"/>
      <c r="E986" s="227"/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206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53" t="s">
        <v>1143</v>
      </c>
      <c r="D987" s="226"/>
      <c r="E987" s="227">
        <v>6.1833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206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3" t="s">
        <v>1144</v>
      </c>
      <c r="D988" s="226"/>
      <c r="E988" s="227">
        <v>4.3857999999999997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206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53" t="s">
        <v>1145</v>
      </c>
      <c r="D989" s="226"/>
      <c r="E989" s="227">
        <v>3.3477000000000001</v>
      </c>
      <c r="F989" s="224"/>
      <c r="G989" s="224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206</v>
      </c>
      <c r="AH989" s="213">
        <v>0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53" t="s">
        <v>1146</v>
      </c>
      <c r="D990" s="226"/>
      <c r="E990" s="227">
        <v>3.4811999999999999</v>
      </c>
      <c r="F990" s="224"/>
      <c r="G990" s="224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206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1147</v>
      </c>
      <c r="D991" s="226"/>
      <c r="E991" s="227">
        <v>3.3266</v>
      </c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206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20"/>
      <c r="B992" s="221"/>
      <c r="C992" s="253" t="s">
        <v>1148</v>
      </c>
      <c r="D992" s="226"/>
      <c r="E992" s="227">
        <v>3.4337</v>
      </c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206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20"/>
      <c r="B993" s="221"/>
      <c r="C993" s="253" t="s">
        <v>1149</v>
      </c>
      <c r="D993" s="226"/>
      <c r="E993" s="227">
        <v>5.4770000000000003</v>
      </c>
      <c r="F993" s="224"/>
      <c r="G993" s="224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206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53" t="s">
        <v>1150</v>
      </c>
      <c r="D994" s="226"/>
      <c r="E994" s="227">
        <v>3.7025000000000001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206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1"/>
      <c r="D995" s="246"/>
      <c r="E995" s="246"/>
      <c r="F995" s="246"/>
      <c r="G995" s="246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202</v>
      </c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36">
        <v>43</v>
      </c>
      <c r="B996" s="237" t="s">
        <v>1151</v>
      </c>
      <c r="C996" s="249" t="s">
        <v>1152</v>
      </c>
      <c r="D996" s="238" t="s">
        <v>256</v>
      </c>
      <c r="E996" s="239">
        <v>0.38879999999999998</v>
      </c>
      <c r="F996" s="240"/>
      <c r="G996" s="241">
        <f>ROUND(E996*F996,2)</f>
        <v>0</v>
      </c>
      <c r="H996" s="240"/>
      <c r="I996" s="241">
        <f>ROUND(E996*H996,2)</f>
        <v>0</v>
      </c>
      <c r="J996" s="240"/>
      <c r="K996" s="241">
        <f>ROUND(E996*J996,2)</f>
        <v>0</v>
      </c>
      <c r="L996" s="241">
        <v>21</v>
      </c>
      <c r="M996" s="241">
        <f>G996*(1+L996/100)</f>
        <v>0</v>
      </c>
      <c r="N996" s="239">
        <v>1.0547200000000001</v>
      </c>
      <c r="O996" s="239">
        <f>ROUND(E996*N996,2)</f>
        <v>0.41</v>
      </c>
      <c r="P996" s="239">
        <v>0</v>
      </c>
      <c r="Q996" s="239">
        <f>ROUND(E996*P996,2)</f>
        <v>0</v>
      </c>
      <c r="R996" s="241" t="s">
        <v>401</v>
      </c>
      <c r="S996" s="241" t="s">
        <v>196</v>
      </c>
      <c r="T996" s="242" t="s">
        <v>232</v>
      </c>
      <c r="U996" s="224">
        <v>15.211</v>
      </c>
      <c r="V996" s="224">
        <f>ROUND(E996*U996,2)</f>
        <v>5.91</v>
      </c>
      <c r="W996" s="224"/>
      <c r="X996" s="224" t="s">
        <v>233</v>
      </c>
      <c r="Y996" s="213"/>
      <c r="Z996" s="213"/>
      <c r="AA996" s="213"/>
      <c r="AB996" s="213"/>
      <c r="AC996" s="213"/>
      <c r="AD996" s="213"/>
      <c r="AE996" s="213"/>
      <c r="AF996" s="213"/>
      <c r="AG996" s="213" t="s">
        <v>234</v>
      </c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ht="33.75" outlineLevel="1" x14ac:dyDescent="0.2">
      <c r="A997" s="220"/>
      <c r="B997" s="221"/>
      <c r="C997" s="259" t="s">
        <v>1134</v>
      </c>
      <c r="D997" s="257"/>
      <c r="E997" s="257"/>
      <c r="F997" s="257"/>
      <c r="G997" s="257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236</v>
      </c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43" t="str">
        <f>C997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1153</v>
      </c>
      <c r="D998" s="226"/>
      <c r="E998" s="227">
        <v>0.38879999999999998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206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1"/>
      <c r="D999" s="246"/>
      <c r="E999" s="246"/>
      <c r="F999" s="246"/>
      <c r="G999" s="246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202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36">
        <v>44</v>
      </c>
      <c r="B1000" s="237" t="s">
        <v>1154</v>
      </c>
      <c r="C1000" s="249" t="s">
        <v>1155</v>
      </c>
      <c r="D1000" s="238" t="s">
        <v>400</v>
      </c>
      <c r="E1000" s="239">
        <v>6.72</v>
      </c>
      <c r="F1000" s="240"/>
      <c r="G1000" s="241">
        <f>ROUND(E1000*F1000,2)</f>
        <v>0</v>
      </c>
      <c r="H1000" s="240"/>
      <c r="I1000" s="241">
        <f>ROUND(E1000*H1000,2)</f>
        <v>0</v>
      </c>
      <c r="J1000" s="240"/>
      <c r="K1000" s="241">
        <f>ROUND(E1000*J1000,2)</f>
        <v>0</v>
      </c>
      <c r="L1000" s="241">
        <v>21</v>
      </c>
      <c r="M1000" s="241">
        <f>G1000*(1+L1000/100)</f>
        <v>0</v>
      </c>
      <c r="N1000" s="239">
        <v>5.3499999999999997E-3</v>
      </c>
      <c r="O1000" s="239">
        <f>ROUND(E1000*N1000,2)</f>
        <v>0.04</v>
      </c>
      <c r="P1000" s="239">
        <v>0</v>
      </c>
      <c r="Q1000" s="239">
        <f>ROUND(E1000*P1000,2)</f>
        <v>0</v>
      </c>
      <c r="R1000" s="241" t="s">
        <v>401</v>
      </c>
      <c r="S1000" s="241" t="s">
        <v>196</v>
      </c>
      <c r="T1000" s="242" t="s">
        <v>232</v>
      </c>
      <c r="U1000" s="224">
        <v>0.77500000000000002</v>
      </c>
      <c r="V1000" s="224">
        <f>ROUND(E1000*U1000,2)</f>
        <v>5.21</v>
      </c>
      <c r="W1000" s="224"/>
      <c r="X1000" s="224" t="s">
        <v>233</v>
      </c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234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59" t="s">
        <v>1156</v>
      </c>
      <c r="D1001" s="257"/>
      <c r="E1001" s="257"/>
      <c r="F1001" s="257"/>
      <c r="G1001" s="257"/>
      <c r="H1001" s="224"/>
      <c r="I1001" s="224"/>
      <c r="J1001" s="224"/>
      <c r="K1001" s="224"/>
      <c r="L1001" s="224"/>
      <c r="M1001" s="224"/>
      <c r="N1001" s="223"/>
      <c r="O1001" s="223"/>
      <c r="P1001" s="223"/>
      <c r="Q1001" s="223"/>
      <c r="R1001" s="224"/>
      <c r="S1001" s="224"/>
      <c r="T1001" s="224"/>
      <c r="U1001" s="224"/>
      <c r="V1001" s="224"/>
      <c r="W1001" s="224"/>
      <c r="X1001" s="224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236</v>
      </c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1157</v>
      </c>
      <c r="D1002" s="226"/>
      <c r="E1002" s="227">
        <v>6.72</v>
      </c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206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1158</v>
      </c>
      <c r="D1003" s="226"/>
      <c r="E1003" s="227"/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206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1"/>
      <c r="D1004" s="246"/>
      <c r="E1004" s="246"/>
      <c r="F1004" s="246"/>
      <c r="G1004" s="246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202</v>
      </c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">
      <c r="A1005" s="236">
        <v>45</v>
      </c>
      <c r="B1005" s="237" t="s">
        <v>1159</v>
      </c>
      <c r="C1005" s="249" t="s">
        <v>1160</v>
      </c>
      <c r="D1005" s="238" t="s">
        <v>400</v>
      </c>
      <c r="E1005" s="239">
        <v>6.72</v>
      </c>
      <c r="F1005" s="240"/>
      <c r="G1005" s="241">
        <f>ROUND(E1005*F1005,2)</f>
        <v>0</v>
      </c>
      <c r="H1005" s="240"/>
      <c r="I1005" s="241">
        <f>ROUND(E1005*H1005,2)</f>
        <v>0</v>
      </c>
      <c r="J1005" s="240"/>
      <c r="K1005" s="241">
        <f>ROUND(E1005*J1005,2)</f>
        <v>0</v>
      </c>
      <c r="L1005" s="241">
        <v>21</v>
      </c>
      <c r="M1005" s="241">
        <f>G1005*(1+L1005/100)</f>
        <v>0</v>
      </c>
      <c r="N1005" s="239">
        <v>0</v>
      </c>
      <c r="O1005" s="239">
        <f>ROUND(E1005*N1005,2)</f>
        <v>0</v>
      </c>
      <c r="P1005" s="239">
        <v>0</v>
      </c>
      <c r="Q1005" s="239">
        <f>ROUND(E1005*P1005,2)</f>
        <v>0</v>
      </c>
      <c r="R1005" s="241" t="s">
        <v>401</v>
      </c>
      <c r="S1005" s="241" t="s">
        <v>196</v>
      </c>
      <c r="T1005" s="242" t="s">
        <v>232</v>
      </c>
      <c r="U1005" s="224">
        <v>0.27</v>
      </c>
      <c r="V1005" s="224">
        <f>ROUND(E1005*U1005,2)</f>
        <v>1.81</v>
      </c>
      <c r="W1005" s="224"/>
      <c r="X1005" s="224" t="s">
        <v>233</v>
      </c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234</v>
      </c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9" t="s">
        <v>1156</v>
      </c>
      <c r="D1006" s="257"/>
      <c r="E1006" s="257"/>
      <c r="F1006" s="257"/>
      <c r="G1006" s="257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236</v>
      </c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51"/>
      <c r="D1007" s="246"/>
      <c r="E1007" s="246"/>
      <c r="F1007" s="246"/>
      <c r="G1007" s="246"/>
      <c r="H1007" s="224"/>
      <c r="I1007" s="224"/>
      <c r="J1007" s="224"/>
      <c r="K1007" s="224"/>
      <c r="L1007" s="224"/>
      <c r="M1007" s="224"/>
      <c r="N1007" s="223"/>
      <c r="O1007" s="223"/>
      <c r="P1007" s="223"/>
      <c r="Q1007" s="223"/>
      <c r="R1007" s="224"/>
      <c r="S1007" s="224"/>
      <c r="T1007" s="224"/>
      <c r="U1007" s="224"/>
      <c r="V1007" s="224"/>
      <c r="W1007" s="224"/>
      <c r="X1007" s="224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202</v>
      </c>
      <c r="AH1007" s="213"/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ht="22.5" outlineLevel="1" x14ac:dyDescent="0.2">
      <c r="A1008" s="236">
        <v>46</v>
      </c>
      <c r="B1008" s="237" t="s">
        <v>1161</v>
      </c>
      <c r="C1008" s="249" t="s">
        <v>1162</v>
      </c>
      <c r="D1008" s="238" t="s">
        <v>256</v>
      </c>
      <c r="E1008" s="239">
        <v>3.1600000000000003E-2</v>
      </c>
      <c r="F1008" s="240"/>
      <c r="G1008" s="241">
        <f>ROUND(E1008*F1008,2)</f>
        <v>0</v>
      </c>
      <c r="H1008" s="240"/>
      <c r="I1008" s="241">
        <f>ROUND(E1008*H1008,2)</f>
        <v>0</v>
      </c>
      <c r="J1008" s="240"/>
      <c r="K1008" s="241">
        <f>ROUND(E1008*J1008,2)</f>
        <v>0</v>
      </c>
      <c r="L1008" s="241">
        <v>21</v>
      </c>
      <c r="M1008" s="241">
        <f>G1008*(1+L1008/100)</f>
        <v>0</v>
      </c>
      <c r="N1008" s="239">
        <v>1.6629999999999999E-2</v>
      </c>
      <c r="O1008" s="239">
        <f>ROUND(E1008*N1008,2)</f>
        <v>0</v>
      </c>
      <c r="P1008" s="239">
        <v>0</v>
      </c>
      <c r="Q1008" s="239">
        <f>ROUND(E1008*P1008,2)</f>
        <v>0</v>
      </c>
      <c r="R1008" s="241" t="s">
        <v>401</v>
      </c>
      <c r="S1008" s="241" t="s">
        <v>196</v>
      </c>
      <c r="T1008" s="242" t="s">
        <v>232</v>
      </c>
      <c r="U1008" s="224">
        <v>16.582999999999998</v>
      </c>
      <c r="V1008" s="224">
        <f>ROUND(E1008*U1008,2)</f>
        <v>0.52</v>
      </c>
      <c r="W1008" s="224"/>
      <c r="X1008" s="224" t="s">
        <v>233</v>
      </c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234</v>
      </c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59" t="s">
        <v>1163</v>
      </c>
      <c r="D1009" s="257"/>
      <c r="E1009" s="257"/>
      <c r="F1009" s="257"/>
      <c r="G1009" s="257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236</v>
      </c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3" t="s">
        <v>1164</v>
      </c>
      <c r="D1010" s="226"/>
      <c r="E1010" s="227">
        <v>3.1600000000000003E-2</v>
      </c>
      <c r="F1010" s="224"/>
      <c r="G1010" s="224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206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20"/>
      <c r="B1011" s="221"/>
      <c r="C1011" s="251"/>
      <c r="D1011" s="246"/>
      <c r="E1011" s="246"/>
      <c r="F1011" s="246"/>
      <c r="G1011" s="246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202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36">
        <v>47</v>
      </c>
      <c r="B1012" s="237" t="s">
        <v>1165</v>
      </c>
      <c r="C1012" s="249" t="s">
        <v>1166</v>
      </c>
      <c r="D1012" s="238" t="s">
        <v>315</v>
      </c>
      <c r="E1012" s="239">
        <v>18</v>
      </c>
      <c r="F1012" s="240"/>
      <c r="G1012" s="241">
        <f>ROUND(E1012*F1012,2)</f>
        <v>0</v>
      </c>
      <c r="H1012" s="240"/>
      <c r="I1012" s="241">
        <f>ROUND(E1012*H1012,2)</f>
        <v>0</v>
      </c>
      <c r="J1012" s="240"/>
      <c r="K1012" s="241">
        <f>ROUND(E1012*J1012,2)</f>
        <v>0</v>
      </c>
      <c r="L1012" s="241">
        <v>21</v>
      </c>
      <c r="M1012" s="241">
        <f>G1012*(1+L1012/100)</f>
        <v>0</v>
      </c>
      <c r="N1012" s="239">
        <v>3.4569999999999997E-2</v>
      </c>
      <c r="O1012" s="239">
        <f>ROUND(E1012*N1012,2)</f>
        <v>0.62</v>
      </c>
      <c r="P1012" s="239">
        <v>0</v>
      </c>
      <c r="Q1012" s="239">
        <f>ROUND(E1012*P1012,2)</f>
        <v>0</v>
      </c>
      <c r="R1012" s="241"/>
      <c r="S1012" s="241" t="s">
        <v>196</v>
      </c>
      <c r="T1012" s="242" t="s">
        <v>232</v>
      </c>
      <c r="U1012" s="224">
        <v>1.6919999999999999</v>
      </c>
      <c r="V1012" s="224">
        <f>ROUND(E1012*U1012,2)</f>
        <v>30.46</v>
      </c>
      <c r="W1012" s="224"/>
      <c r="X1012" s="224" t="s">
        <v>233</v>
      </c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234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1167</v>
      </c>
      <c r="D1013" s="226"/>
      <c r="E1013" s="227">
        <v>4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206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1168</v>
      </c>
      <c r="D1014" s="226"/>
      <c r="E1014" s="227">
        <v>8</v>
      </c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206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3" t="s">
        <v>1169</v>
      </c>
      <c r="D1015" s="226"/>
      <c r="E1015" s="227">
        <v>6</v>
      </c>
      <c r="F1015" s="224"/>
      <c r="G1015" s="224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206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20"/>
      <c r="B1016" s="221"/>
      <c r="C1016" s="251"/>
      <c r="D1016" s="246"/>
      <c r="E1016" s="246"/>
      <c r="F1016" s="246"/>
      <c r="G1016" s="246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202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36">
        <v>48</v>
      </c>
      <c r="B1017" s="237" t="s">
        <v>1170</v>
      </c>
      <c r="C1017" s="249" t="s">
        <v>1171</v>
      </c>
      <c r="D1017" s="238" t="s">
        <v>256</v>
      </c>
      <c r="E1017" s="239">
        <v>3.4130000000000001E-2</v>
      </c>
      <c r="F1017" s="240"/>
      <c r="G1017" s="241">
        <f>ROUND(E1017*F1017,2)</f>
        <v>0</v>
      </c>
      <c r="H1017" s="240"/>
      <c r="I1017" s="241">
        <f>ROUND(E1017*H1017,2)</f>
        <v>0</v>
      </c>
      <c r="J1017" s="240"/>
      <c r="K1017" s="241">
        <f>ROUND(E1017*J1017,2)</f>
        <v>0</v>
      </c>
      <c r="L1017" s="241">
        <v>21</v>
      </c>
      <c r="M1017" s="241">
        <f>G1017*(1+L1017/100)</f>
        <v>0</v>
      </c>
      <c r="N1017" s="239">
        <v>1</v>
      </c>
      <c r="O1017" s="239">
        <f>ROUND(E1017*N1017,2)</f>
        <v>0.03</v>
      </c>
      <c r="P1017" s="239">
        <v>0</v>
      </c>
      <c r="Q1017" s="239">
        <f>ROUND(E1017*P1017,2)</f>
        <v>0</v>
      </c>
      <c r="R1017" s="241" t="s">
        <v>319</v>
      </c>
      <c r="S1017" s="241" t="s">
        <v>196</v>
      </c>
      <c r="T1017" s="242" t="s">
        <v>232</v>
      </c>
      <c r="U1017" s="224">
        <v>0</v>
      </c>
      <c r="V1017" s="224">
        <f>ROUND(E1017*U1017,2)</f>
        <v>0</v>
      </c>
      <c r="W1017" s="224"/>
      <c r="X1017" s="224" t="s">
        <v>320</v>
      </c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321</v>
      </c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3" t="s">
        <v>1172</v>
      </c>
      <c r="D1018" s="226"/>
      <c r="E1018" s="227">
        <v>3.4130000000000001E-2</v>
      </c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206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51"/>
      <c r="D1019" s="246"/>
      <c r="E1019" s="246"/>
      <c r="F1019" s="246"/>
      <c r="G1019" s="246"/>
      <c r="H1019" s="224"/>
      <c r="I1019" s="224"/>
      <c r="J1019" s="224"/>
      <c r="K1019" s="224"/>
      <c r="L1019" s="224"/>
      <c r="M1019" s="224"/>
      <c r="N1019" s="223"/>
      <c r="O1019" s="223"/>
      <c r="P1019" s="223"/>
      <c r="Q1019" s="223"/>
      <c r="R1019" s="224"/>
      <c r="S1019" s="224"/>
      <c r="T1019" s="224"/>
      <c r="U1019" s="224"/>
      <c r="V1019" s="224"/>
      <c r="W1019" s="224"/>
      <c r="X1019" s="224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202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36">
        <v>49</v>
      </c>
      <c r="B1020" s="237" t="s">
        <v>1173</v>
      </c>
      <c r="C1020" s="249" t="s">
        <v>1174</v>
      </c>
      <c r="D1020" s="238"/>
      <c r="E1020" s="239">
        <v>226</v>
      </c>
      <c r="F1020" s="240"/>
      <c r="G1020" s="241">
        <f>ROUND(E1020*F1020,2)</f>
        <v>0</v>
      </c>
      <c r="H1020" s="240"/>
      <c r="I1020" s="241">
        <f>ROUND(E1020*H1020,2)</f>
        <v>0</v>
      </c>
      <c r="J1020" s="240"/>
      <c r="K1020" s="241">
        <f>ROUND(E1020*J1020,2)</f>
        <v>0</v>
      </c>
      <c r="L1020" s="241">
        <v>21</v>
      </c>
      <c r="M1020" s="241">
        <f>G1020*(1+L1020/100)</f>
        <v>0</v>
      </c>
      <c r="N1020" s="239">
        <v>0</v>
      </c>
      <c r="O1020" s="239">
        <f>ROUND(E1020*N1020,2)</f>
        <v>0</v>
      </c>
      <c r="P1020" s="239">
        <v>0</v>
      </c>
      <c r="Q1020" s="239">
        <f>ROUND(E1020*P1020,2)</f>
        <v>0</v>
      </c>
      <c r="R1020" s="241"/>
      <c r="S1020" s="241" t="s">
        <v>345</v>
      </c>
      <c r="T1020" s="242" t="s">
        <v>197</v>
      </c>
      <c r="U1020" s="224">
        <v>0</v>
      </c>
      <c r="V1020" s="224">
        <f>ROUND(E1020*U1020,2)</f>
        <v>0</v>
      </c>
      <c r="W1020" s="224"/>
      <c r="X1020" s="224" t="s">
        <v>320</v>
      </c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321</v>
      </c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1175</v>
      </c>
      <c r="D1021" s="226"/>
      <c r="E1021" s="227">
        <v>50</v>
      </c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206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3" t="s">
        <v>1176</v>
      </c>
      <c r="D1022" s="226"/>
      <c r="E1022" s="227">
        <v>26</v>
      </c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206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53" t="s">
        <v>1177</v>
      </c>
      <c r="D1023" s="226"/>
      <c r="E1023" s="227">
        <v>50</v>
      </c>
      <c r="F1023" s="224"/>
      <c r="G1023" s="224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206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3" t="s">
        <v>1178</v>
      </c>
      <c r="D1024" s="226"/>
      <c r="E1024" s="227">
        <v>50</v>
      </c>
      <c r="F1024" s="224"/>
      <c r="G1024" s="224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206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3" t="s">
        <v>1179</v>
      </c>
      <c r="D1025" s="226"/>
      <c r="E1025" s="227">
        <v>50</v>
      </c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206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51"/>
      <c r="D1026" s="246"/>
      <c r="E1026" s="246"/>
      <c r="F1026" s="246"/>
      <c r="G1026" s="246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202</v>
      </c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36">
        <v>50</v>
      </c>
      <c r="B1027" s="237" t="s">
        <v>1180</v>
      </c>
      <c r="C1027" s="249" t="s">
        <v>1181</v>
      </c>
      <c r="D1027" s="238" t="s">
        <v>1182</v>
      </c>
      <c r="E1027" s="239">
        <v>226</v>
      </c>
      <c r="F1027" s="240"/>
      <c r="G1027" s="241">
        <f>ROUND(E1027*F1027,2)</f>
        <v>0</v>
      </c>
      <c r="H1027" s="240"/>
      <c r="I1027" s="241">
        <f>ROUND(E1027*H1027,2)</f>
        <v>0</v>
      </c>
      <c r="J1027" s="240"/>
      <c r="K1027" s="241">
        <f>ROUND(E1027*J1027,2)</f>
        <v>0</v>
      </c>
      <c r="L1027" s="241">
        <v>21</v>
      </c>
      <c r="M1027" s="241">
        <f>G1027*(1+L1027/100)</f>
        <v>0</v>
      </c>
      <c r="N1027" s="239">
        <v>0</v>
      </c>
      <c r="O1027" s="239">
        <f>ROUND(E1027*N1027,2)</f>
        <v>0</v>
      </c>
      <c r="P1027" s="239">
        <v>0</v>
      </c>
      <c r="Q1027" s="239">
        <f>ROUND(E1027*P1027,2)</f>
        <v>0</v>
      </c>
      <c r="R1027" s="241"/>
      <c r="S1027" s="241" t="s">
        <v>345</v>
      </c>
      <c r="T1027" s="242" t="s">
        <v>197</v>
      </c>
      <c r="U1027" s="224">
        <v>0</v>
      </c>
      <c r="V1027" s="224">
        <f>ROUND(E1027*U1027,2)</f>
        <v>0</v>
      </c>
      <c r="W1027" s="224"/>
      <c r="X1027" s="224" t="s">
        <v>320</v>
      </c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321</v>
      </c>
      <c r="AH1027" s="213"/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3" t="s">
        <v>1183</v>
      </c>
      <c r="D1028" s="226"/>
      <c r="E1028" s="227">
        <v>50</v>
      </c>
      <c r="F1028" s="224"/>
      <c r="G1028" s="224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206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/>
      <c r="B1029" s="221"/>
      <c r="C1029" s="253" t="s">
        <v>1184</v>
      </c>
      <c r="D1029" s="226"/>
      <c r="E1029" s="227">
        <v>26</v>
      </c>
      <c r="F1029" s="224"/>
      <c r="G1029" s="224"/>
      <c r="H1029" s="224"/>
      <c r="I1029" s="224"/>
      <c r="J1029" s="224"/>
      <c r="K1029" s="224"/>
      <c r="L1029" s="224"/>
      <c r="M1029" s="224"/>
      <c r="N1029" s="223"/>
      <c r="O1029" s="223"/>
      <c r="P1029" s="223"/>
      <c r="Q1029" s="223"/>
      <c r="R1029" s="224"/>
      <c r="S1029" s="224"/>
      <c r="T1029" s="224"/>
      <c r="U1029" s="224"/>
      <c r="V1029" s="224"/>
      <c r="W1029" s="224"/>
      <c r="X1029" s="224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206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53" t="s">
        <v>1185</v>
      </c>
      <c r="D1030" s="226"/>
      <c r="E1030" s="227">
        <v>50</v>
      </c>
      <c r="F1030" s="224"/>
      <c r="G1030" s="224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206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53" t="s">
        <v>1186</v>
      </c>
      <c r="D1031" s="226"/>
      <c r="E1031" s="227">
        <v>50</v>
      </c>
      <c r="F1031" s="224"/>
      <c r="G1031" s="224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206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53" t="s">
        <v>1179</v>
      </c>
      <c r="D1032" s="226"/>
      <c r="E1032" s="227">
        <v>50</v>
      </c>
      <c r="F1032" s="224"/>
      <c r="G1032" s="224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206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20"/>
      <c r="B1033" s="221"/>
      <c r="C1033" s="251"/>
      <c r="D1033" s="246"/>
      <c r="E1033" s="246"/>
      <c r="F1033" s="246"/>
      <c r="G1033" s="246"/>
      <c r="H1033" s="224"/>
      <c r="I1033" s="224"/>
      <c r="J1033" s="224"/>
      <c r="K1033" s="224"/>
      <c r="L1033" s="224"/>
      <c r="M1033" s="224"/>
      <c r="N1033" s="223"/>
      <c r="O1033" s="223"/>
      <c r="P1033" s="223"/>
      <c r="Q1033" s="223"/>
      <c r="R1033" s="224"/>
      <c r="S1033" s="224"/>
      <c r="T1033" s="224"/>
      <c r="U1033" s="224"/>
      <c r="V1033" s="224"/>
      <c r="W1033" s="224"/>
      <c r="X1033" s="224"/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202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36">
        <v>51</v>
      </c>
      <c r="B1034" s="237" t="s">
        <v>1187</v>
      </c>
      <c r="C1034" s="249" t="s">
        <v>1188</v>
      </c>
      <c r="D1034" s="238" t="s">
        <v>315</v>
      </c>
      <c r="E1034" s="239">
        <v>7</v>
      </c>
      <c r="F1034" s="240"/>
      <c r="G1034" s="241">
        <f>ROUND(E1034*F1034,2)</f>
        <v>0</v>
      </c>
      <c r="H1034" s="240"/>
      <c r="I1034" s="241">
        <f>ROUND(E1034*H1034,2)</f>
        <v>0</v>
      </c>
      <c r="J1034" s="240"/>
      <c r="K1034" s="241">
        <f>ROUND(E1034*J1034,2)</f>
        <v>0</v>
      </c>
      <c r="L1034" s="241">
        <v>21</v>
      </c>
      <c r="M1034" s="241">
        <f>G1034*(1+L1034/100)</f>
        <v>0</v>
      </c>
      <c r="N1034" s="239">
        <v>1.0000000000000001E-5</v>
      </c>
      <c r="O1034" s="239">
        <f>ROUND(E1034*N1034,2)</f>
        <v>0</v>
      </c>
      <c r="P1034" s="239">
        <v>0</v>
      </c>
      <c r="Q1034" s="239">
        <f>ROUND(E1034*P1034,2)</f>
        <v>0</v>
      </c>
      <c r="R1034" s="241" t="s">
        <v>319</v>
      </c>
      <c r="S1034" s="241" t="s">
        <v>196</v>
      </c>
      <c r="T1034" s="242" t="s">
        <v>232</v>
      </c>
      <c r="U1034" s="224">
        <v>0</v>
      </c>
      <c r="V1034" s="224">
        <f>ROUND(E1034*U1034,2)</f>
        <v>0</v>
      </c>
      <c r="W1034" s="224"/>
      <c r="X1034" s="224" t="s">
        <v>320</v>
      </c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321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704</v>
      </c>
      <c r="D1035" s="226"/>
      <c r="E1035" s="227"/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206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1189</v>
      </c>
      <c r="D1036" s="226"/>
      <c r="E1036" s="227">
        <v>7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206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1"/>
      <c r="D1037" s="246"/>
      <c r="E1037" s="246"/>
      <c r="F1037" s="246"/>
      <c r="G1037" s="246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202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36">
        <v>52</v>
      </c>
      <c r="B1038" s="237" t="s">
        <v>1190</v>
      </c>
      <c r="C1038" s="249" t="s">
        <v>1191</v>
      </c>
      <c r="D1038" s="238" t="s">
        <v>1182</v>
      </c>
      <c r="E1038" s="239">
        <v>11340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39">
        <v>0</v>
      </c>
      <c r="O1038" s="239">
        <f>ROUND(E1038*N1038,2)</f>
        <v>0</v>
      </c>
      <c r="P1038" s="239">
        <v>0</v>
      </c>
      <c r="Q1038" s="239">
        <f>ROUND(E1038*P1038,2)</f>
        <v>0</v>
      </c>
      <c r="R1038" s="241"/>
      <c r="S1038" s="241" t="s">
        <v>345</v>
      </c>
      <c r="T1038" s="242" t="s">
        <v>197</v>
      </c>
      <c r="U1038" s="224">
        <v>0</v>
      </c>
      <c r="V1038" s="224">
        <f>ROUND(E1038*U1038,2)</f>
        <v>0</v>
      </c>
      <c r="W1038" s="224"/>
      <c r="X1038" s="224" t="s">
        <v>320</v>
      </c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321</v>
      </c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3" t="s">
        <v>1192</v>
      </c>
      <c r="D1039" s="226"/>
      <c r="E1039" s="227">
        <v>810</v>
      </c>
      <c r="F1039" s="224"/>
      <c r="G1039" s="224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206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20"/>
      <c r="B1040" s="221"/>
      <c r="C1040" s="253" t="s">
        <v>1193</v>
      </c>
      <c r="D1040" s="226"/>
      <c r="E1040" s="227">
        <v>1985</v>
      </c>
      <c r="F1040" s="224"/>
      <c r="G1040" s="224"/>
      <c r="H1040" s="224"/>
      <c r="I1040" s="224"/>
      <c r="J1040" s="224"/>
      <c r="K1040" s="224"/>
      <c r="L1040" s="224"/>
      <c r="M1040" s="224"/>
      <c r="N1040" s="223"/>
      <c r="O1040" s="223"/>
      <c r="P1040" s="223"/>
      <c r="Q1040" s="223"/>
      <c r="R1040" s="224"/>
      <c r="S1040" s="224"/>
      <c r="T1040" s="224"/>
      <c r="U1040" s="224"/>
      <c r="V1040" s="224"/>
      <c r="W1040" s="224"/>
      <c r="X1040" s="224"/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206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1194</v>
      </c>
      <c r="D1041" s="226"/>
      <c r="E1041" s="227">
        <v>2405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206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1195</v>
      </c>
      <c r="D1042" s="226"/>
      <c r="E1042" s="227">
        <v>2405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206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1196</v>
      </c>
      <c r="D1043" s="226"/>
      <c r="E1043" s="227">
        <v>2405</v>
      </c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206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3" t="s">
        <v>1197</v>
      </c>
      <c r="D1044" s="226"/>
      <c r="E1044" s="227">
        <v>1330</v>
      </c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206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51"/>
      <c r="D1045" s="246"/>
      <c r="E1045" s="246"/>
      <c r="F1045" s="246"/>
      <c r="G1045" s="246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202</v>
      </c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36">
        <v>53</v>
      </c>
      <c r="B1046" s="237" t="s">
        <v>440</v>
      </c>
      <c r="C1046" s="249" t="s">
        <v>441</v>
      </c>
      <c r="D1046" s="238" t="s">
        <v>315</v>
      </c>
      <c r="E1046" s="239">
        <v>165</v>
      </c>
      <c r="F1046" s="240"/>
      <c r="G1046" s="241">
        <f>ROUND(E1046*F1046,2)</f>
        <v>0</v>
      </c>
      <c r="H1046" s="240"/>
      <c r="I1046" s="241">
        <f>ROUND(E1046*H1046,2)</f>
        <v>0</v>
      </c>
      <c r="J1046" s="240"/>
      <c r="K1046" s="241">
        <f>ROUND(E1046*J1046,2)</f>
        <v>0</v>
      </c>
      <c r="L1046" s="241">
        <v>21</v>
      </c>
      <c r="M1046" s="241">
        <f>G1046*(1+L1046/100)</f>
        <v>0</v>
      </c>
      <c r="N1046" s="239">
        <v>1.0000000000000001E-5</v>
      </c>
      <c r="O1046" s="239">
        <f>ROUND(E1046*N1046,2)</f>
        <v>0</v>
      </c>
      <c r="P1046" s="239">
        <v>0</v>
      </c>
      <c r="Q1046" s="239">
        <f>ROUND(E1046*P1046,2)</f>
        <v>0</v>
      </c>
      <c r="R1046" s="241" t="s">
        <v>319</v>
      </c>
      <c r="S1046" s="241" t="s">
        <v>196</v>
      </c>
      <c r="T1046" s="242" t="s">
        <v>232</v>
      </c>
      <c r="U1046" s="224">
        <v>0</v>
      </c>
      <c r="V1046" s="224">
        <f>ROUND(E1046*U1046,2)</f>
        <v>0</v>
      </c>
      <c r="W1046" s="224"/>
      <c r="X1046" s="224" t="s">
        <v>320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321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20"/>
      <c r="B1047" s="221"/>
      <c r="C1047" s="253" t="s">
        <v>704</v>
      </c>
      <c r="D1047" s="226"/>
      <c r="E1047" s="227"/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206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1198</v>
      </c>
      <c r="D1048" s="226"/>
      <c r="E1048" s="227">
        <v>165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206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1"/>
      <c r="D1049" s="246"/>
      <c r="E1049" s="246"/>
      <c r="F1049" s="246"/>
      <c r="G1049" s="246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202</v>
      </c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36">
        <v>54</v>
      </c>
      <c r="B1050" s="237" t="s">
        <v>1199</v>
      </c>
      <c r="C1050" s="249" t="s">
        <v>1200</v>
      </c>
      <c r="D1050" s="238"/>
      <c r="E1050" s="239">
        <v>69</v>
      </c>
      <c r="F1050" s="240"/>
      <c r="G1050" s="241">
        <f>ROUND(E1050*F1050,2)</f>
        <v>0</v>
      </c>
      <c r="H1050" s="240"/>
      <c r="I1050" s="241">
        <f>ROUND(E1050*H1050,2)</f>
        <v>0</v>
      </c>
      <c r="J1050" s="240"/>
      <c r="K1050" s="241">
        <f>ROUND(E1050*J1050,2)</f>
        <v>0</v>
      </c>
      <c r="L1050" s="241">
        <v>21</v>
      </c>
      <c r="M1050" s="241">
        <f>G1050*(1+L1050/100)</f>
        <v>0</v>
      </c>
      <c r="N1050" s="239">
        <v>0</v>
      </c>
      <c r="O1050" s="239">
        <f>ROUND(E1050*N1050,2)</f>
        <v>0</v>
      </c>
      <c r="P1050" s="239">
        <v>0</v>
      </c>
      <c r="Q1050" s="239">
        <f>ROUND(E1050*P1050,2)</f>
        <v>0</v>
      </c>
      <c r="R1050" s="241"/>
      <c r="S1050" s="241" t="s">
        <v>345</v>
      </c>
      <c r="T1050" s="242" t="s">
        <v>197</v>
      </c>
      <c r="U1050" s="224">
        <v>0</v>
      </c>
      <c r="V1050" s="224">
        <f>ROUND(E1050*U1050,2)</f>
        <v>0</v>
      </c>
      <c r="W1050" s="224"/>
      <c r="X1050" s="224" t="s">
        <v>320</v>
      </c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321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53" t="s">
        <v>704</v>
      </c>
      <c r="D1051" s="226"/>
      <c r="E1051" s="227"/>
      <c r="F1051" s="224"/>
      <c r="G1051" s="224"/>
      <c r="H1051" s="224"/>
      <c r="I1051" s="224"/>
      <c r="J1051" s="224"/>
      <c r="K1051" s="224"/>
      <c r="L1051" s="224"/>
      <c r="M1051" s="224"/>
      <c r="N1051" s="223"/>
      <c r="O1051" s="223"/>
      <c r="P1051" s="223"/>
      <c r="Q1051" s="223"/>
      <c r="R1051" s="224"/>
      <c r="S1051" s="224"/>
      <c r="T1051" s="224"/>
      <c r="U1051" s="224"/>
      <c r="V1051" s="224"/>
      <c r="W1051" s="224"/>
      <c r="X1051" s="224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206</v>
      </c>
      <c r="AH1051" s="213">
        <v>0</v>
      </c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 x14ac:dyDescent="0.2">
      <c r="A1052" s="220"/>
      <c r="B1052" s="221"/>
      <c r="C1052" s="253" t="s">
        <v>1201</v>
      </c>
      <c r="D1052" s="226"/>
      <c r="E1052" s="227">
        <v>52</v>
      </c>
      <c r="F1052" s="224"/>
      <c r="G1052" s="224"/>
      <c r="H1052" s="224"/>
      <c r="I1052" s="224"/>
      <c r="J1052" s="224"/>
      <c r="K1052" s="224"/>
      <c r="L1052" s="224"/>
      <c r="M1052" s="224"/>
      <c r="N1052" s="223"/>
      <c r="O1052" s="223"/>
      <c r="P1052" s="223"/>
      <c r="Q1052" s="223"/>
      <c r="R1052" s="224"/>
      <c r="S1052" s="224"/>
      <c r="T1052" s="224"/>
      <c r="U1052" s="224"/>
      <c r="V1052" s="224"/>
      <c r="W1052" s="224"/>
      <c r="X1052" s="224"/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206</v>
      </c>
      <c r="AH1052" s="213">
        <v>0</v>
      </c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53" t="s">
        <v>1202</v>
      </c>
      <c r="D1053" s="226"/>
      <c r="E1053" s="227">
        <v>5</v>
      </c>
      <c r="F1053" s="224"/>
      <c r="G1053" s="224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206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53" t="s">
        <v>1203</v>
      </c>
      <c r="D1054" s="226"/>
      <c r="E1054" s="227">
        <v>6</v>
      </c>
      <c r="F1054" s="224"/>
      <c r="G1054" s="224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206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1204</v>
      </c>
      <c r="D1055" s="226"/>
      <c r="E1055" s="227"/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206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3" t="s">
        <v>1205</v>
      </c>
      <c r="D1056" s="226"/>
      <c r="E1056" s="227">
        <v>6</v>
      </c>
      <c r="F1056" s="224"/>
      <c r="G1056" s="224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206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51"/>
      <c r="D1057" s="246"/>
      <c r="E1057" s="246"/>
      <c r="F1057" s="246"/>
      <c r="G1057" s="246"/>
      <c r="H1057" s="224"/>
      <c r="I1057" s="224"/>
      <c r="J1057" s="224"/>
      <c r="K1057" s="224"/>
      <c r="L1057" s="224"/>
      <c r="M1057" s="224"/>
      <c r="N1057" s="223"/>
      <c r="O1057" s="223"/>
      <c r="P1057" s="223"/>
      <c r="Q1057" s="223"/>
      <c r="R1057" s="224"/>
      <c r="S1057" s="224"/>
      <c r="T1057" s="224"/>
      <c r="U1057" s="224"/>
      <c r="V1057" s="224"/>
      <c r="W1057" s="224"/>
      <c r="X1057" s="224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202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36">
        <v>55</v>
      </c>
      <c r="B1058" s="237" t="s">
        <v>1206</v>
      </c>
      <c r="C1058" s="249" t="s">
        <v>1207</v>
      </c>
      <c r="D1058" s="238"/>
      <c r="E1058" s="239">
        <v>655</v>
      </c>
      <c r="F1058" s="240"/>
      <c r="G1058" s="241">
        <f>ROUND(E1058*F1058,2)</f>
        <v>0</v>
      </c>
      <c r="H1058" s="240"/>
      <c r="I1058" s="241">
        <f>ROUND(E1058*H1058,2)</f>
        <v>0</v>
      </c>
      <c r="J1058" s="240"/>
      <c r="K1058" s="241">
        <f>ROUND(E1058*J1058,2)</f>
        <v>0</v>
      </c>
      <c r="L1058" s="241">
        <v>21</v>
      </c>
      <c r="M1058" s="241">
        <f>G1058*(1+L1058/100)</f>
        <v>0</v>
      </c>
      <c r="N1058" s="239">
        <v>0</v>
      </c>
      <c r="O1058" s="239">
        <f>ROUND(E1058*N1058,2)</f>
        <v>0</v>
      </c>
      <c r="P1058" s="239">
        <v>0</v>
      </c>
      <c r="Q1058" s="239">
        <f>ROUND(E1058*P1058,2)</f>
        <v>0</v>
      </c>
      <c r="R1058" s="241"/>
      <c r="S1058" s="241" t="s">
        <v>345</v>
      </c>
      <c r="T1058" s="242" t="s">
        <v>197</v>
      </c>
      <c r="U1058" s="224">
        <v>0</v>
      </c>
      <c r="V1058" s="224">
        <f>ROUND(E1058*U1058,2)</f>
        <v>0</v>
      </c>
      <c r="W1058" s="224"/>
      <c r="X1058" s="224" t="s">
        <v>320</v>
      </c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321</v>
      </c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53" t="s">
        <v>704</v>
      </c>
      <c r="D1059" s="226"/>
      <c r="E1059" s="227"/>
      <c r="F1059" s="224"/>
      <c r="G1059" s="224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206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20"/>
      <c r="B1060" s="221"/>
      <c r="C1060" s="253" t="s">
        <v>1208</v>
      </c>
      <c r="D1060" s="226"/>
      <c r="E1060" s="227">
        <v>215</v>
      </c>
      <c r="F1060" s="224"/>
      <c r="G1060" s="224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206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3" t="s">
        <v>488</v>
      </c>
      <c r="D1061" s="226"/>
      <c r="E1061" s="227"/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206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53" t="s">
        <v>1209</v>
      </c>
      <c r="D1062" s="226"/>
      <c r="E1062" s="227">
        <v>215</v>
      </c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206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3" t="s">
        <v>1210</v>
      </c>
      <c r="D1063" s="226"/>
      <c r="E1063" s="227">
        <v>225</v>
      </c>
      <c r="F1063" s="224"/>
      <c r="G1063" s="224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206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20"/>
      <c r="B1064" s="221"/>
      <c r="C1064" s="251"/>
      <c r="D1064" s="246"/>
      <c r="E1064" s="246"/>
      <c r="F1064" s="246"/>
      <c r="G1064" s="246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202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36">
        <v>56</v>
      </c>
      <c r="B1065" s="237" t="s">
        <v>1211</v>
      </c>
      <c r="C1065" s="249" t="s">
        <v>1212</v>
      </c>
      <c r="D1065" s="238"/>
      <c r="E1065" s="239">
        <v>475</v>
      </c>
      <c r="F1065" s="240"/>
      <c r="G1065" s="241">
        <f>ROUND(E1065*F1065,2)</f>
        <v>0</v>
      </c>
      <c r="H1065" s="240"/>
      <c r="I1065" s="241">
        <f>ROUND(E1065*H1065,2)</f>
        <v>0</v>
      </c>
      <c r="J1065" s="240"/>
      <c r="K1065" s="241">
        <f>ROUND(E1065*J1065,2)</f>
        <v>0</v>
      </c>
      <c r="L1065" s="241">
        <v>21</v>
      </c>
      <c r="M1065" s="241">
        <f>G1065*(1+L1065/100)</f>
        <v>0</v>
      </c>
      <c r="N1065" s="239">
        <v>0</v>
      </c>
      <c r="O1065" s="239">
        <f>ROUND(E1065*N1065,2)</f>
        <v>0</v>
      </c>
      <c r="P1065" s="239">
        <v>0</v>
      </c>
      <c r="Q1065" s="239">
        <f>ROUND(E1065*P1065,2)</f>
        <v>0</v>
      </c>
      <c r="R1065" s="241"/>
      <c r="S1065" s="241" t="s">
        <v>345</v>
      </c>
      <c r="T1065" s="242" t="s">
        <v>197</v>
      </c>
      <c r="U1065" s="224">
        <v>0</v>
      </c>
      <c r="V1065" s="224">
        <f>ROUND(E1065*U1065,2)</f>
        <v>0</v>
      </c>
      <c r="W1065" s="224"/>
      <c r="X1065" s="224" t="s">
        <v>320</v>
      </c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321</v>
      </c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3" t="s">
        <v>1213</v>
      </c>
      <c r="D1066" s="226"/>
      <c r="E1066" s="227">
        <v>42</v>
      </c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206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3" t="s">
        <v>1214</v>
      </c>
      <c r="D1067" s="226"/>
      <c r="E1067" s="227">
        <v>84</v>
      </c>
      <c r="F1067" s="224"/>
      <c r="G1067" s="224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206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53" t="s">
        <v>1215</v>
      </c>
      <c r="D1068" s="226"/>
      <c r="E1068" s="227">
        <v>108</v>
      </c>
      <c r="F1068" s="224"/>
      <c r="G1068" s="224"/>
      <c r="H1068" s="224"/>
      <c r="I1068" s="224"/>
      <c r="J1068" s="224"/>
      <c r="K1068" s="224"/>
      <c r="L1068" s="224"/>
      <c r="M1068" s="224"/>
      <c r="N1068" s="223"/>
      <c r="O1068" s="223"/>
      <c r="P1068" s="223"/>
      <c r="Q1068" s="223"/>
      <c r="R1068" s="224"/>
      <c r="S1068" s="224"/>
      <c r="T1068" s="224"/>
      <c r="U1068" s="224"/>
      <c r="V1068" s="224"/>
      <c r="W1068" s="224"/>
      <c r="X1068" s="224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206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53" t="s">
        <v>1216</v>
      </c>
      <c r="D1069" s="226"/>
      <c r="E1069" s="227">
        <v>108</v>
      </c>
      <c r="F1069" s="224"/>
      <c r="G1069" s="224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206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3" t="s">
        <v>1217</v>
      </c>
      <c r="D1070" s="226"/>
      <c r="E1070" s="227">
        <v>103</v>
      </c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206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3" t="s">
        <v>1218</v>
      </c>
      <c r="D1071" s="226"/>
      <c r="E1071" s="227">
        <v>30</v>
      </c>
      <c r="F1071" s="224"/>
      <c r="G1071" s="224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206</v>
      </c>
      <c r="AH1071" s="213">
        <v>0</v>
      </c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">
      <c r="A1072" s="220"/>
      <c r="B1072" s="221"/>
      <c r="C1072" s="251"/>
      <c r="D1072" s="246"/>
      <c r="E1072" s="246"/>
      <c r="F1072" s="246"/>
      <c r="G1072" s="246"/>
      <c r="H1072" s="224"/>
      <c r="I1072" s="224"/>
      <c r="J1072" s="224"/>
      <c r="K1072" s="224"/>
      <c r="L1072" s="224"/>
      <c r="M1072" s="224"/>
      <c r="N1072" s="223"/>
      <c r="O1072" s="223"/>
      <c r="P1072" s="223"/>
      <c r="Q1072" s="223"/>
      <c r="R1072" s="224"/>
      <c r="S1072" s="224"/>
      <c r="T1072" s="224"/>
      <c r="U1072" s="224"/>
      <c r="V1072" s="224"/>
      <c r="W1072" s="224"/>
      <c r="X1072" s="224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202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36">
        <v>57</v>
      </c>
      <c r="B1073" s="237" t="s">
        <v>1219</v>
      </c>
      <c r="C1073" s="249" t="s">
        <v>1220</v>
      </c>
      <c r="D1073" s="238" t="s">
        <v>1182</v>
      </c>
      <c r="E1073" s="239">
        <v>219</v>
      </c>
      <c r="F1073" s="240"/>
      <c r="G1073" s="241">
        <f>ROUND(E1073*F1073,2)</f>
        <v>0</v>
      </c>
      <c r="H1073" s="240"/>
      <c r="I1073" s="241">
        <f>ROUND(E1073*H1073,2)</f>
        <v>0</v>
      </c>
      <c r="J1073" s="240"/>
      <c r="K1073" s="241">
        <f>ROUND(E1073*J1073,2)</f>
        <v>0</v>
      </c>
      <c r="L1073" s="241">
        <v>21</v>
      </c>
      <c r="M1073" s="241">
        <f>G1073*(1+L1073/100)</f>
        <v>0</v>
      </c>
      <c r="N1073" s="239">
        <v>0</v>
      </c>
      <c r="O1073" s="239">
        <f>ROUND(E1073*N1073,2)</f>
        <v>0</v>
      </c>
      <c r="P1073" s="239">
        <v>0</v>
      </c>
      <c r="Q1073" s="239">
        <f>ROUND(E1073*P1073,2)</f>
        <v>0</v>
      </c>
      <c r="R1073" s="241"/>
      <c r="S1073" s="241" t="s">
        <v>345</v>
      </c>
      <c r="T1073" s="242" t="s">
        <v>197</v>
      </c>
      <c r="U1073" s="224">
        <v>0</v>
      </c>
      <c r="V1073" s="224">
        <f>ROUND(E1073*U1073,2)</f>
        <v>0</v>
      </c>
      <c r="W1073" s="224"/>
      <c r="X1073" s="224" t="s">
        <v>320</v>
      </c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321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3" t="s">
        <v>1221</v>
      </c>
      <c r="D1074" s="226"/>
      <c r="E1074" s="227">
        <v>153</v>
      </c>
      <c r="F1074" s="224"/>
      <c r="G1074" s="224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206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53" t="s">
        <v>1222</v>
      </c>
      <c r="D1075" s="226"/>
      <c r="E1075" s="227">
        <v>33</v>
      </c>
      <c r="F1075" s="224"/>
      <c r="G1075" s="224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206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53" t="s">
        <v>1223</v>
      </c>
      <c r="D1076" s="226"/>
      <c r="E1076" s="227">
        <v>33</v>
      </c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206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51"/>
      <c r="D1077" s="246"/>
      <c r="E1077" s="246"/>
      <c r="F1077" s="246"/>
      <c r="G1077" s="246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202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36">
        <v>58</v>
      </c>
      <c r="B1078" s="237" t="s">
        <v>1224</v>
      </c>
      <c r="C1078" s="249" t="s">
        <v>1225</v>
      </c>
      <c r="D1078" s="238" t="s">
        <v>1182</v>
      </c>
      <c r="E1078" s="239">
        <v>8</v>
      </c>
      <c r="F1078" s="240"/>
      <c r="G1078" s="241">
        <f>ROUND(E1078*F1078,2)</f>
        <v>0</v>
      </c>
      <c r="H1078" s="240"/>
      <c r="I1078" s="241">
        <f>ROUND(E1078*H1078,2)</f>
        <v>0</v>
      </c>
      <c r="J1078" s="240"/>
      <c r="K1078" s="241">
        <f>ROUND(E1078*J1078,2)</f>
        <v>0</v>
      </c>
      <c r="L1078" s="241">
        <v>21</v>
      </c>
      <c r="M1078" s="241">
        <f>G1078*(1+L1078/100)</f>
        <v>0</v>
      </c>
      <c r="N1078" s="239">
        <v>0</v>
      </c>
      <c r="O1078" s="239">
        <f>ROUND(E1078*N1078,2)</f>
        <v>0</v>
      </c>
      <c r="P1078" s="239">
        <v>0</v>
      </c>
      <c r="Q1078" s="239">
        <f>ROUND(E1078*P1078,2)</f>
        <v>0</v>
      </c>
      <c r="R1078" s="241"/>
      <c r="S1078" s="241" t="s">
        <v>345</v>
      </c>
      <c r="T1078" s="242" t="s">
        <v>197</v>
      </c>
      <c r="U1078" s="224">
        <v>0</v>
      </c>
      <c r="V1078" s="224">
        <f>ROUND(E1078*U1078,2)</f>
        <v>0</v>
      </c>
      <c r="W1078" s="224"/>
      <c r="X1078" s="224" t="s">
        <v>320</v>
      </c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321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53" t="s">
        <v>1226</v>
      </c>
      <c r="D1079" s="226"/>
      <c r="E1079" s="227">
        <v>8</v>
      </c>
      <c r="F1079" s="224"/>
      <c r="G1079" s="224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206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51"/>
      <c r="D1080" s="246"/>
      <c r="E1080" s="246"/>
      <c r="F1080" s="246"/>
      <c r="G1080" s="246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202</v>
      </c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36">
        <v>59</v>
      </c>
      <c r="B1081" s="237" t="s">
        <v>1227</v>
      </c>
      <c r="C1081" s="249" t="s">
        <v>1228</v>
      </c>
      <c r="D1081" s="238" t="s">
        <v>1182</v>
      </c>
      <c r="E1081" s="239">
        <v>4</v>
      </c>
      <c r="F1081" s="240"/>
      <c r="G1081" s="241">
        <f>ROUND(E1081*F1081,2)</f>
        <v>0</v>
      </c>
      <c r="H1081" s="240"/>
      <c r="I1081" s="241">
        <f>ROUND(E1081*H1081,2)</f>
        <v>0</v>
      </c>
      <c r="J1081" s="240"/>
      <c r="K1081" s="241">
        <f>ROUND(E1081*J1081,2)</f>
        <v>0</v>
      </c>
      <c r="L1081" s="241">
        <v>21</v>
      </c>
      <c r="M1081" s="241">
        <f>G1081*(1+L1081/100)</f>
        <v>0</v>
      </c>
      <c r="N1081" s="239">
        <v>0</v>
      </c>
      <c r="O1081" s="239">
        <f>ROUND(E1081*N1081,2)</f>
        <v>0</v>
      </c>
      <c r="P1081" s="239">
        <v>0</v>
      </c>
      <c r="Q1081" s="239">
        <f>ROUND(E1081*P1081,2)</f>
        <v>0</v>
      </c>
      <c r="R1081" s="241"/>
      <c r="S1081" s="241" t="s">
        <v>345</v>
      </c>
      <c r="T1081" s="242" t="s">
        <v>1229</v>
      </c>
      <c r="U1081" s="224">
        <v>0</v>
      </c>
      <c r="V1081" s="224">
        <f>ROUND(E1081*U1081,2)</f>
        <v>0</v>
      </c>
      <c r="W1081" s="224"/>
      <c r="X1081" s="224" t="s">
        <v>320</v>
      </c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321</v>
      </c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20"/>
      <c r="B1082" s="221"/>
      <c r="C1082" s="253" t="s">
        <v>1230</v>
      </c>
      <c r="D1082" s="226"/>
      <c r="E1082" s="227">
        <v>4</v>
      </c>
      <c r="F1082" s="224"/>
      <c r="G1082" s="224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206</v>
      </c>
      <c r="AH1082" s="213">
        <v>0</v>
      </c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51"/>
      <c r="D1083" s="246"/>
      <c r="E1083" s="246"/>
      <c r="F1083" s="246"/>
      <c r="G1083" s="246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202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36">
        <v>60</v>
      </c>
      <c r="B1084" s="237" t="s">
        <v>1231</v>
      </c>
      <c r="C1084" s="249" t="s">
        <v>1232</v>
      </c>
      <c r="D1084" s="238" t="s">
        <v>1182</v>
      </c>
      <c r="E1084" s="239">
        <v>13</v>
      </c>
      <c r="F1084" s="240"/>
      <c r="G1084" s="241">
        <f>ROUND(E1084*F1084,2)</f>
        <v>0</v>
      </c>
      <c r="H1084" s="240"/>
      <c r="I1084" s="241">
        <f>ROUND(E1084*H1084,2)</f>
        <v>0</v>
      </c>
      <c r="J1084" s="240"/>
      <c r="K1084" s="241">
        <f>ROUND(E1084*J1084,2)</f>
        <v>0</v>
      </c>
      <c r="L1084" s="241">
        <v>21</v>
      </c>
      <c r="M1084" s="241">
        <f>G1084*(1+L1084/100)</f>
        <v>0</v>
      </c>
      <c r="N1084" s="239">
        <v>0</v>
      </c>
      <c r="O1084" s="239">
        <f>ROUND(E1084*N1084,2)</f>
        <v>0</v>
      </c>
      <c r="P1084" s="239">
        <v>0</v>
      </c>
      <c r="Q1084" s="239">
        <f>ROUND(E1084*P1084,2)</f>
        <v>0</v>
      </c>
      <c r="R1084" s="241"/>
      <c r="S1084" s="241" t="s">
        <v>345</v>
      </c>
      <c r="T1084" s="242" t="s">
        <v>197</v>
      </c>
      <c r="U1084" s="224">
        <v>0</v>
      </c>
      <c r="V1084" s="224">
        <f>ROUND(E1084*U1084,2)</f>
        <v>0</v>
      </c>
      <c r="W1084" s="224"/>
      <c r="X1084" s="224" t="s">
        <v>320</v>
      </c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321</v>
      </c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53" t="s">
        <v>1233</v>
      </c>
      <c r="D1085" s="226"/>
      <c r="E1085" s="227">
        <v>13</v>
      </c>
      <c r="F1085" s="224"/>
      <c r="G1085" s="224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206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51"/>
      <c r="D1086" s="246"/>
      <c r="E1086" s="246"/>
      <c r="F1086" s="246"/>
      <c r="G1086" s="246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202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36">
        <v>61</v>
      </c>
      <c r="B1087" s="237" t="s">
        <v>1234</v>
      </c>
      <c r="C1087" s="249" t="s">
        <v>1235</v>
      </c>
      <c r="D1087" s="238" t="s">
        <v>1182</v>
      </c>
      <c r="E1087" s="239">
        <v>82</v>
      </c>
      <c r="F1087" s="240"/>
      <c r="G1087" s="241">
        <f>ROUND(E1087*F1087,2)</f>
        <v>0</v>
      </c>
      <c r="H1087" s="240"/>
      <c r="I1087" s="241">
        <f>ROUND(E1087*H1087,2)</f>
        <v>0</v>
      </c>
      <c r="J1087" s="240"/>
      <c r="K1087" s="241">
        <f>ROUND(E1087*J1087,2)</f>
        <v>0</v>
      </c>
      <c r="L1087" s="241">
        <v>21</v>
      </c>
      <c r="M1087" s="241">
        <f>G1087*(1+L1087/100)</f>
        <v>0</v>
      </c>
      <c r="N1087" s="239">
        <v>0</v>
      </c>
      <c r="O1087" s="239">
        <f>ROUND(E1087*N1087,2)</f>
        <v>0</v>
      </c>
      <c r="P1087" s="239">
        <v>0</v>
      </c>
      <c r="Q1087" s="239">
        <f>ROUND(E1087*P1087,2)</f>
        <v>0</v>
      </c>
      <c r="R1087" s="241"/>
      <c r="S1087" s="241" t="s">
        <v>345</v>
      </c>
      <c r="T1087" s="242" t="s">
        <v>197</v>
      </c>
      <c r="U1087" s="224">
        <v>0</v>
      </c>
      <c r="V1087" s="224">
        <f>ROUND(E1087*U1087,2)</f>
        <v>0</v>
      </c>
      <c r="W1087" s="224"/>
      <c r="X1087" s="224" t="s">
        <v>320</v>
      </c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321</v>
      </c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3" t="s">
        <v>1236</v>
      </c>
      <c r="D1088" s="226"/>
      <c r="E1088" s="227">
        <v>41</v>
      </c>
      <c r="F1088" s="224"/>
      <c r="G1088" s="224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206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20"/>
      <c r="B1089" s="221"/>
      <c r="C1089" s="253" t="s">
        <v>1237</v>
      </c>
      <c r="D1089" s="226"/>
      <c r="E1089" s="227">
        <v>41</v>
      </c>
      <c r="F1089" s="224"/>
      <c r="G1089" s="224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206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 x14ac:dyDescent="0.2">
      <c r="A1090" s="220"/>
      <c r="B1090" s="221"/>
      <c r="C1090" s="251"/>
      <c r="D1090" s="246"/>
      <c r="E1090" s="246"/>
      <c r="F1090" s="246"/>
      <c r="G1090" s="246"/>
      <c r="H1090" s="224"/>
      <c r="I1090" s="224"/>
      <c r="J1090" s="224"/>
      <c r="K1090" s="224"/>
      <c r="L1090" s="224"/>
      <c r="M1090" s="224"/>
      <c r="N1090" s="223"/>
      <c r="O1090" s="223"/>
      <c r="P1090" s="223"/>
      <c r="Q1090" s="223"/>
      <c r="R1090" s="224"/>
      <c r="S1090" s="224"/>
      <c r="T1090" s="224"/>
      <c r="U1090" s="224"/>
      <c r="V1090" s="224"/>
      <c r="W1090" s="224"/>
      <c r="X1090" s="224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202</v>
      </c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36">
        <v>62</v>
      </c>
      <c r="B1091" s="237" t="s">
        <v>1238</v>
      </c>
      <c r="C1091" s="249" t="s">
        <v>1239</v>
      </c>
      <c r="D1091" s="238" t="s">
        <v>315</v>
      </c>
      <c r="E1091" s="239">
        <v>12</v>
      </c>
      <c r="F1091" s="240"/>
      <c r="G1091" s="241">
        <f>ROUND(E1091*F1091,2)</f>
        <v>0</v>
      </c>
      <c r="H1091" s="240"/>
      <c r="I1091" s="241">
        <f>ROUND(E1091*H1091,2)</f>
        <v>0</v>
      </c>
      <c r="J1091" s="240"/>
      <c r="K1091" s="241">
        <f>ROUND(E1091*J1091,2)</f>
        <v>0</v>
      </c>
      <c r="L1091" s="241">
        <v>21</v>
      </c>
      <c r="M1091" s="241">
        <f>G1091*(1+L1091/100)</f>
        <v>0</v>
      </c>
      <c r="N1091" s="239">
        <v>1.4079999999999999</v>
      </c>
      <c r="O1091" s="239">
        <f>ROUND(E1091*N1091,2)</f>
        <v>16.899999999999999</v>
      </c>
      <c r="P1091" s="239">
        <v>0</v>
      </c>
      <c r="Q1091" s="239">
        <f>ROUND(E1091*P1091,2)</f>
        <v>0</v>
      </c>
      <c r="R1091" s="241"/>
      <c r="S1091" s="241" t="s">
        <v>345</v>
      </c>
      <c r="T1091" s="242" t="s">
        <v>197</v>
      </c>
      <c r="U1091" s="224">
        <v>0</v>
      </c>
      <c r="V1091" s="224">
        <f>ROUND(E1091*U1091,2)</f>
        <v>0</v>
      </c>
      <c r="W1091" s="224"/>
      <c r="X1091" s="224" t="s">
        <v>320</v>
      </c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321</v>
      </c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3" t="s">
        <v>1240</v>
      </c>
      <c r="D1092" s="226"/>
      <c r="E1092" s="227">
        <v>4</v>
      </c>
      <c r="F1092" s="224"/>
      <c r="G1092" s="224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206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53" t="s">
        <v>1241</v>
      </c>
      <c r="D1093" s="226"/>
      <c r="E1093" s="227">
        <v>8</v>
      </c>
      <c r="F1093" s="224"/>
      <c r="G1093" s="224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206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1"/>
      <c r="D1094" s="246"/>
      <c r="E1094" s="246"/>
      <c r="F1094" s="246"/>
      <c r="G1094" s="246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202</v>
      </c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36">
        <v>63</v>
      </c>
      <c r="B1095" s="237" t="s">
        <v>1238</v>
      </c>
      <c r="C1095" s="249" t="s">
        <v>1239</v>
      </c>
      <c r="D1095" s="238" t="s">
        <v>315</v>
      </c>
      <c r="E1095" s="239">
        <v>6</v>
      </c>
      <c r="F1095" s="240"/>
      <c r="G1095" s="241">
        <f>ROUND(E1095*F1095,2)</f>
        <v>0</v>
      </c>
      <c r="H1095" s="240"/>
      <c r="I1095" s="241">
        <f>ROUND(E1095*H1095,2)</f>
        <v>0</v>
      </c>
      <c r="J1095" s="240"/>
      <c r="K1095" s="241">
        <f>ROUND(E1095*J1095,2)</f>
        <v>0</v>
      </c>
      <c r="L1095" s="241">
        <v>21</v>
      </c>
      <c r="M1095" s="241">
        <f>G1095*(1+L1095/100)</f>
        <v>0</v>
      </c>
      <c r="N1095" s="239">
        <v>1.4079999999999999</v>
      </c>
      <c r="O1095" s="239">
        <f>ROUND(E1095*N1095,2)</f>
        <v>8.4499999999999993</v>
      </c>
      <c r="P1095" s="239">
        <v>0</v>
      </c>
      <c r="Q1095" s="239">
        <f>ROUND(E1095*P1095,2)</f>
        <v>0</v>
      </c>
      <c r="R1095" s="241"/>
      <c r="S1095" s="241" t="s">
        <v>345</v>
      </c>
      <c r="T1095" s="242" t="s">
        <v>197</v>
      </c>
      <c r="U1095" s="224">
        <v>0</v>
      </c>
      <c r="V1095" s="224">
        <f>ROUND(E1095*U1095,2)</f>
        <v>0</v>
      </c>
      <c r="W1095" s="224"/>
      <c r="X1095" s="224" t="s">
        <v>320</v>
      </c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321</v>
      </c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3" t="s">
        <v>704</v>
      </c>
      <c r="D1096" s="226"/>
      <c r="E1096" s="227"/>
      <c r="F1096" s="224"/>
      <c r="G1096" s="224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206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53" t="s">
        <v>1242</v>
      </c>
      <c r="D1097" s="226"/>
      <c r="E1097" s="227">
        <v>6</v>
      </c>
      <c r="F1097" s="224"/>
      <c r="G1097" s="224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206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1"/>
      <c r="D1098" s="246"/>
      <c r="E1098" s="246"/>
      <c r="F1098" s="246"/>
      <c r="G1098" s="246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202</v>
      </c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x14ac:dyDescent="0.2">
      <c r="A1099" s="229" t="s">
        <v>191</v>
      </c>
      <c r="B1099" s="230" t="s">
        <v>104</v>
      </c>
      <c r="C1099" s="248" t="s">
        <v>105</v>
      </c>
      <c r="D1099" s="231"/>
      <c r="E1099" s="232"/>
      <c r="F1099" s="233"/>
      <c r="G1099" s="233">
        <f>SUMIF(AG1100:AG1126,"&lt;&gt;NOR",G1100:G1126)</f>
        <v>0</v>
      </c>
      <c r="H1099" s="233"/>
      <c r="I1099" s="233">
        <f>SUM(I1100:I1126)</f>
        <v>0</v>
      </c>
      <c r="J1099" s="233"/>
      <c r="K1099" s="233">
        <f>SUM(K1100:K1126)</f>
        <v>0</v>
      </c>
      <c r="L1099" s="233"/>
      <c r="M1099" s="233">
        <f>SUM(M1100:M1126)</f>
        <v>0</v>
      </c>
      <c r="N1099" s="232"/>
      <c r="O1099" s="232">
        <f>SUM(O1100:O1126)</f>
        <v>0</v>
      </c>
      <c r="P1099" s="232"/>
      <c r="Q1099" s="232">
        <f>SUM(Q1100:Q1126)</f>
        <v>0</v>
      </c>
      <c r="R1099" s="233"/>
      <c r="S1099" s="233"/>
      <c r="T1099" s="234"/>
      <c r="U1099" s="228"/>
      <c r="V1099" s="228">
        <f>SUM(V1100:V1126)</f>
        <v>1816.81</v>
      </c>
      <c r="W1099" s="228"/>
      <c r="X1099" s="228"/>
      <c r="AG1099" t="s">
        <v>192</v>
      </c>
    </row>
    <row r="1100" spans="1:60" outlineLevel="1" x14ac:dyDescent="0.2">
      <c r="A1100" s="236">
        <v>64</v>
      </c>
      <c r="B1100" s="237" t="s">
        <v>1243</v>
      </c>
      <c r="C1100" s="249" t="s">
        <v>1244</v>
      </c>
      <c r="D1100" s="238" t="s">
        <v>400</v>
      </c>
      <c r="E1100" s="239">
        <v>10206.780000000001</v>
      </c>
      <c r="F1100" s="240"/>
      <c r="G1100" s="241">
        <f>ROUND(E1100*F1100,2)</f>
        <v>0</v>
      </c>
      <c r="H1100" s="240"/>
      <c r="I1100" s="241">
        <f>ROUND(E1100*H1100,2)</f>
        <v>0</v>
      </c>
      <c r="J1100" s="240"/>
      <c r="K1100" s="241">
        <f>ROUND(E1100*J1100,2)</f>
        <v>0</v>
      </c>
      <c r="L1100" s="241">
        <v>21</v>
      </c>
      <c r="M1100" s="241">
        <f>G1100*(1+L1100/100)</f>
        <v>0</v>
      </c>
      <c r="N1100" s="239">
        <v>0</v>
      </c>
      <c r="O1100" s="239">
        <f>ROUND(E1100*N1100,2)</f>
        <v>0</v>
      </c>
      <c r="P1100" s="239">
        <v>0</v>
      </c>
      <c r="Q1100" s="239">
        <f>ROUND(E1100*P1100,2)</f>
        <v>0</v>
      </c>
      <c r="R1100" s="241" t="s">
        <v>401</v>
      </c>
      <c r="S1100" s="241" t="s">
        <v>196</v>
      </c>
      <c r="T1100" s="242" t="s">
        <v>232</v>
      </c>
      <c r="U1100" s="224">
        <v>0.17799999999999999</v>
      </c>
      <c r="V1100" s="224">
        <f>ROUND(E1100*U1100,2)</f>
        <v>1816.81</v>
      </c>
      <c r="W1100" s="224"/>
      <c r="X1100" s="224" t="s">
        <v>233</v>
      </c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234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">
      <c r="A1101" s="220"/>
      <c r="B1101" s="221"/>
      <c r="C1101" s="259" t="s">
        <v>1245</v>
      </c>
      <c r="D1101" s="257"/>
      <c r="E1101" s="257"/>
      <c r="F1101" s="257"/>
      <c r="G1101" s="257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236</v>
      </c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20"/>
      <c r="B1102" s="221"/>
      <c r="C1102" s="253" t="s">
        <v>1246</v>
      </c>
      <c r="D1102" s="226"/>
      <c r="E1102" s="227"/>
      <c r="F1102" s="224"/>
      <c r="G1102" s="224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206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53" t="s">
        <v>1247</v>
      </c>
      <c r="D1103" s="226"/>
      <c r="E1103" s="227">
        <v>637.63</v>
      </c>
      <c r="F1103" s="224"/>
      <c r="G1103" s="224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206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53" t="s">
        <v>1248</v>
      </c>
      <c r="D1104" s="226"/>
      <c r="E1104" s="227">
        <v>151.74</v>
      </c>
      <c r="F1104" s="224"/>
      <c r="G1104" s="224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206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3" t="s">
        <v>1249</v>
      </c>
      <c r="D1105" s="226"/>
      <c r="E1105" s="227">
        <v>31.63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206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3" t="s">
        <v>1250</v>
      </c>
      <c r="D1106" s="226"/>
      <c r="E1106" s="227">
        <v>12.4</v>
      </c>
      <c r="F1106" s="224"/>
      <c r="G1106" s="224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206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53" t="s">
        <v>1251</v>
      </c>
      <c r="D1107" s="226"/>
      <c r="E1107" s="227"/>
      <c r="F1107" s="224"/>
      <c r="G1107" s="224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206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20"/>
      <c r="B1108" s="221"/>
      <c r="C1108" s="253" t="s">
        <v>1252</v>
      </c>
      <c r="D1108" s="226"/>
      <c r="E1108" s="227">
        <v>1031.02</v>
      </c>
      <c r="F1108" s="224"/>
      <c r="G1108" s="224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206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3" t="s">
        <v>1253</v>
      </c>
      <c r="D1109" s="226"/>
      <c r="E1109" s="227">
        <v>151.74</v>
      </c>
      <c r="F1109" s="224"/>
      <c r="G1109" s="224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206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53" t="s">
        <v>1254</v>
      </c>
      <c r="D1110" s="226"/>
      <c r="E1110" s="227">
        <v>672.21</v>
      </c>
      <c r="F1110" s="224"/>
      <c r="G1110" s="224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206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53" t="s">
        <v>1255</v>
      </c>
      <c r="D1111" s="226"/>
      <c r="E1111" s="227"/>
      <c r="F1111" s="224"/>
      <c r="G1111" s="224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206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3" t="s">
        <v>1256</v>
      </c>
      <c r="D1112" s="226"/>
      <c r="E1112" s="227">
        <v>1037.6400000000001</v>
      </c>
      <c r="F1112" s="224"/>
      <c r="G1112" s="224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206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53" t="s">
        <v>1257</v>
      </c>
      <c r="D1113" s="226"/>
      <c r="E1113" s="227">
        <v>151.74</v>
      </c>
      <c r="F1113" s="224"/>
      <c r="G1113" s="224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206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53" t="s">
        <v>1258</v>
      </c>
      <c r="D1114" s="226"/>
      <c r="E1114" s="227">
        <v>581.73</v>
      </c>
      <c r="F1114" s="224"/>
      <c r="G1114" s="22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206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3" t="s">
        <v>1259</v>
      </c>
      <c r="D1115" s="226"/>
      <c r="E1115" s="227"/>
      <c r="F1115" s="224"/>
      <c r="G1115" s="224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206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3" t="s">
        <v>1260</v>
      </c>
      <c r="D1116" s="226"/>
      <c r="E1116" s="227">
        <v>1053.6400000000001</v>
      </c>
      <c r="F1116" s="224"/>
      <c r="G1116" s="224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206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53" t="s">
        <v>1261</v>
      </c>
      <c r="D1117" s="226"/>
      <c r="E1117" s="227">
        <v>151.74</v>
      </c>
      <c r="F1117" s="224"/>
      <c r="G1117" s="224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206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53" t="s">
        <v>555</v>
      </c>
      <c r="D1118" s="226"/>
      <c r="E1118" s="227"/>
      <c r="F1118" s="224"/>
      <c r="G1118" s="224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206</v>
      </c>
      <c r="AH1118" s="213">
        <v>0</v>
      </c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20"/>
      <c r="B1119" s="221"/>
      <c r="C1119" s="253" t="s">
        <v>1262</v>
      </c>
      <c r="D1119" s="226"/>
      <c r="E1119" s="227">
        <v>1037.8399999999999</v>
      </c>
      <c r="F1119" s="224"/>
      <c r="G1119" s="224"/>
      <c r="H1119" s="224"/>
      <c r="I1119" s="224"/>
      <c r="J1119" s="224"/>
      <c r="K1119" s="224"/>
      <c r="L1119" s="224"/>
      <c r="M1119" s="224"/>
      <c r="N1119" s="223"/>
      <c r="O1119" s="223"/>
      <c r="P1119" s="223"/>
      <c r="Q1119" s="223"/>
      <c r="R1119" s="224"/>
      <c r="S1119" s="224"/>
      <c r="T1119" s="224"/>
      <c r="U1119" s="224"/>
      <c r="V1119" s="224"/>
      <c r="W1119" s="224"/>
      <c r="X1119" s="224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206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20"/>
      <c r="B1120" s="221"/>
      <c r="C1120" s="253" t="s">
        <v>1263</v>
      </c>
      <c r="D1120" s="226"/>
      <c r="E1120" s="227">
        <v>151.74</v>
      </c>
      <c r="F1120" s="224"/>
      <c r="G1120" s="224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206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53" t="s">
        <v>1264</v>
      </c>
      <c r="D1121" s="226"/>
      <c r="E1121" s="227">
        <v>1073.94</v>
      </c>
      <c r="F1121" s="224"/>
      <c r="G1121" s="224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206</v>
      </c>
      <c r="AH1121" s="213">
        <v>0</v>
      </c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53" t="s">
        <v>1265</v>
      </c>
      <c r="D1122" s="226"/>
      <c r="E1122" s="227"/>
      <c r="F1122" s="224"/>
      <c r="G1122" s="224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206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3" t="s">
        <v>1266</v>
      </c>
      <c r="D1123" s="226"/>
      <c r="E1123" s="227">
        <v>1047.6300000000001</v>
      </c>
      <c r="F1123" s="224"/>
      <c r="G1123" s="224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206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20"/>
      <c r="B1124" s="221"/>
      <c r="C1124" s="253" t="s">
        <v>1267</v>
      </c>
      <c r="D1124" s="226"/>
      <c r="E1124" s="227">
        <v>144.46</v>
      </c>
      <c r="F1124" s="224"/>
      <c r="G1124" s="224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206</v>
      </c>
      <c r="AH1124" s="213">
        <v>0</v>
      </c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20"/>
      <c r="B1125" s="221"/>
      <c r="C1125" s="253" t="s">
        <v>1268</v>
      </c>
      <c r="D1125" s="226"/>
      <c r="E1125" s="227">
        <v>1086.31</v>
      </c>
      <c r="F1125" s="224"/>
      <c r="G1125" s="224"/>
      <c r="H1125" s="224"/>
      <c r="I1125" s="224"/>
      <c r="J1125" s="224"/>
      <c r="K1125" s="224"/>
      <c r="L1125" s="224"/>
      <c r="M1125" s="224"/>
      <c r="N1125" s="223"/>
      <c r="O1125" s="223"/>
      <c r="P1125" s="223"/>
      <c r="Q1125" s="223"/>
      <c r="R1125" s="224"/>
      <c r="S1125" s="224"/>
      <c r="T1125" s="224"/>
      <c r="U1125" s="224"/>
      <c r="V1125" s="224"/>
      <c r="W1125" s="224"/>
      <c r="X1125" s="224"/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206</v>
      </c>
      <c r="AH1125" s="213">
        <v>0</v>
      </c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51"/>
      <c r="D1126" s="246"/>
      <c r="E1126" s="246"/>
      <c r="F1126" s="246"/>
      <c r="G1126" s="246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202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x14ac:dyDescent="0.2">
      <c r="A1127" s="229" t="s">
        <v>191</v>
      </c>
      <c r="B1127" s="230" t="s">
        <v>114</v>
      </c>
      <c r="C1127" s="248" t="s">
        <v>115</v>
      </c>
      <c r="D1127" s="231"/>
      <c r="E1127" s="232"/>
      <c r="F1127" s="233"/>
      <c r="G1127" s="233">
        <f>SUMIF(AG1128:AG1145,"&lt;&gt;NOR",G1128:G1145)</f>
        <v>0</v>
      </c>
      <c r="H1127" s="233"/>
      <c r="I1127" s="233">
        <f>SUM(I1128:I1145)</f>
        <v>0</v>
      </c>
      <c r="J1127" s="233"/>
      <c r="K1127" s="233">
        <f>SUM(K1128:K1145)</f>
        <v>0</v>
      </c>
      <c r="L1127" s="233"/>
      <c r="M1127" s="233">
        <f>SUM(M1128:M1145)</f>
        <v>0</v>
      </c>
      <c r="N1127" s="232"/>
      <c r="O1127" s="232">
        <f>SUM(O1128:O1145)</f>
        <v>0.25</v>
      </c>
      <c r="P1127" s="232"/>
      <c r="Q1127" s="232">
        <f>SUM(Q1128:Q1145)</f>
        <v>0</v>
      </c>
      <c r="R1127" s="233"/>
      <c r="S1127" s="233"/>
      <c r="T1127" s="234"/>
      <c r="U1127" s="228"/>
      <c r="V1127" s="228">
        <f>SUM(V1128:V1145)</f>
        <v>11.05</v>
      </c>
      <c r="W1127" s="228"/>
      <c r="X1127" s="228"/>
      <c r="AG1127" t="s">
        <v>192</v>
      </c>
    </row>
    <row r="1128" spans="1:60" outlineLevel="1" x14ac:dyDescent="0.2">
      <c r="A1128" s="236">
        <v>65</v>
      </c>
      <c r="B1128" s="237" t="s">
        <v>1269</v>
      </c>
      <c r="C1128" s="249" t="s">
        <v>1270</v>
      </c>
      <c r="D1128" s="238" t="s">
        <v>400</v>
      </c>
      <c r="E1128" s="239">
        <v>52.64</v>
      </c>
      <c r="F1128" s="240"/>
      <c r="G1128" s="241">
        <f>ROUND(E1128*F1128,2)</f>
        <v>0</v>
      </c>
      <c r="H1128" s="240"/>
      <c r="I1128" s="241">
        <f>ROUND(E1128*H1128,2)</f>
        <v>0</v>
      </c>
      <c r="J1128" s="240"/>
      <c r="K1128" s="241">
        <f>ROUND(E1128*J1128,2)</f>
        <v>0</v>
      </c>
      <c r="L1128" s="241">
        <v>21</v>
      </c>
      <c r="M1128" s="241">
        <f>G1128*(1+L1128/100)</f>
        <v>0</v>
      </c>
      <c r="N1128" s="239">
        <v>3.7799999999999999E-3</v>
      </c>
      <c r="O1128" s="239">
        <f>ROUND(E1128*N1128,2)</f>
        <v>0.2</v>
      </c>
      <c r="P1128" s="239">
        <v>0</v>
      </c>
      <c r="Q1128" s="239">
        <f>ROUND(E1128*P1128,2)</f>
        <v>0</v>
      </c>
      <c r="R1128" s="241" t="s">
        <v>401</v>
      </c>
      <c r="S1128" s="241" t="s">
        <v>196</v>
      </c>
      <c r="T1128" s="242" t="s">
        <v>232</v>
      </c>
      <c r="U1128" s="224">
        <v>0.21</v>
      </c>
      <c r="V1128" s="224">
        <f>ROUND(E1128*U1128,2)</f>
        <v>11.05</v>
      </c>
      <c r="W1128" s="224"/>
      <c r="X1128" s="224" t="s">
        <v>233</v>
      </c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234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ht="22.5" outlineLevel="1" x14ac:dyDescent="0.2">
      <c r="A1129" s="220"/>
      <c r="B1129" s="221"/>
      <c r="C1129" s="259" t="s">
        <v>1271</v>
      </c>
      <c r="D1129" s="257"/>
      <c r="E1129" s="257"/>
      <c r="F1129" s="257"/>
      <c r="G1129" s="257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236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43" t="str">
        <f>C1129</f>
        <v>včetně dodání a osazení v jakémkoliv zdivu, včetně jednostranného zajištění polohy vložek proti sesmeknutí (např. přibitím, maltovými terči).</v>
      </c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53" t="s">
        <v>1272</v>
      </c>
      <c r="D1130" s="226"/>
      <c r="E1130" s="227"/>
      <c r="F1130" s="224"/>
      <c r="G1130" s="224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206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3" t="s">
        <v>1273</v>
      </c>
      <c r="D1131" s="226"/>
      <c r="E1131" s="227">
        <v>10.199999999999999</v>
      </c>
      <c r="F1131" s="224"/>
      <c r="G1131" s="224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206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53" t="s">
        <v>1274</v>
      </c>
      <c r="D1132" s="226"/>
      <c r="E1132" s="227">
        <v>40.44</v>
      </c>
      <c r="F1132" s="224"/>
      <c r="G1132" s="224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206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53" t="s">
        <v>1275</v>
      </c>
      <c r="D1133" s="226"/>
      <c r="E1133" s="227">
        <v>2</v>
      </c>
      <c r="F1133" s="224"/>
      <c r="G1133" s="224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206</v>
      </c>
      <c r="AH1133" s="213">
        <v>0</v>
      </c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51"/>
      <c r="D1134" s="246"/>
      <c r="E1134" s="246"/>
      <c r="F1134" s="246"/>
      <c r="G1134" s="246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202</v>
      </c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36">
        <v>66</v>
      </c>
      <c r="B1135" s="237" t="s">
        <v>1276</v>
      </c>
      <c r="C1135" s="249" t="s">
        <v>1277</v>
      </c>
      <c r="D1135" s="238" t="s">
        <v>344</v>
      </c>
      <c r="E1135" s="239">
        <v>1</v>
      </c>
      <c r="F1135" s="240"/>
      <c r="G1135" s="241">
        <f>ROUND(E1135*F1135,2)</f>
        <v>0</v>
      </c>
      <c r="H1135" s="240"/>
      <c r="I1135" s="241">
        <f>ROUND(E1135*H1135,2)</f>
        <v>0</v>
      </c>
      <c r="J1135" s="240"/>
      <c r="K1135" s="241">
        <f>ROUND(E1135*J1135,2)</f>
        <v>0</v>
      </c>
      <c r="L1135" s="241">
        <v>21</v>
      </c>
      <c r="M1135" s="241">
        <f>G1135*(1+L1135/100)</f>
        <v>0</v>
      </c>
      <c r="N1135" s="239">
        <v>0</v>
      </c>
      <c r="O1135" s="239">
        <f>ROUND(E1135*N1135,2)</f>
        <v>0</v>
      </c>
      <c r="P1135" s="239">
        <v>0</v>
      </c>
      <c r="Q1135" s="239">
        <f>ROUND(E1135*P1135,2)</f>
        <v>0</v>
      </c>
      <c r="R1135" s="241"/>
      <c r="S1135" s="241" t="s">
        <v>345</v>
      </c>
      <c r="T1135" s="242" t="s">
        <v>197</v>
      </c>
      <c r="U1135" s="224">
        <v>0</v>
      </c>
      <c r="V1135" s="224">
        <f>ROUND(E1135*U1135,2)</f>
        <v>0</v>
      </c>
      <c r="W1135" s="224"/>
      <c r="X1135" s="224" t="s">
        <v>233</v>
      </c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234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20"/>
      <c r="B1136" s="221"/>
      <c r="C1136" s="253" t="s">
        <v>1278</v>
      </c>
      <c r="D1136" s="226"/>
      <c r="E1136" s="227">
        <v>1</v>
      </c>
      <c r="F1136" s="224"/>
      <c r="G1136" s="224"/>
      <c r="H1136" s="224"/>
      <c r="I1136" s="224"/>
      <c r="J1136" s="224"/>
      <c r="K1136" s="224"/>
      <c r="L1136" s="224"/>
      <c r="M1136" s="224"/>
      <c r="N1136" s="223"/>
      <c r="O1136" s="223"/>
      <c r="P1136" s="223"/>
      <c r="Q1136" s="223"/>
      <c r="R1136" s="224"/>
      <c r="S1136" s="224"/>
      <c r="T1136" s="224"/>
      <c r="U1136" s="224"/>
      <c r="V1136" s="224"/>
      <c r="W1136" s="224"/>
      <c r="X1136" s="224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206</v>
      </c>
      <c r="AH1136" s="213">
        <v>0</v>
      </c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1"/>
      <c r="D1137" s="246"/>
      <c r="E1137" s="246"/>
      <c r="F1137" s="246"/>
      <c r="G1137" s="246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202</v>
      </c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36">
        <v>67</v>
      </c>
      <c r="B1138" s="237" t="s">
        <v>1279</v>
      </c>
      <c r="C1138" s="249" t="s">
        <v>1280</v>
      </c>
      <c r="D1138" s="238" t="s">
        <v>315</v>
      </c>
      <c r="E1138" s="239">
        <v>128</v>
      </c>
      <c r="F1138" s="240"/>
      <c r="G1138" s="241">
        <f>ROUND(E1138*F1138,2)</f>
        <v>0</v>
      </c>
      <c r="H1138" s="240"/>
      <c r="I1138" s="241">
        <f>ROUND(E1138*H1138,2)</f>
        <v>0</v>
      </c>
      <c r="J1138" s="240"/>
      <c r="K1138" s="241">
        <f>ROUND(E1138*J1138,2)</f>
        <v>0</v>
      </c>
      <c r="L1138" s="241">
        <v>21</v>
      </c>
      <c r="M1138" s="241">
        <f>G1138*(1+L1138/100)</f>
        <v>0</v>
      </c>
      <c r="N1138" s="239">
        <v>3.8999999999999999E-4</v>
      </c>
      <c r="O1138" s="239">
        <f>ROUND(E1138*N1138,2)</f>
        <v>0.05</v>
      </c>
      <c r="P1138" s="239">
        <v>0</v>
      </c>
      <c r="Q1138" s="239">
        <f>ROUND(E1138*P1138,2)</f>
        <v>0</v>
      </c>
      <c r="R1138" s="241" t="s">
        <v>319</v>
      </c>
      <c r="S1138" s="241" t="s">
        <v>196</v>
      </c>
      <c r="T1138" s="242" t="s">
        <v>197</v>
      </c>
      <c r="U1138" s="224">
        <v>0</v>
      </c>
      <c r="V1138" s="224">
        <f>ROUND(E1138*U1138,2)</f>
        <v>0</v>
      </c>
      <c r="W1138" s="224"/>
      <c r="X1138" s="224" t="s">
        <v>320</v>
      </c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321</v>
      </c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53" t="s">
        <v>1281</v>
      </c>
      <c r="D1139" s="226"/>
      <c r="E1139" s="227"/>
      <c r="F1139" s="224"/>
      <c r="G1139" s="224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206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53" t="s">
        <v>1282</v>
      </c>
      <c r="D1140" s="226"/>
      <c r="E1140" s="227"/>
      <c r="F1140" s="224"/>
      <c r="G1140" s="224"/>
      <c r="H1140" s="224"/>
      <c r="I1140" s="224"/>
      <c r="J1140" s="224"/>
      <c r="K1140" s="224"/>
      <c r="L1140" s="224"/>
      <c r="M1140" s="224"/>
      <c r="N1140" s="223"/>
      <c r="O1140" s="223"/>
      <c r="P1140" s="223"/>
      <c r="Q1140" s="223"/>
      <c r="R1140" s="224"/>
      <c r="S1140" s="224"/>
      <c r="T1140" s="224"/>
      <c r="U1140" s="224"/>
      <c r="V1140" s="224"/>
      <c r="W1140" s="224"/>
      <c r="X1140" s="224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206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3" t="s">
        <v>1283</v>
      </c>
      <c r="D1141" s="226"/>
      <c r="E1141" s="227">
        <v>12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206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53" t="s">
        <v>1284</v>
      </c>
      <c r="D1142" s="226"/>
      <c r="E1142" s="227">
        <v>12</v>
      </c>
      <c r="F1142" s="224"/>
      <c r="G1142" s="224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206</v>
      </c>
      <c r="AH1142" s="213">
        <v>0</v>
      </c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">
      <c r="A1143" s="220"/>
      <c r="B1143" s="221"/>
      <c r="C1143" s="253" t="s">
        <v>1285</v>
      </c>
      <c r="D1143" s="226"/>
      <c r="E1143" s="227">
        <v>96</v>
      </c>
      <c r="F1143" s="224"/>
      <c r="G1143" s="224"/>
      <c r="H1143" s="224"/>
      <c r="I1143" s="224"/>
      <c r="J1143" s="224"/>
      <c r="K1143" s="224"/>
      <c r="L1143" s="224"/>
      <c r="M1143" s="224"/>
      <c r="N1143" s="223"/>
      <c r="O1143" s="223"/>
      <c r="P1143" s="223"/>
      <c r="Q1143" s="223"/>
      <c r="R1143" s="224"/>
      <c r="S1143" s="224"/>
      <c r="T1143" s="224"/>
      <c r="U1143" s="224"/>
      <c r="V1143" s="224"/>
      <c r="W1143" s="224"/>
      <c r="X1143" s="224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206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1286</v>
      </c>
      <c r="D1144" s="226"/>
      <c r="E1144" s="227">
        <v>8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206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1"/>
      <c r="D1145" s="246"/>
      <c r="E1145" s="246"/>
      <c r="F1145" s="246"/>
      <c r="G1145" s="246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202</v>
      </c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x14ac:dyDescent="0.2">
      <c r="A1146" s="229" t="s">
        <v>191</v>
      </c>
      <c r="B1146" s="230" t="s">
        <v>118</v>
      </c>
      <c r="C1146" s="248" t="s">
        <v>119</v>
      </c>
      <c r="D1146" s="231"/>
      <c r="E1146" s="232"/>
      <c r="F1146" s="233"/>
      <c r="G1146" s="233">
        <f>SUMIF(AG1147:AG1203,"&lt;&gt;NOR",G1147:G1203)</f>
        <v>0</v>
      </c>
      <c r="H1146" s="233"/>
      <c r="I1146" s="233">
        <f>SUM(I1147:I1203)</f>
        <v>0</v>
      </c>
      <c r="J1146" s="233"/>
      <c r="K1146" s="233">
        <f>SUM(K1147:K1203)</f>
        <v>0</v>
      </c>
      <c r="L1146" s="233"/>
      <c r="M1146" s="233">
        <f>SUM(M1147:M1203)</f>
        <v>0</v>
      </c>
      <c r="N1146" s="232"/>
      <c r="O1146" s="232">
        <f>SUM(O1147:O1203)</f>
        <v>3.6100000000000003</v>
      </c>
      <c r="P1146" s="232"/>
      <c r="Q1146" s="232">
        <f>SUM(Q1147:Q1203)</f>
        <v>0</v>
      </c>
      <c r="R1146" s="233"/>
      <c r="S1146" s="233"/>
      <c r="T1146" s="234"/>
      <c r="U1146" s="228"/>
      <c r="V1146" s="228">
        <f>SUM(V1147:V1203)</f>
        <v>700.85</v>
      </c>
      <c r="W1146" s="228"/>
      <c r="X1146" s="228"/>
      <c r="AG1146" t="s">
        <v>192</v>
      </c>
    </row>
    <row r="1147" spans="1:60" ht="33.75" outlineLevel="1" x14ac:dyDescent="0.2">
      <c r="A1147" s="236">
        <v>68</v>
      </c>
      <c r="B1147" s="237" t="s">
        <v>1287</v>
      </c>
      <c r="C1147" s="249" t="s">
        <v>1288</v>
      </c>
      <c r="D1147" s="238" t="s">
        <v>315</v>
      </c>
      <c r="E1147" s="239">
        <v>4</v>
      </c>
      <c r="F1147" s="240"/>
      <c r="G1147" s="241">
        <f>ROUND(E1147*F1147,2)</f>
        <v>0</v>
      </c>
      <c r="H1147" s="240"/>
      <c r="I1147" s="241">
        <f>ROUND(E1147*H1147,2)</f>
        <v>0</v>
      </c>
      <c r="J1147" s="240"/>
      <c r="K1147" s="241">
        <f>ROUND(E1147*J1147,2)</f>
        <v>0</v>
      </c>
      <c r="L1147" s="241">
        <v>21</v>
      </c>
      <c r="M1147" s="241">
        <f>G1147*(1+L1147/100)</f>
        <v>0</v>
      </c>
      <c r="N1147" s="239">
        <v>8.0000000000000007E-5</v>
      </c>
      <c r="O1147" s="239">
        <f>ROUND(E1147*N1147,2)</f>
        <v>0</v>
      </c>
      <c r="P1147" s="239">
        <v>0</v>
      </c>
      <c r="Q1147" s="239">
        <f>ROUND(E1147*P1147,2)</f>
        <v>0</v>
      </c>
      <c r="R1147" s="241" t="s">
        <v>401</v>
      </c>
      <c r="S1147" s="241" t="s">
        <v>196</v>
      </c>
      <c r="T1147" s="242" t="s">
        <v>232</v>
      </c>
      <c r="U1147" s="224">
        <v>0.28999999999999998</v>
      </c>
      <c r="V1147" s="224">
        <f>ROUND(E1147*U1147,2)</f>
        <v>1.1599999999999999</v>
      </c>
      <c r="W1147" s="224"/>
      <c r="X1147" s="224" t="s">
        <v>233</v>
      </c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234</v>
      </c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9" t="s">
        <v>1289</v>
      </c>
      <c r="D1148" s="257"/>
      <c r="E1148" s="257"/>
      <c r="F1148" s="257"/>
      <c r="G1148" s="257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236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">
      <c r="A1149" s="220"/>
      <c r="B1149" s="221"/>
      <c r="C1149" s="253" t="s">
        <v>1290</v>
      </c>
      <c r="D1149" s="226"/>
      <c r="E1149" s="227"/>
      <c r="F1149" s="224"/>
      <c r="G1149" s="224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206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53" t="s">
        <v>1291</v>
      </c>
      <c r="D1150" s="226"/>
      <c r="E1150" s="227">
        <v>4</v>
      </c>
      <c r="F1150" s="224"/>
      <c r="G1150" s="224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206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51"/>
      <c r="D1151" s="246"/>
      <c r="E1151" s="246"/>
      <c r="F1151" s="246"/>
      <c r="G1151" s="246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202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ht="33.75" outlineLevel="1" x14ac:dyDescent="0.2">
      <c r="A1152" s="236">
        <v>69</v>
      </c>
      <c r="B1152" s="237" t="s">
        <v>1287</v>
      </c>
      <c r="C1152" s="249" t="s">
        <v>1288</v>
      </c>
      <c r="D1152" s="238" t="s">
        <v>315</v>
      </c>
      <c r="E1152" s="239">
        <v>2131</v>
      </c>
      <c r="F1152" s="240"/>
      <c r="G1152" s="241">
        <f>ROUND(E1152*F1152,2)</f>
        <v>0</v>
      </c>
      <c r="H1152" s="240"/>
      <c r="I1152" s="241">
        <f>ROUND(E1152*H1152,2)</f>
        <v>0</v>
      </c>
      <c r="J1152" s="240"/>
      <c r="K1152" s="241">
        <f>ROUND(E1152*J1152,2)</f>
        <v>0</v>
      </c>
      <c r="L1152" s="241">
        <v>21</v>
      </c>
      <c r="M1152" s="241">
        <f>G1152*(1+L1152/100)</f>
        <v>0</v>
      </c>
      <c r="N1152" s="239">
        <v>8.0000000000000007E-5</v>
      </c>
      <c r="O1152" s="239">
        <f>ROUND(E1152*N1152,2)</f>
        <v>0.17</v>
      </c>
      <c r="P1152" s="239">
        <v>0</v>
      </c>
      <c r="Q1152" s="239">
        <f>ROUND(E1152*P1152,2)</f>
        <v>0</v>
      </c>
      <c r="R1152" s="241" t="s">
        <v>401</v>
      </c>
      <c r="S1152" s="241" t="s">
        <v>196</v>
      </c>
      <c r="T1152" s="242" t="s">
        <v>232</v>
      </c>
      <c r="U1152" s="224">
        <v>0.28999999999999998</v>
      </c>
      <c r="V1152" s="224">
        <f>ROUND(E1152*U1152,2)</f>
        <v>617.99</v>
      </c>
      <c r="W1152" s="224"/>
      <c r="X1152" s="224" t="s">
        <v>233</v>
      </c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234</v>
      </c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9" t="s">
        <v>1289</v>
      </c>
      <c r="D1153" s="257"/>
      <c r="E1153" s="257"/>
      <c r="F1153" s="257"/>
      <c r="G1153" s="257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236</v>
      </c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53" t="s">
        <v>1292</v>
      </c>
      <c r="D1154" s="226"/>
      <c r="E1154" s="227">
        <v>777</v>
      </c>
      <c r="F1154" s="224"/>
      <c r="G1154" s="224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206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3" t="s">
        <v>1293</v>
      </c>
      <c r="D1155" s="226"/>
      <c r="E1155" s="227">
        <v>776</v>
      </c>
      <c r="F1155" s="224"/>
      <c r="G1155" s="224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206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20"/>
      <c r="B1156" s="221"/>
      <c r="C1156" s="253" t="s">
        <v>1294</v>
      </c>
      <c r="D1156" s="226"/>
      <c r="E1156" s="227">
        <v>388</v>
      </c>
      <c r="F1156" s="224"/>
      <c r="G1156" s="224"/>
      <c r="H1156" s="224"/>
      <c r="I1156" s="224"/>
      <c r="J1156" s="224"/>
      <c r="K1156" s="224"/>
      <c r="L1156" s="224"/>
      <c r="M1156" s="224"/>
      <c r="N1156" s="223"/>
      <c r="O1156" s="223"/>
      <c r="P1156" s="223"/>
      <c r="Q1156" s="223"/>
      <c r="R1156" s="224"/>
      <c r="S1156" s="224"/>
      <c r="T1156" s="224"/>
      <c r="U1156" s="224"/>
      <c r="V1156" s="224"/>
      <c r="W1156" s="224"/>
      <c r="X1156" s="224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206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53" t="s">
        <v>1295</v>
      </c>
      <c r="D1157" s="226"/>
      <c r="E1157" s="227">
        <v>190</v>
      </c>
      <c r="F1157" s="224"/>
      <c r="G1157" s="224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206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1"/>
      <c r="D1158" s="246"/>
      <c r="E1158" s="246"/>
      <c r="F1158" s="246"/>
      <c r="G1158" s="246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202</v>
      </c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ht="33.75" outlineLevel="1" x14ac:dyDescent="0.2">
      <c r="A1159" s="236">
        <v>70</v>
      </c>
      <c r="B1159" s="237" t="s">
        <v>1296</v>
      </c>
      <c r="C1159" s="249" t="s">
        <v>1297</v>
      </c>
      <c r="D1159" s="238" t="s">
        <v>315</v>
      </c>
      <c r="E1159" s="239">
        <v>148</v>
      </c>
      <c r="F1159" s="240"/>
      <c r="G1159" s="241">
        <f>ROUND(E1159*F1159,2)</f>
        <v>0</v>
      </c>
      <c r="H1159" s="240"/>
      <c r="I1159" s="241">
        <f>ROUND(E1159*H1159,2)</f>
        <v>0</v>
      </c>
      <c r="J1159" s="240"/>
      <c r="K1159" s="241">
        <f>ROUND(E1159*J1159,2)</f>
        <v>0</v>
      </c>
      <c r="L1159" s="241">
        <v>21</v>
      </c>
      <c r="M1159" s="241">
        <f>G1159*(1+L1159/100)</f>
        <v>0</v>
      </c>
      <c r="N1159" s="239">
        <v>1.4999999999999999E-4</v>
      </c>
      <c r="O1159" s="239">
        <f>ROUND(E1159*N1159,2)</f>
        <v>0.02</v>
      </c>
      <c r="P1159" s="239">
        <v>0</v>
      </c>
      <c r="Q1159" s="239">
        <f>ROUND(E1159*P1159,2)</f>
        <v>0</v>
      </c>
      <c r="R1159" s="241" t="s">
        <v>401</v>
      </c>
      <c r="S1159" s="241" t="s">
        <v>196</v>
      </c>
      <c r="T1159" s="242" t="s">
        <v>232</v>
      </c>
      <c r="U1159" s="224">
        <v>0.4</v>
      </c>
      <c r="V1159" s="224">
        <f>ROUND(E1159*U1159,2)</f>
        <v>59.2</v>
      </c>
      <c r="W1159" s="224"/>
      <c r="X1159" s="224" t="s">
        <v>233</v>
      </c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234</v>
      </c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59" t="s">
        <v>1289</v>
      </c>
      <c r="D1160" s="257"/>
      <c r="E1160" s="257"/>
      <c r="F1160" s="257"/>
      <c r="G1160" s="257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236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1298</v>
      </c>
      <c r="D1161" s="226"/>
      <c r="E1161" s="227">
        <v>148</v>
      </c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206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1"/>
      <c r="D1162" s="246"/>
      <c r="E1162" s="246"/>
      <c r="F1162" s="246"/>
      <c r="G1162" s="246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202</v>
      </c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ht="33.75" outlineLevel="1" x14ac:dyDescent="0.2">
      <c r="A1163" s="236">
        <v>71</v>
      </c>
      <c r="B1163" s="237" t="s">
        <v>1296</v>
      </c>
      <c r="C1163" s="249" t="s">
        <v>1297</v>
      </c>
      <c r="D1163" s="238" t="s">
        <v>315</v>
      </c>
      <c r="E1163" s="239">
        <v>12</v>
      </c>
      <c r="F1163" s="240"/>
      <c r="G1163" s="241">
        <f>ROUND(E1163*F1163,2)</f>
        <v>0</v>
      </c>
      <c r="H1163" s="240"/>
      <c r="I1163" s="241">
        <f>ROUND(E1163*H1163,2)</f>
        <v>0</v>
      </c>
      <c r="J1163" s="240"/>
      <c r="K1163" s="241">
        <f>ROUND(E1163*J1163,2)</f>
        <v>0</v>
      </c>
      <c r="L1163" s="241">
        <v>21</v>
      </c>
      <c r="M1163" s="241">
        <f>G1163*(1+L1163/100)</f>
        <v>0</v>
      </c>
      <c r="N1163" s="239">
        <v>1.4999999999999999E-4</v>
      </c>
      <c r="O1163" s="239">
        <f>ROUND(E1163*N1163,2)</f>
        <v>0</v>
      </c>
      <c r="P1163" s="239">
        <v>0</v>
      </c>
      <c r="Q1163" s="239">
        <f>ROUND(E1163*P1163,2)</f>
        <v>0</v>
      </c>
      <c r="R1163" s="241" t="s">
        <v>401</v>
      </c>
      <c r="S1163" s="241" t="s">
        <v>196</v>
      </c>
      <c r="T1163" s="242" t="s">
        <v>232</v>
      </c>
      <c r="U1163" s="224">
        <v>0.4</v>
      </c>
      <c r="V1163" s="224">
        <f>ROUND(E1163*U1163,2)</f>
        <v>4.8</v>
      </c>
      <c r="W1163" s="224"/>
      <c r="X1163" s="224" t="s">
        <v>233</v>
      </c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234</v>
      </c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9" t="s">
        <v>1289</v>
      </c>
      <c r="D1164" s="257"/>
      <c r="E1164" s="257"/>
      <c r="F1164" s="257"/>
      <c r="G1164" s="257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236</v>
      </c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3" t="s">
        <v>1299</v>
      </c>
      <c r="D1165" s="226"/>
      <c r="E1165" s="227">
        <v>12</v>
      </c>
      <c r="F1165" s="224"/>
      <c r="G1165" s="224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206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51"/>
      <c r="D1166" s="246"/>
      <c r="E1166" s="246"/>
      <c r="F1166" s="246"/>
      <c r="G1166" s="246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202</v>
      </c>
      <c r="AH1166" s="213"/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ht="22.5" outlineLevel="1" x14ac:dyDescent="0.2">
      <c r="A1167" s="236">
        <v>72</v>
      </c>
      <c r="B1167" s="237" t="s">
        <v>1300</v>
      </c>
      <c r="C1167" s="249" t="s">
        <v>1301</v>
      </c>
      <c r="D1167" s="238" t="s">
        <v>315</v>
      </c>
      <c r="E1167" s="239">
        <v>112</v>
      </c>
      <c r="F1167" s="240"/>
      <c r="G1167" s="241">
        <f>ROUND(E1167*F1167,2)</f>
        <v>0</v>
      </c>
      <c r="H1167" s="240"/>
      <c r="I1167" s="241">
        <f>ROUND(E1167*H1167,2)</f>
        <v>0</v>
      </c>
      <c r="J1167" s="240"/>
      <c r="K1167" s="241">
        <f>ROUND(E1167*J1167,2)</f>
        <v>0</v>
      </c>
      <c r="L1167" s="241">
        <v>21</v>
      </c>
      <c r="M1167" s="241">
        <f>G1167*(1+L1167/100)</f>
        <v>0</v>
      </c>
      <c r="N1167" s="239">
        <v>0</v>
      </c>
      <c r="O1167" s="239">
        <f>ROUND(E1167*N1167,2)</f>
        <v>0</v>
      </c>
      <c r="P1167" s="239">
        <v>0</v>
      </c>
      <c r="Q1167" s="239">
        <f>ROUND(E1167*P1167,2)</f>
        <v>0</v>
      </c>
      <c r="R1167" s="241" t="s">
        <v>1302</v>
      </c>
      <c r="S1167" s="241" t="s">
        <v>196</v>
      </c>
      <c r="T1167" s="242" t="s">
        <v>232</v>
      </c>
      <c r="U1167" s="224">
        <v>0.158</v>
      </c>
      <c r="V1167" s="224">
        <f>ROUND(E1167*U1167,2)</f>
        <v>17.7</v>
      </c>
      <c r="W1167" s="224"/>
      <c r="X1167" s="224" t="s">
        <v>233</v>
      </c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234</v>
      </c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3" t="s">
        <v>1303</v>
      </c>
      <c r="D1168" s="226"/>
      <c r="E1168" s="227">
        <v>112</v>
      </c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206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51"/>
      <c r="D1169" s="246"/>
      <c r="E1169" s="246"/>
      <c r="F1169" s="246"/>
      <c r="G1169" s="246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202</v>
      </c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ht="22.5" outlineLevel="1" x14ac:dyDescent="0.2">
      <c r="A1170" s="236">
        <v>73</v>
      </c>
      <c r="B1170" s="237" t="s">
        <v>1304</v>
      </c>
      <c r="C1170" s="249" t="s">
        <v>1305</v>
      </c>
      <c r="D1170" s="238" t="s">
        <v>263</v>
      </c>
      <c r="E1170" s="239">
        <v>9</v>
      </c>
      <c r="F1170" s="240"/>
      <c r="G1170" s="241">
        <f>ROUND(E1170*F1170,2)</f>
        <v>0</v>
      </c>
      <c r="H1170" s="240"/>
      <c r="I1170" s="241">
        <f>ROUND(E1170*H1170,2)</f>
        <v>0</v>
      </c>
      <c r="J1170" s="240"/>
      <c r="K1170" s="241">
        <f>ROUND(E1170*J1170,2)</f>
        <v>0</v>
      </c>
      <c r="L1170" s="241">
        <v>21</v>
      </c>
      <c r="M1170" s="241">
        <f>G1170*(1+L1170/100)</f>
        <v>0</v>
      </c>
      <c r="N1170" s="239">
        <v>2.4099999999999998E-3</v>
      </c>
      <c r="O1170" s="239">
        <f>ROUND(E1170*N1170,2)</f>
        <v>0.02</v>
      </c>
      <c r="P1170" s="239">
        <v>0</v>
      </c>
      <c r="Q1170" s="239">
        <f>ROUND(E1170*P1170,2)</f>
        <v>0</v>
      </c>
      <c r="R1170" s="241" t="s">
        <v>319</v>
      </c>
      <c r="S1170" s="241" t="s">
        <v>196</v>
      </c>
      <c r="T1170" s="242" t="s">
        <v>232</v>
      </c>
      <c r="U1170" s="224">
        <v>0</v>
      </c>
      <c r="V1170" s="224">
        <f>ROUND(E1170*U1170,2)</f>
        <v>0</v>
      </c>
      <c r="W1170" s="224"/>
      <c r="X1170" s="224" t="s">
        <v>320</v>
      </c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321</v>
      </c>
      <c r="AH1170" s="213"/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1306</v>
      </c>
      <c r="D1171" s="226"/>
      <c r="E1171" s="227">
        <v>9</v>
      </c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206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1"/>
      <c r="D1172" s="246"/>
      <c r="E1172" s="246"/>
      <c r="F1172" s="246"/>
      <c r="G1172" s="246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202</v>
      </c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ht="22.5" outlineLevel="1" x14ac:dyDescent="0.2">
      <c r="A1173" s="236">
        <v>74</v>
      </c>
      <c r="B1173" s="237" t="s">
        <v>1307</v>
      </c>
      <c r="C1173" s="249" t="s">
        <v>1308</v>
      </c>
      <c r="D1173" s="238" t="s">
        <v>263</v>
      </c>
      <c r="E1173" s="239">
        <v>3.6</v>
      </c>
      <c r="F1173" s="240"/>
      <c r="G1173" s="241">
        <f>ROUND(E1173*F1173,2)</f>
        <v>0</v>
      </c>
      <c r="H1173" s="240"/>
      <c r="I1173" s="241">
        <f>ROUND(E1173*H1173,2)</f>
        <v>0</v>
      </c>
      <c r="J1173" s="240"/>
      <c r="K1173" s="241">
        <f>ROUND(E1173*J1173,2)</f>
        <v>0</v>
      </c>
      <c r="L1173" s="241">
        <v>21</v>
      </c>
      <c r="M1173" s="241">
        <f>G1173*(1+L1173/100)</f>
        <v>0</v>
      </c>
      <c r="N1173" s="239">
        <v>8.9999999999999998E-4</v>
      </c>
      <c r="O1173" s="239">
        <f>ROUND(E1173*N1173,2)</f>
        <v>0</v>
      </c>
      <c r="P1173" s="239">
        <v>0</v>
      </c>
      <c r="Q1173" s="239">
        <f>ROUND(E1173*P1173,2)</f>
        <v>0</v>
      </c>
      <c r="R1173" s="241" t="s">
        <v>319</v>
      </c>
      <c r="S1173" s="241" t="s">
        <v>196</v>
      </c>
      <c r="T1173" s="242" t="s">
        <v>232</v>
      </c>
      <c r="U1173" s="224">
        <v>0</v>
      </c>
      <c r="V1173" s="224">
        <f>ROUND(E1173*U1173,2)</f>
        <v>0</v>
      </c>
      <c r="W1173" s="224"/>
      <c r="X1173" s="224" t="s">
        <v>320</v>
      </c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321</v>
      </c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3" t="s">
        <v>1309</v>
      </c>
      <c r="D1174" s="226"/>
      <c r="E1174" s="227">
        <v>3.6</v>
      </c>
      <c r="F1174" s="224"/>
      <c r="G1174" s="224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206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1"/>
      <c r="D1175" s="246"/>
      <c r="E1175" s="246"/>
      <c r="F1175" s="246"/>
      <c r="G1175" s="246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202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ht="22.5" outlineLevel="1" x14ac:dyDescent="0.2">
      <c r="A1176" s="236">
        <v>75</v>
      </c>
      <c r="B1176" s="237" t="s">
        <v>1310</v>
      </c>
      <c r="C1176" s="249" t="s">
        <v>1311</v>
      </c>
      <c r="D1176" s="238" t="s">
        <v>1312</v>
      </c>
      <c r="E1176" s="239">
        <v>3369.3</v>
      </c>
      <c r="F1176" s="240"/>
      <c r="G1176" s="241">
        <f>ROUND(E1176*F1176,2)</f>
        <v>0</v>
      </c>
      <c r="H1176" s="240"/>
      <c r="I1176" s="241">
        <f>ROUND(E1176*H1176,2)</f>
        <v>0</v>
      </c>
      <c r="J1176" s="240"/>
      <c r="K1176" s="241">
        <f>ROUND(E1176*J1176,2)</f>
        <v>0</v>
      </c>
      <c r="L1176" s="241">
        <v>21</v>
      </c>
      <c r="M1176" s="241">
        <f>G1176*(1+L1176/100)</f>
        <v>0</v>
      </c>
      <c r="N1176" s="239">
        <v>0</v>
      </c>
      <c r="O1176" s="239">
        <f>ROUND(E1176*N1176,2)</f>
        <v>0</v>
      </c>
      <c r="P1176" s="239">
        <v>0</v>
      </c>
      <c r="Q1176" s="239">
        <f>ROUND(E1176*P1176,2)</f>
        <v>0</v>
      </c>
      <c r="R1176" s="241" t="s">
        <v>319</v>
      </c>
      <c r="S1176" s="241" t="s">
        <v>196</v>
      </c>
      <c r="T1176" s="242" t="s">
        <v>232</v>
      </c>
      <c r="U1176" s="224">
        <v>0</v>
      </c>
      <c r="V1176" s="224">
        <f>ROUND(E1176*U1176,2)</f>
        <v>0</v>
      </c>
      <c r="W1176" s="224"/>
      <c r="X1176" s="224" t="s">
        <v>320</v>
      </c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321</v>
      </c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53" t="s">
        <v>1313</v>
      </c>
      <c r="D1177" s="226"/>
      <c r="E1177" s="227">
        <v>3369.3</v>
      </c>
      <c r="F1177" s="224"/>
      <c r="G1177" s="224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206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51"/>
      <c r="D1178" s="246"/>
      <c r="E1178" s="246"/>
      <c r="F1178" s="246"/>
      <c r="G1178" s="246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202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36">
        <v>76</v>
      </c>
      <c r="B1179" s="237" t="s">
        <v>1314</v>
      </c>
      <c r="C1179" s="249" t="s">
        <v>1315</v>
      </c>
      <c r="D1179" s="238" t="s">
        <v>1312</v>
      </c>
      <c r="E1179" s="239">
        <v>7.7759999999999998</v>
      </c>
      <c r="F1179" s="240"/>
      <c r="G1179" s="241">
        <f>ROUND(E1179*F1179,2)</f>
        <v>0</v>
      </c>
      <c r="H1179" s="240"/>
      <c r="I1179" s="241">
        <f>ROUND(E1179*H1179,2)</f>
        <v>0</v>
      </c>
      <c r="J1179" s="240"/>
      <c r="K1179" s="241">
        <f>ROUND(E1179*J1179,2)</f>
        <v>0</v>
      </c>
      <c r="L1179" s="241">
        <v>21</v>
      </c>
      <c r="M1179" s="241">
        <f>G1179*(1+L1179/100)</f>
        <v>0</v>
      </c>
      <c r="N1179" s="239">
        <v>1E-3</v>
      </c>
      <c r="O1179" s="239">
        <f>ROUND(E1179*N1179,2)</f>
        <v>0.01</v>
      </c>
      <c r="P1179" s="239">
        <v>0</v>
      </c>
      <c r="Q1179" s="239">
        <f>ROUND(E1179*P1179,2)</f>
        <v>0</v>
      </c>
      <c r="R1179" s="241" t="s">
        <v>319</v>
      </c>
      <c r="S1179" s="241" t="s">
        <v>196</v>
      </c>
      <c r="T1179" s="242" t="s">
        <v>232</v>
      </c>
      <c r="U1179" s="224">
        <v>0</v>
      </c>
      <c r="V1179" s="224">
        <f>ROUND(E1179*U1179,2)</f>
        <v>0</v>
      </c>
      <c r="W1179" s="224"/>
      <c r="X1179" s="224" t="s">
        <v>320</v>
      </c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321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3" t="s">
        <v>1316</v>
      </c>
      <c r="D1180" s="226"/>
      <c r="E1180" s="227">
        <v>7.7759999999999998</v>
      </c>
      <c r="F1180" s="224"/>
      <c r="G1180" s="224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206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53" t="s">
        <v>1317</v>
      </c>
      <c r="D1181" s="226"/>
      <c r="E1181" s="227"/>
      <c r="F1181" s="224"/>
      <c r="G1181" s="224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206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20"/>
      <c r="B1182" s="221"/>
      <c r="C1182" s="251"/>
      <c r="D1182" s="246"/>
      <c r="E1182" s="246"/>
      <c r="F1182" s="246"/>
      <c r="G1182" s="246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202</v>
      </c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36">
        <v>77</v>
      </c>
      <c r="B1183" s="237" t="s">
        <v>1318</v>
      </c>
      <c r="C1183" s="249" t="s">
        <v>1315</v>
      </c>
      <c r="D1183" s="238" t="s">
        <v>1312</v>
      </c>
      <c r="E1183" s="239">
        <v>3389.3076599999999</v>
      </c>
      <c r="F1183" s="240"/>
      <c r="G1183" s="241">
        <f>ROUND(E1183*F1183,2)</f>
        <v>0</v>
      </c>
      <c r="H1183" s="240"/>
      <c r="I1183" s="241">
        <f>ROUND(E1183*H1183,2)</f>
        <v>0</v>
      </c>
      <c r="J1183" s="240"/>
      <c r="K1183" s="241">
        <f>ROUND(E1183*J1183,2)</f>
        <v>0</v>
      </c>
      <c r="L1183" s="241">
        <v>21</v>
      </c>
      <c r="M1183" s="241">
        <f>G1183*(1+L1183/100)</f>
        <v>0</v>
      </c>
      <c r="N1183" s="239">
        <v>1E-3</v>
      </c>
      <c r="O1183" s="239">
        <f>ROUND(E1183*N1183,2)</f>
        <v>3.39</v>
      </c>
      <c r="P1183" s="239">
        <v>0</v>
      </c>
      <c r="Q1183" s="239">
        <f>ROUND(E1183*P1183,2)</f>
        <v>0</v>
      </c>
      <c r="R1183" s="241" t="s">
        <v>319</v>
      </c>
      <c r="S1183" s="241" t="s">
        <v>196</v>
      </c>
      <c r="T1183" s="242" t="s">
        <v>232</v>
      </c>
      <c r="U1183" s="224">
        <v>0</v>
      </c>
      <c r="V1183" s="224">
        <f>ROUND(E1183*U1183,2)</f>
        <v>0</v>
      </c>
      <c r="W1183" s="224"/>
      <c r="X1183" s="224" t="s">
        <v>320</v>
      </c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321</v>
      </c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3" t="s">
        <v>1319</v>
      </c>
      <c r="D1184" s="226"/>
      <c r="E1184" s="227"/>
      <c r="F1184" s="224"/>
      <c r="G1184" s="224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206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53" t="s">
        <v>1320</v>
      </c>
      <c r="D1185" s="226"/>
      <c r="E1185" s="227"/>
      <c r="F1185" s="224"/>
      <c r="G1185" s="224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206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53" t="s">
        <v>1321</v>
      </c>
      <c r="D1186" s="226"/>
      <c r="E1186" s="227">
        <v>276.86880000000002</v>
      </c>
      <c r="F1186" s="224"/>
      <c r="G1186" s="224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206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3" t="s">
        <v>1322</v>
      </c>
      <c r="D1187" s="226"/>
      <c r="E1187" s="227">
        <v>32.999400000000001</v>
      </c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206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1323</v>
      </c>
      <c r="D1188" s="226"/>
      <c r="E1188" s="227"/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206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3" t="s">
        <v>1321</v>
      </c>
      <c r="D1189" s="226"/>
      <c r="E1189" s="227">
        <v>276.86880000000002</v>
      </c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206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3" t="s">
        <v>1324</v>
      </c>
      <c r="D1190" s="226"/>
      <c r="E1190" s="227">
        <v>33.169499999999999</v>
      </c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206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53" t="s">
        <v>1325</v>
      </c>
      <c r="D1191" s="226"/>
      <c r="E1191" s="227"/>
      <c r="F1191" s="224"/>
      <c r="G1191" s="224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206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53" t="s">
        <v>1326</v>
      </c>
      <c r="D1192" s="226"/>
      <c r="E1192" s="227">
        <v>552.10896000000002</v>
      </c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206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3" t="s">
        <v>1327</v>
      </c>
      <c r="D1193" s="226"/>
      <c r="E1193" s="227">
        <v>65.998800000000003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206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53" t="s">
        <v>1328</v>
      </c>
      <c r="D1194" s="226"/>
      <c r="E1194" s="227"/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206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1329</v>
      </c>
      <c r="D1195" s="226"/>
      <c r="E1195" s="227">
        <v>552.10896000000002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206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3" t="s">
        <v>1330</v>
      </c>
      <c r="D1196" s="226"/>
      <c r="E1196" s="227">
        <v>61.11</v>
      </c>
      <c r="F1196" s="224"/>
      <c r="G1196" s="224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206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53" t="s">
        <v>1331</v>
      </c>
      <c r="D1197" s="226"/>
      <c r="E1197" s="227">
        <v>552.10896000000002</v>
      </c>
      <c r="F1197" s="224"/>
      <c r="G1197" s="224"/>
      <c r="H1197" s="224"/>
      <c r="I1197" s="224"/>
      <c r="J1197" s="224"/>
      <c r="K1197" s="224"/>
      <c r="L1197" s="224"/>
      <c r="M1197" s="224"/>
      <c r="N1197" s="223"/>
      <c r="O1197" s="223"/>
      <c r="P1197" s="223"/>
      <c r="Q1197" s="223"/>
      <c r="R1197" s="224"/>
      <c r="S1197" s="224"/>
      <c r="T1197" s="224"/>
      <c r="U1197" s="224"/>
      <c r="V1197" s="224"/>
      <c r="W1197" s="224"/>
      <c r="X1197" s="224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206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53" t="s">
        <v>1332</v>
      </c>
      <c r="D1198" s="226"/>
      <c r="E1198" s="227">
        <v>65.998800000000003</v>
      </c>
      <c r="F1198" s="224"/>
      <c r="G1198" s="224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206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53" t="s">
        <v>1333</v>
      </c>
      <c r="D1199" s="226"/>
      <c r="E1199" s="227">
        <v>552.10896000000002</v>
      </c>
      <c r="F1199" s="224"/>
      <c r="G1199" s="224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206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53" t="s">
        <v>1332</v>
      </c>
      <c r="D1200" s="226"/>
      <c r="E1200" s="227">
        <v>65.998800000000003</v>
      </c>
      <c r="F1200" s="224"/>
      <c r="G1200" s="224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206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53" t="s">
        <v>1334</v>
      </c>
      <c r="D1201" s="226"/>
      <c r="E1201" s="227">
        <v>269.53992</v>
      </c>
      <c r="F1201" s="224"/>
      <c r="G1201" s="224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206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3" t="s">
        <v>1335</v>
      </c>
      <c r="D1202" s="226"/>
      <c r="E1202" s="227">
        <v>32.319000000000003</v>
      </c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206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51"/>
      <c r="D1203" s="246"/>
      <c r="E1203" s="246"/>
      <c r="F1203" s="246"/>
      <c r="G1203" s="246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202</v>
      </c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x14ac:dyDescent="0.2">
      <c r="A1204" s="229" t="s">
        <v>191</v>
      </c>
      <c r="B1204" s="230" t="s">
        <v>122</v>
      </c>
      <c r="C1204" s="248" t="s">
        <v>123</v>
      </c>
      <c r="D1204" s="231"/>
      <c r="E1204" s="232"/>
      <c r="F1204" s="233"/>
      <c r="G1204" s="233">
        <f>SUMIF(AG1205:AG1207,"&lt;&gt;NOR",G1205:G1207)</f>
        <v>0</v>
      </c>
      <c r="H1204" s="233"/>
      <c r="I1204" s="233">
        <f>SUM(I1205:I1207)</f>
        <v>0</v>
      </c>
      <c r="J1204" s="233"/>
      <c r="K1204" s="233">
        <f>SUM(K1205:K1207)</f>
        <v>0</v>
      </c>
      <c r="L1204" s="233"/>
      <c r="M1204" s="233">
        <f>SUM(M1205:M1207)</f>
        <v>0</v>
      </c>
      <c r="N1204" s="232"/>
      <c r="O1204" s="232">
        <f>SUM(O1205:O1207)</f>
        <v>0</v>
      </c>
      <c r="P1204" s="232"/>
      <c r="Q1204" s="232">
        <f>SUM(Q1205:Q1207)</f>
        <v>0</v>
      </c>
      <c r="R1204" s="233"/>
      <c r="S1204" s="233"/>
      <c r="T1204" s="234"/>
      <c r="U1204" s="228"/>
      <c r="V1204" s="228">
        <f>SUM(V1205:V1207)</f>
        <v>6968.95</v>
      </c>
      <c r="W1204" s="228"/>
      <c r="X1204" s="228"/>
      <c r="AG1204" t="s">
        <v>192</v>
      </c>
    </row>
    <row r="1205" spans="1:60" outlineLevel="1" x14ac:dyDescent="0.2">
      <c r="A1205" s="236">
        <v>78</v>
      </c>
      <c r="B1205" s="237" t="s">
        <v>1336</v>
      </c>
      <c r="C1205" s="249" t="s">
        <v>1337</v>
      </c>
      <c r="D1205" s="238" t="s">
        <v>256</v>
      </c>
      <c r="E1205" s="239">
        <v>16792.65569</v>
      </c>
      <c r="F1205" s="240"/>
      <c r="G1205" s="241">
        <f>ROUND(E1205*F1205,2)</f>
        <v>0</v>
      </c>
      <c r="H1205" s="240"/>
      <c r="I1205" s="241">
        <f>ROUND(E1205*H1205,2)</f>
        <v>0</v>
      </c>
      <c r="J1205" s="240"/>
      <c r="K1205" s="241">
        <f>ROUND(E1205*J1205,2)</f>
        <v>0</v>
      </c>
      <c r="L1205" s="241">
        <v>21</v>
      </c>
      <c r="M1205" s="241">
        <f>G1205*(1+L1205/100)</f>
        <v>0</v>
      </c>
      <c r="N1205" s="239">
        <v>0</v>
      </c>
      <c r="O1205" s="239">
        <f>ROUND(E1205*N1205,2)</f>
        <v>0</v>
      </c>
      <c r="P1205" s="239">
        <v>0</v>
      </c>
      <c r="Q1205" s="239">
        <f>ROUND(E1205*P1205,2)</f>
        <v>0</v>
      </c>
      <c r="R1205" s="241" t="s">
        <v>401</v>
      </c>
      <c r="S1205" s="241" t="s">
        <v>196</v>
      </c>
      <c r="T1205" s="242" t="s">
        <v>232</v>
      </c>
      <c r="U1205" s="224">
        <v>0.41499999999999998</v>
      </c>
      <c r="V1205" s="224">
        <f>ROUND(E1205*U1205,2)</f>
        <v>6968.95</v>
      </c>
      <c r="W1205" s="224"/>
      <c r="X1205" s="224" t="s">
        <v>340</v>
      </c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341</v>
      </c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ht="22.5" outlineLevel="1" x14ac:dyDescent="0.2">
      <c r="A1206" s="220"/>
      <c r="B1206" s="221"/>
      <c r="C1206" s="259" t="s">
        <v>1338</v>
      </c>
      <c r="D1206" s="257"/>
      <c r="E1206" s="257"/>
      <c r="F1206" s="257"/>
      <c r="G1206" s="257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236</v>
      </c>
      <c r="AH1206" s="213"/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43" t="str">
        <f>C1206</f>
        <v>přesun hmot pro budovy občanské výstavby (JKSO 801), budovy pro bydlení (JKSO 803) budovy pro výrobu a služby (JKSO 812) s nosnou svislou konstrukcí monolitickou betonovou tyčovou nebo plošnou</v>
      </c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1"/>
      <c r="D1207" s="246"/>
      <c r="E1207" s="246"/>
      <c r="F1207" s="246"/>
      <c r="G1207" s="246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202</v>
      </c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x14ac:dyDescent="0.2">
      <c r="A1208" s="229" t="s">
        <v>191</v>
      </c>
      <c r="B1208" s="230" t="s">
        <v>138</v>
      </c>
      <c r="C1208" s="248" t="s">
        <v>139</v>
      </c>
      <c r="D1208" s="231"/>
      <c r="E1208" s="232"/>
      <c r="F1208" s="233"/>
      <c r="G1208" s="233">
        <f>SUMIF(AG1209:AG1262,"&lt;&gt;NOR",G1209:G1262)</f>
        <v>0</v>
      </c>
      <c r="H1208" s="233"/>
      <c r="I1208" s="233">
        <f>SUM(I1209:I1262)</f>
        <v>0</v>
      </c>
      <c r="J1208" s="233"/>
      <c r="K1208" s="233">
        <f>SUM(K1209:K1262)</f>
        <v>0</v>
      </c>
      <c r="L1208" s="233"/>
      <c r="M1208" s="233">
        <f>SUM(M1209:M1262)</f>
        <v>0</v>
      </c>
      <c r="N1208" s="232"/>
      <c r="O1208" s="232">
        <f>SUM(O1209:O1262)</f>
        <v>24.130000000000003</v>
      </c>
      <c r="P1208" s="232"/>
      <c r="Q1208" s="232">
        <f>SUM(Q1209:Q1262)</f>
        <v>0</v>
      </c>
      <c r="R1208" s="233"/>
      <c r="S1208" s="233"/>
      <c r="T1208" s="234"/>
      <c r="U1208" s="228"/>
      <c r="V1208" s="228">
        <f>SUM(V1209:V1262)</f>
        <v>1144.67</v>
      </c>
      <c r="W1208" s="228"/>
      <c r="X1208" s="228"/>
      <c r="AG1208" t="s">
        <v>192</v>
      </c>
    </row>
    <row r="1209" spans="1:60" outlineLevel="1" x14ac:dyDescent="0.2">
      <c r="A1209" s="236">
        <v>79</v>
      </c>
      <c r="B1209" s="237" t="s">
        <v>1339</v>
      </c>
      <c r="C1209" s="249" t="s">
        <v>1340</v>
      </c>
      <c r="D1209" s="238" t="s">
        <v>1312</v>
      </c>
      <c r="E1209" s="239">
        <v>1584</v>
      </c>
      <c r="F1209" s="240"/>
      <c r="G1209" s="241">
        <f>ROUND(E1209*F1209,2)</f>
        <v>0</v>
      </c>
      <c r="H1209" s="240"/>
      <c r="I1209" s="241">
        <f>ROUND(E1209*H1209,2)</f>
        <v>0</v>
      </c>
      <c r="J1209" s="240"/>
      <c r="K1209" s="241">
        <f>ROUND(E1209*J1209,2)</f>
        <v>0</v>
      </c>
      <c r="L1209" s="241">
        <v>21</v>
      </c>
      <c r="M1209" s="241">
        <f>G1209*(1+L1209/100)</f>
        <v>0</v>
      </c>
      <c r="N1209" s="239">
        <v>6.0000000000000002E-5</v>
      </c>
      <c r="O1209" s="239">
        <f>ROUND(E1209*N1209,2)</f>
        <v>0.1</v>
      </c>
      <c r="P1209" s="239">
        <v>0</v>
      </c>
      <c r="Q1209" s="239">
        <f>ROUND(E1209*P1209,2)</f>
        <v>0</v>
      </c>
      <c r="R1209" s="241" t="s">
        <v>1341</v>
      </c>
      <c r="S1209" s="241" t="s">
        <v>196</v>
      </c>
      <c r="T1209" s="242" t="s">
        <v>232</v>
      </c>
      <c r="U1209" s="224">
        <v>2.1000000000000001E-2</v>
      </c>
      <c r="V1209" s="224">
        <f>ROUND(E1209*U1209,2)</f>
        <v>33.26</v>
      </c>
      <c r="W1209" s="224"/>
      <c r="X1209" s="224" t="s">
        <v>233</v>
      </c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234</v>
      </c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3" t="s">
        <v>1342</v>
      </c>
      <c r="D1210" s="226"/>
      <c r="E1210" s="227"/>
      <c r="F1210" s="224"/>
      <c r="G1210" s="224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206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/>
      <c r="B1211" s="221"/>
      <c r="C1211" s="253" t="s">
        <v>1343</v>
      </c>
      <c r="D1211" s="226"/>
      <c r="E1211" s="227">
        <v>1584</v>
      </c>
      <c r="F1211" s="224"/>
      <c r="G1211" s="224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206</v>
      </c>
      <c r="AH1211" s="213">
        <v>0</v>
      </c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51"/>
      <c r="D1212" s="246"/>
      <c r="E1212" s="246"/>
      <c r="F1212" s="246"/>
      <c r="G1212" s="246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202</v>
      </c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36">
        <v>80</v>
      </c>
      <c r="B1213" s="237" t="s">
        <v>1344</v>
      </c>
      <c r="C1213" s="249" t="s">
        <v>1345</v>
      </c>
      <c r="D1213" s="238" t="s">
        <v>1312</v>
      </c>
      <c r="E1213" s="239">
        <v>13231.04</v>
      </c>
      <c r="F1213" s="240"/>
      <c r="G1213" s="241">
        <f>ROUND(E1213*F1213,2)</f>
        <v>0</v>
      </c>
      <c r="H1213" s="240"/>
      <c r="I1213" s="241">
        <f>ROUND(E1213*H1213,2)</f>
        <v>0</v>
      </c>
      <c r="J1213" s="240"/>
      <c r="K1213" s="241">
        <f>ROUND(E1213*J1213,2)</f>
        <v>0</v>
      </c>
      <c r="L1213" s="241">
        <v>21</v>
      </c>
      <c r="M1213" s="241">
        <f>G1213*(1+L1213/100)</f>
        <v>0</v>
      </c>
      <c r="N1213" s="239">
        <v>5.0000000000000002E-5</v>
      </c>
      <c r="O1213" s="239">
        <f>ROUND(E1213*N1213,2)</f>
        <v>0.66</v>
      </c>
      <c r="P1213" s="239">
        <v>0</v>
      </c>
      <c r="Q1213" s="239">
        <f>ROUND(E1213*P1213,2)</f>
        <v>0</v>
      </c>
      <c r="R1213" s="241" t="s">
        <v>1341</v>
      </c>
      <c r="S1213" s="241" t="s">
        <v>196</v>
      </c>
      <c r="T1213" s="242" t="s">
        <v>232</v>
      </c>
      <c r="U1213" s="224">
        <v>8.4000000000000005E-2</v>
      </c>
      <c r="V1213" s="224">
        <f>ROUND(E1213*U1213,2)</f>
        <v>1111.4100000000001</v>
      </c>
      <c r="W1213" s="224"/>
      <c r="X1213" s="224" t="s">
        <v>233</v>
      </c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234</v>
      </c>
      <c r="AH1213" s="213"/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3" t="s">
        <v>1346</v>
      </c>
      <c r="D1214" s="226"/>
      <c r="E1214" s="227"/>
      <c r="F1214" s="224"/>
      <c r="G1214" s="224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206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20"/>
      <c r="B1215" s="221"/>
      <c r="C1215" s="253" t="s">
        <v>1347</v>
      </c>
      <c r="D1215" s="226"/>
      <c r="E1215" s="227"/>
      <c r="F1215" s="224"/>
      <c r="G1215" s="224"/>
      <c r="H1215" s="224"/>
      <c r="I1215" s="224"/>
      <c r="J1215" s="224"/>
      <c r="K1215" s="224"/>
      <c r="L1215" s="224"/>
      <c r="M1215" s="224"/>
      <c r="N1215" s="223"/>
      <c r="O1215" s="223"/>
      <c r="P1215" s="223"/>
      <c r="Q1215" s="223"/>
      <c r="R1215" s="224"/>
      <c r="S1215" s="224"/>
      <c r="T1215" s="224"/>
      <c r="U1215" s="224"/>
      <c r="V1215" s="224"/>
      <c r="W1215" s="224"/>
      <c r="X1215" s="224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206</v>
      </c>
      <c r="AH1215" s="213">
        <v>0</v>
      </c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53" t="s">
        <v>1348</v>
      </c>
      <c r="D1216" s="226"/>
      <c r="E1216" s="227"/>
      <c r="F1216" s="224"/>
      <c r="G1216" s="224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206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53" t="s">
        <v>1349</v>
      </c>
      <c r="D1217" s="226"/>
      <c r="E1217" s="227">
        <v>3458</v>
      </c>
      <c r="F1217" s="224"/>
      <c r="G1217" s="224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206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53" t="s">
        <v>1350</v>
      </c>
      <c r="D1218" s="226"/>
      <c r="E1218" s="227">
        <v>796</v>
      </c>
      <c r="F1218" s="224"/>
      <c r="G1218" s="224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206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53" t="s">
        <v>1351</v>
      </c>
      <c r="D1219" s="226"/>
      <c r="E1219" s="227">
        <v>2838</v>
      </c>
      <c r="F1219" s="224"/>
      <c r="G1219" s="224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206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53" t="s">
        <v>1352</v>
      </c>
      <c r="D1220" s="226"/>
      <c r="E1220" s="227">
        <v>5678</v>
      </c>
      <c r="F1220" s="224"/>
      <c r="G1220" s="224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206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53" t="s">
        <v>1353</v>
      </c>
      <c r="D1221" s="226"/>
      <c r="E1221" s="227">
        <v>322</v>
      </c>
      <c r="F1221" s="224"/>
      <c r="G1221" s="224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206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53" t="s">
        <v>1354</v>
      </c>
      <c r="D1222" s="226"/>
      <c r="E1222" s="227">
        <v>139.04</v>
      </c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206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1"/>
      <c r="D1223" s="246"/>
      <c r="E1223" s="246"/>
      <c r="F1223" s="246"/>
      <c r="G1223" s="246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202</v>
      </c>
      <c r="AH1223" s="213"/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36">
        <v>81</v>
      </c>
      <c r="B1224" s="237" t="s">
        <v>1355</v>
      </c>
      <c r="C1224" s="249" t="s">
        <v>1356</v>
      </c>
      <c r="D1224" s="238" t="s">
        <v>1312</v>
      </c>
      <c r="E1224" s="239">
        <v>298.71719999999999</v>
      </c>
      <c r="F1224" s="240"/>
      <c r="G1224" s="241">
        <f>ROUND(E1224*F1224,2)</f>
        <v>0</v>
      </c>
      <c r="H1224" s="240"/>
      <c r="I1224" s="241">
        <f>ROUND(E1224*H1224,2)</f>
        <v>0</v>
      </c>
      <c r="J1224" s="240"/>
      <c r="K1224" s="241">
        <f>ROUND(E1224*J1224,2)</f>
        <v>0</v>
      </c>
      <c r="L1224" s="241">
        <v>21</v>
      </c>
      <c r="M1224" s="241">
        <f>G1224*(1+L1224/100)</f>
        <v>0</v>
      </c>
      <c r="N1224" s="239">
        <v>1E-3</v>
      </c>
      <c r="O1224" s="239">
        <f>ROUND(E1224*N1224,2)</f>
        <v>0.3</v>
      </c>
      <c r="P1224" s="239">
        <v>0</v>
      </c>
      <c r="Q1224" s="239">
        <f>ROUND(E1224*P1224,2)</f>
        <v>0</v>
      </c>
      <c r="R1224" s="241" t="s">
        <v>319</v>
      </c>
      <c r="S1224" s="241" t="s">
        <v>196</v>
      </c>
      <c r="T1224" s="242" t="s">
        <v>232</v>
      </c>
      <c r="U1224" s="224">
        <v>0</v>
      </c>
      <c r="V1224" s="224">
        <f>ROUND(E1224*U1224,2)</f>
        <v>0</v>
      </c>
      <c r="W1224" s="224"/>
      <c r="X1224" s="224" t="s">
        <v>320</v>
      </c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321</v>
      </c>
      <c r="AH1224" s="213"/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3" t="s">
        <v>1357</v>
      </c>
      <c r="D1225" s="226"/>
      <c r="E1225" s="227"/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206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53" t="s">
        <v>1358</v>
      </c>
      <c r="D1226" s="226"/>
      <c r="E1226" s="227">
        <v>298.71719999999999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206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1"/>
      <c r="D1227" s="246"/>
      <c r="E1227" s="246"/>
      <c r="F1227" s="246"/>
      <c r="G1227" s="246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202</v>
      </c>
      <c r="AH1227" s="213"/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ht="22.5" outlineLevel="1" x14ac:dyDescent="0.2">
      <c r="A1228" s="236">
        <v>82</v>
      </c>
      <c r="B1228" s="237" t="s">
        <v>1310</v>
      </c>
      <c r="C1228" s="249" t="s">
        <v>1311</v>
      </c>
      <c r="D1228" s="238" t="s">
        <v>1312</v>
      </c>
      <c r="E1228" s="239">
        <v>13507.63</v>
      </c>
      <c r="F1228" s="240"/>
      <c r="G1228" s="241">
        <f>ROUND(E1228*F1228,2)</f>
        <v>0</v>
      </c>
      <c r="H1228" s="240"/>
      <c r="I1228" s="241">
        <f>ROUND(E1228*H1228,2)</f>
        <v>0</v>
      </c>
      <c r="J1228" s="240"/>
      <c r="K1228" s="241">
        <f>ROUND(E1228*J1228,2)</f>
        <v>0</v>
      </c>
      <c r="L1228" s="241">
        <v>21</v>
      </c>
      <c r="M1228" s="241">
        <f>G1228*(1+L1228/100)</f>
        <v>0</v>
      </c>
      <c r="N1228" s="239">
        <v>0</v>
      </c>
      <c r="O1228" s="239">
        <f>ROUND(E1228*N1228,2)</f>
        <v>0</v>
      </c>
      <c r="P1228" s="239">
        <v>0</v>
      </c>
      <c r="Q1228" s="239">
        <f>ROUND(E1228*P1228,2)</f>
        <v>0</v>
      </c>
      <c r="R1228" s="241" t="s">
        <v>319</v>
      </c>
      <c r="S1228" s="241" t="s">
        <v>196</v>
      </c>
      <c r="T1228" s="242" t="s">
        <v>232</v>
      </c>
      <c r="U1228" s="224">
        <v>0</v>
      </c>
      <c r="V1228" s="224">
        <f>ROUND(E1228*U1228,2)</f>
        <v>0</v>
      </c>
      <c r="W1228" s="224"/>
      <c r="X1228" s="224" t="s">
        <v>320</v>
      </c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321</v>
      </c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20"/>
      <c r="B1229" s="221"/>
      <c r="C1229" s="253" t="s">
        <v>1346</v>
      </c>
      <c r="D1229" s="226"/>
      <c r="E1229" s="227"/>
      <c r="F1229" s="224"/>
      <c r="G1229" s="224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206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1347</v>
      </c>
      <c r="D1230" s="226"/>
      <c r="E1230" s="227"/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206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3" t="s">
        <v>1346</v>
      </c>
      <c r="D1231" s="226"/>
      <c r="E1231" s="227"/>
      <c r="F1231" s="224"/>
      <c r="G1231" s="224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206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53" t="s">
        <v>1347</v>
      </c>
      <c r="D1232" s="226"/>
      <c r="E1232" s="227"/>
      <c r="F1232" s="224"/>
      <c r="G1232" s="224"/>
      <c r="H1232" s="224"/>
      <c r="I1232" s="224"/>
      <c r="J1232" s="224"/>
      <c r="K1232" s="224"/>
      <c r="L1232" s="224"/>
      <c r="M1232" s="224"/>
      <c r="N1232" s="223"/>
      <c r="O1232" s="223"/>
      <c r="P1232" s="223"/>
      <c r="Q1232" s="223"/>
      <c r="R1232" s="224"/>
      <c r="S1232" s="224"/>
      <c r="T1232" s="224"/>
      <c r="U1232" s="224"/>
      <c r="V1232" s="224"/>
      <c r="W1232" s="224"/>
      <c r="X1232" s="224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206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53" t="s">
        <v>1348</v>
      </c>
      <c r="D1233" s="226"/>
      <c r="E1233" s="227"/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206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53" t="s">
        <v>1349</v>
      </c>
      <c r="D1234" s="226"/>
      <c r="E1234" s="227">
        <v>3458</v>
      </c>
      <c r="F1234" s="224"/>
      <c r="G1234" s="224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206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53" t="s">
        <v>1350</v>
      </c>
      <c r="D1235" s="226"/>
      <c r="E1235" s="227">
        <v>796</v>
      </c>
      <c r="F1235" s="224"/>
      <c r="G1235" s="224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206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">
      <c r="A1236" s="220"/>
      <c r="B1236" s="221"/>
      <c r="C1236" s="253" t="s">
        <v>1351</v>
      </c>
      <c r="D1236" s="226"/>
      <c r="E1236" s="227">
        <v>2838</v>
      </c>
      <c r="F1236" s="224"/>
      <c r="G1236" s="224"/>
      <c r="H1236" s="224"/>
      <c r="I1236" s="224"/>
      <c r="J1236" s="224"/>
      <c r="K1236" s="224"/>
      <c r="L1236" s="224"/>
      <c r="M1236" s="224"/>
      <c r="N1236" s="223"/>
      <c r="O1236" s="223"/>
      <c r="P1236" s="223"/>
      <c r="Q1236" s="223"/>
      <c r="R1236" s="224"/>
      <c r="S1236" s="224"/>
      <c r="T1236" s="224"/>
      <c r="U1236" s="224"/>
      <c r="V1236" s="224"/>
      <c r="W1236" s="224"/>
      <c r="X1236" s="224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206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20"/>
      <c r="B1237" s="221"/>
      <c r="C1237" s="253" t="s">
        <v>1352</v>
      </c>
      <c r="D1237" s="226"/>
      <c r="E1237" s="227">
        <v>5678</v>
      </c>
      <c r="F1237" s="224"/>
      <c r="G1237" s="224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206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53" t="s">
        <v>1353</v>
      </c>
      <c r="D1238" s="226"/>
      <c r="E1238" s="227">
        <v>322</v>
      </c>
      <c r="F1238" s="224"/>
      <c r="G1238" s="224"/>
      <c r="H1238" s="224"/>
      <c r="I1238" s="224"/>
      <c r="J1238" s="224"/>
      <c r="K1238" s="224"/>
      <c r="L1238" s="224"/>
      <c r="M1238" s="224"/>
      <c r="N1238" s="223"/>
      <c r="O1238" s="223"/>
      <c r="P1238" s="223"/>
      <c r="Q1238" s="223"/>
      <c r="R1238" s="224"/>
      <c r="S1238" s="224"/>
      <c r="T1238" s="224"/>
      <c r="U1238" s="224"/>
      <c r="V1238" s="224"/>
      <c r="W1238" s="224"/>
      <c r="X1238" s="224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206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53" t="s">
        <v>1354</v>
      </c>
      <c r="D1239" s="226"/>
      <c r="E1239" s="227">
        <v>139.04</v>
      </c>
      <c r="F1239" s="224"/>
      <c r="G1239" s="224"/>
      <c r="H1239" s="224"/>
      <c r="I1239" s="224"/>
      <c r="J1239" s="224"/>
      <c r="K1239" s="224"/>
      <c r="L1239" s="224"/>
      <c r="M1239" s="224"/>
      <c r="N1239" s="223"/>
      <c r="O1239" s="223"/>
      <c r="P1239" s="223"/>
      <c r="Q1239" s="223"/>
      <c r="R1239" s="224"/>
      <c r="S1239" s="224"/>
      <c r="T1239" s="224"/>
      <c r="U1239" s="224"/>
      <c r="V1239" s="224"/>
      <c r="W1239" s="224"/>
      <c r="X1239" s="224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206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53" t="s">
        <v>1357</v>
      </c>
      <c r="D1240" s="226"/>
      <c r="E1240" s="227"/>
      <c r="F1240" s="224"/>
      <c r="G1240" s="224"/>
      <c r="H1240" s="224"/>
      <c r="I1240" s="224"/>
      <c r="J1240" s="224"/>
      <c r="K1240" s="224"/>
      <c r="L1240" s="224"/>
      <c r="M1240" s="224"/>
      <c r="N1240" s="223"/>
      <c r="O1240" s="223"/>
      <c r="P1240" s="223"/>
      <c r="Q1240" s="223"/>
      <c r="R1240" s="224"/>
      <c r="S1240" s="224"/>
      <c r="T1240" s="224"/>
      <c r="U1240" s="224"/>
      <c r="V1240" s="224"/>
      <c r="W1240" s="224"/>
      <c r="X1240" s="224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206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20"/>
      <c r="B1241" s="221"/>
      <c r="C1241" s="253" t="s">
        <v>1359</v>
      </c>
      <c r="D1241" s="226"/>
      <c r="E1241" s="227">
        <v>276.58999999999997</v>
      </c>
      <c r="F1241" s="224"/>
      <c r="G1241" s="224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206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">
      <c r="A1242" s="220"/>
      <c r="B1242" s="221"/>
      <c r="C1242" s="251"/>
      <c r="D1242" s="246"/>
      <c r="E1242" s="246"/>
      <c r="F1242" s="246"/>
      <c r="G1242" s="246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202</v>
      </c>
      <c r="AH1242" s="213"/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ht="22.5" outlineLevel="1" x14ac:dyDescent="0.2">
      <c r="A1243" s="236">
        <v>83</v>
      </c>
      <c r="B1243" s="237" t="s">
        <v>1360</v>
      </c>
      <c r="C1243" s="249" t="s">
        <v>1361</v>
      </c>
      <c r="D1243" s="238" t="s">
        <v>315</v>
      </c>
      <c r="E1243" s="239">
        <v>378</v>
      </c>
      <c r="F1243" s="240"/>
      <c r="G1243" s="241">
        <f>ROUND(E1243*F1243,2)</f>
        <v>0</v>
      </c>
      <c r="H1243" s="240"/>
      <c r="I1243" s="241">
        <f>ROUND(E1243*H1243,2)</f>
        <v>0</v>
      </c>
      <c r="J1243" s="240"/>
      <c r="K1243" s="241">
        <f>ROUND(E1243*J1243,2)</f>
        <v>0</v>
      </c>
      <c r="L1243" s="241">
        <v>21</v>
      </c>
      <c r="M1243" s="241">
        <f>G1243*(1+L1243/100)</f>
        <v>0</v>
      </c>
      <c r="N1243" s="239">
        <v>2.3300000000000001E-2</v>
      </c>
      <c r="O1243" s="239">
        <f>ROUND(E1243*N1243,2)</f>
        <v>8.81</v>
      </c>
      <c r="P1243" s="239">
        <v>0</v>
      </c>
      <c r="Q1243" s="239">
        <f>ROUND(E1243*P1243,2)</f>
        <v>0</v>
      </c>
      <c r="R1243" s="241" t="s">
        <v>319</v>
      </c>
      <c r="S1243" s="241" t="s">
        <v>196</v>
      </c>
      <c r="T1243" s="242" t="s">
        <v>232</v>
      </c>
      <c r="U1243" s="224">
        <v>0</v>
      </c>
      <c r="V1243" s="224">
        <f>ROUND(E1243*U1243,2)</f>
        <v>0</v>
      </c>
      <c r="W1243" s="224"/>
      <c r="X1243" s="224" t="s">
        <v>320</v>
      </c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321</v>
      </c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53" t="s">
        <v>1362</v>
      </c>
      <c r="D1244" s="226"/>
      <c r="E1244" s="227">
        <v>378</v>
      </c>
      <c r="F1244" s="224"/>
      <c r="G1244" s="224"/>
      <c r="H1244" s="224"/>
      <c r="I1244" s="224"/>
      <c r="J1244" s="224"/>
      <c r="K1244" s="224"/>
      <c r="L1244" s="224"/>
      <c r="M1244" s="224"/>
      <c r="N1244" s="223"/>
      <c r="O1244" s="223"/>
      <c r="P1244" s="223"/>
      <c r="Q1244" s="223"/>
      <c r="R1244" s="224"/>
      <c r="S1244" s="224"/>
      <c r="T1244" s="224"/>
      <c r="U1244" s="224"/>
      <c r="V1244" s="224"/>
      <c r="W1244" s="224"/>
      <c r="X1244" s="224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206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20"/>
      <c r="B1245" s="221"/>
      <c r="C1245" s="253" t="s">
        <v>1363</v>
      </c>
      <c r="D1245" s="226"/>
      <c r="E1245" s="227"/>
      <c r="F1245" s="224"/>
      <c r="G1245" s="224"/>
      <c r="H1245" s="224"/>
      <c r="I1245" s="224"/>
      <c r="J1245" s="224"/>
      <c r="K1245" s="224"/>
      <c r="L1245" s="224"/>
      <c r="M1245" s="224"/>
      <c r="N1245" s="223"/>
      <c r="O1245" s="223"/>
      <c r="P1245" s="223"/>
      <c r="Q1245" s="223"/>
      <c r="R1245" s="224"/>
      <c r="S1245" s="224"/>
      <c r="T1245" s="224"/>
      <c r="U1245" s="224"/>
      <c r="V1245" s="224"/>
      <c r="W1245" s="224"/>
      <c r="X1245" s="224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206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51"/>
      <c r="D1246" s="246"/>
      <c r="E1246" s="246"/>
      <c r="F1246" s="246"/>
      <c r="G1246" s="246"/>
      <c r="H1246" s="224"/>
      <c r="I1246" s="224"/>
      <c r="J1246" s="224"/>
      <c r="K1246" s="224"/>
      <c r="L1246" s="224"/>
      <c r="M1246" s="224"/>
      <c r="N1246" s="223"/>
      <c r="O1246" s="223"/>
      <c r="P1246" s="223"/>
      <c r="Q1246" s="223"/>
      <c r="R1246" s="224"/>
      <c r="S1246" s="224"/>
      <c r="T1246" s="224"/>
      <c r="U1246" s="224"/>
      <c r="V1246" s="224"/>
      <c r="W1246" s="224"/>
      <c r="X1246" s="224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202</v>
      </c>
      <c r="AH1246" s="213"/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36">
        <v>84</v>
      </c>
      <c r="B1247" s="237" t="s">
        <v>1364</v>
      </c>
      <c r="C1247" s="249" t="s">
        <v>1365</v>
      </c>
      <c r="D1247" s="238" t="s">
        <v>1312</v>
      </c>
      <c r="E1247" s="239">
        <v>14263.763199999999</v>
      </c>
      <c r="F1247" s="240"/>
      <c r="G1247" s="241">
        <f>ROUND(E1247*F1247,2)</f>
        <v>0</v>
      </c>
      <c r="H1247" s="240"/>
      <c r="I1247" s="241">
        <f>ROUND(E1247*H1247,2)</f>
        <v>0</v>
      </c>
      <c r="J1247" s="240"/>
      <c r="K1247" s="241">
        <f>ROUND(E1247*J1247,2)</f>
        <v>0</v>
      </c>
      <c r="L1247" s="241">
        <v>21</v>
      </c>
      <c r="M1247" s="241">
        <f>G1247*(1+L1247/100)</f>
        <v>0</v>
      </c>
      <c r="N1247" s="239">
        <v>1E-3</v>
      </c>
      <c r="O1247" s="239">
        <f>ROUND(E1247*N1247,2)</f>
        <v>14.26</v>
      </c>
      <c r="P1247" s="239">
        <v>0</v>
      </c>
      <c r="Q1247" s="239">
        <f>ROUND(E1247*P1247,2)</f>
        <v>0</v>
      </c>
      <c r="R1247" s="241" t="s">
        <v>319</v>
      </c>
      <c r="S1247" s="241" t="s">
        <v>196</v>
      </c>
      <c r="T1247" s="242" t="s">
        <v>232</v>
      </c>
      <c r="U1247" s="224">
        <v>0</v>
      </c>
      <c r="V1247" s="224">
        <f>ROUND(E1247*U1247,2)</f>
        <v>0</v>
      </c>
      <c r="W1247" s="224"/>
      <c r="X1247" s="224" t="s">
        <v>320</v>
      </c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321</v>
      </c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">
      <c r="A1248" s="220"/>
      <c r="B1248" s="221"/>
      <c r="C1248" s="253" t="s">
        <v>1346</v>
      </c>
      <c r="D1248" s="226"/>
      <c r="E1248" s="227"/>
      <c r="F1248" s="224"/>
      <c r="G1248" s="224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206</v>
      </c>
      <c r="AH1248" s="213">
        <v>0</v>
      </c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 x14ac:dyDescent="0.2">
      <c r="A1249" s="220"/>
      <c r="B1249" s="221"/>
      <c r="C1249" s="253" t="s">
        <v>1347</v>
      </c>
      <c r="D1249" s="226"/>
      <c r="E1249" s="227"/>
      <c r="F1249" s="224"/>
      <c r="G1249" s="224"/>
      <c r="H1249" s="224"/>
      <c r="I1249" s="224"/>
      <c r="J1249" s="224"/>
      <c r="K1249" s="224"/>
      <c r="L1249" s="224"/>
      <c r="M1249" s="224"/>
      <c r="N1249" s="223"/>
      <c r="O1249" s="223"/>
      <c r="P1249" s="223"/>
      <c r="Q1249" s="223"/>
      <c r="R1249" s="224"/>
      <c r="S1249" s="224"/>
      <c r="T1249" s="224"/>
      <c r="U1249" s="224"/>
      <c r="V1249" s="224"/>
      <c r="W1249" s="224"/>
      <c r="X1249" s="224"/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206</v>
      </c>
      <c r="AH1249" s="213">
        <v>0</v>
      </c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 x14ac:dyDescent="0.2">
      <c r="A1250" s="220"/>
      <c r="B1250" s="221"/>
      <c r="C1250" s="253" t="s">
        <v>1346</v>
      </c>
      <c r="D1250" s="226"/>
      <c r="E1250" s="227"/>
      <c r="F1250" s="224"/>
      <c r="G1250" s="224"/>
      <c r="H1250" s="224"/>
      <c r="I1250" s="224"/>
      <c r="J1250" s="224"/>
      <c r="K1250" s="224"/>
      <c r="L1250" s="224"/>
      <c r="M1250" s="224"/>
      <c r="N1250" s="223"/>
      <c r="O1250" s="223"/>
      <c r="P1250" s="223"/>
      <c r="Q1250" s="223"/>
      <c r="R1250" s="224"/>
      <c r="S1250" s="224"/>
      <c r="T1250" s="224"/>
      <c r="U1250" s="224"/>
      <c r="V1250" s="224"/>
      <c r="W1250" s="224"/>
      <c r="X1250" s="224"/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206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20"/>
      <c r="B1251" s="221"/>
      <c r="C1251" s="253" t="s">
        <v>1347</v>
      </c>
      <c r="D1251" s="226"/>
      <c r="E1251" s="227"/>
      <c r="F1251" s="224"/>
      <c r="G1251" s="224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206</v>
      </c>
      <c r="AH1251" s="213">
        <v>0</v>
      </c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20"/>
      <c r="B1252" s="221"/>
      <c r="C1252" s="253" t="s">
        <v>1348</v>
      </c>
      <c r="D1252" s="226"/>
      <c r="E1252" s="227"/>
      <c r="F1252" s="224"/>
      <c r="G1252" s="224"/>
      <c r="H1252" s="224"/>
      <c r="I1252" s="224"/>
      <c r="J1252" s="224"/>
      <c r="K1252" s="224"/>
      <c r="L1252" s="224"/>
      <c r="M1252" s="224"/>
      <c r="N1252" s="223"/>
      <c r="O1252" s="223"/>
      <c r="P1252" s="223"/>
      <c r="Q1252" s="223"/>
      <c r="R1252" s="224"/>
      <c r="S1252" s="224"/>
      <c r="T1252" s="224"/>
      <c r="U1252" s="224"/>
      <c r="V1252" s="224"/>
      <c r="W1252" s="224"/>
      <c r="X1252" s="224"/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206</v>
      </c>
      <c r="AH1252" s="213">
        <v>0</v>
      </c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53" t="s">
        <v>1366</v>
      </c>
      <c r="D1253" s="226"/>
      <c r="E1253" s="227">
        <v>3734.64</v>
      </c>
      <c r="F1253" s="224"/>
      <c r="G1253" s="224"/>
      <c r="H1253" s="224"/>
      <c r="I1253" s="224"/>
      <c r="J1253" s="224"/>
      <c r="K1253" s="224"/>
      <c r="L1253" s="224"/>
      <c r="M1253" s="224"/>
      <c r="N1253" s="223"/>
      <c r="O1253" s="223"/>
      <c r="P1253" s="223"/>
      <c r="Q1253" s="223"/>
      <c r="R1253" s="224"/>
      <c r="S1253" s="224"/>
      <c r="T1253" s="224"/>
      <c r="U1253" s="224"/>
      <c r="V1253" s="224"/>
      <c r="W1253" s="224"/>
      <c r="X1253" s="224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206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53" t="s">
        <v>1367</v>
      </c>
      <c r="D1254" s="226"/>
      <c r="E1254" s="227">
        <v>859.68</v>
      </c>
      <c r="F1254" s="224"/>
      <c r="G1254" s="224"/>
      <c r="H1254" s="224"/>
      <c r="I1254" s="224"/>
      <c r="J1254" s="224"/>
      <c r="K1254" s="224"/>
      <c r="L1254" s="224"/>
      <c r="M1254" s="224"/>
      <c r="N1254" s="223"/>
      <c r="O1254" s="223"/>
      <c r="P1254" s="223"/>
      <c r="Q1254" s="223"/>
      <c r="R1254" s="224"/>
      <c r="S1254" s="224"/>
      <c r="T1254" s="224"/>
      <c r="U1254" s="224"/>
      <c r="V1254" s="224"/>
      <c r="W1254" s="224"/>
      <c r="X1254" s="224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206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 x14ac:dyDescent="0.2">
      <c r="A1255" s="220"/>
      <c r="B1255" s="221"/>
      <c r="C1255" s="253" t="s">
        <v>1368</v>
      </c>
      <c r="D1255" s="226"/>
      <c r="E1255" s="227">
        <v>3065.04</v>
      </c>
      <c r="F1255" s="224"/>
      <c r="G1255" s="224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206</v>
      </c>
      <c r="AH1255" s="213">
        <v>0</v>
      </c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20"/>
      <c r="B1256" s="221"/>
      <c r="C1256" s="253" t="s">
        <v>1369</v>
      </c>
      <c r="D1256" s="226"/>
      <c r="E1256" s="227">
        <v>6132.24</v>
      </c>
      <c r="F1256" s="224"/>
      <c r="G1256" s="224"/>
      <c r="H1256" s="224"/>
      <c r="I1256" s="224"/>
      <c r="J1256" s="224"/>
      <c r="K1256" s="224"/>
      <c r="L1256" s="224"/>
      <c r="M1256" s="224"/>
      <c r="N1256" s="223"/>
      <c r="O1256" s="223"/>
      <c r="P1256" s="223"/>
      <c r="Q1256" s="223"/>
      <c r="R1256" s="224"/>
      <c r="S1256" s="224"/>
      <c r="T1256" s="224"/>
      <c r="U1256" s="224"/>
      <c r="V1256" s="224"/>
      <c r="W1256" s="224"/>
      <c r="X1256" s="224"/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206</v>
      </c>
      <c r="AH1256" s="213">
        <v>0</v>
      </c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53" t="s">
        <v>1370</v>
      </c>
      <c r="D1257" s="226"/>
      <c r="E1257" s="227">
        <v>322</v>
      </c>
      <c r="F1257" s="224"/>
      <c r="G1257" s="224"/>
      <c r="H1257" s="224"/>
      <c r="I1257" s="224"/>
      <c r="J1257" s="224"/>
      <c r="K1257" s="224"/>
      <c r="L1257" s="224"/>
      <c r="M1257" s="224"/>
      <c r="N1257" s="223"/>
      <c r="O1257" s="223"/>
      <c r="P1257" s="223"/>
      <c r="Q1257" s="223"/>
      <c r="R1257" s="224"/>
      <c r="S1257" s="224"/>
      <c r="T1257" s="224"/>
      <c r="U1257" s="224"/>
      <c r="V1257" s="224"/>
      <c r="W1257" s="224"/>
      <c r="X1257" s="224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206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53" t="s">
        <v>1371</v>
      </c>
      <c r="D1258" s="226"/>
      <c r="E1258" s="227">
        <v>150.16319999999999</v>
      </c>
      <c r="F1258" s="224"/>
      <c r="G1258" s="224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206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20"/>
      <c r="B1259" s="221"/>
      <c r="C1259" s="251"/>
      <c r="D1259" s="246"/>
      <c r="E1259" s="246"/>
      <c r="F1259" s="246"/>
      <c r="G1259" s="246"/>
      <c r="H1259" s="224"/>
      <c r="I1259" s="224"/>
      <c r="J1259" s="224"/>
      <c r="K1259" s="224"/>
      <c r="L1259" s="224"/>
      <c r="M1259" s="224"/>
      <c r="N1259" s="223"/>
      <c r="O1259" s="223"/>
      <c r="P1259" s="223"/>
      <c r="Q1259" s="223"/>
      <c r="R1259" s="224"/>
      <c r="S1259" s="224"/>
      <c r="T1259" s="224"/>
      <c r="U1259" s="224"/>
      <c r="V1259" s="224"/>
      <c r="W1259" s="224"/>
      <c r="X1259" s="224"/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202</v>
      </c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>
        <v>85</v>
      </c>
      <c r="B1260" s="221" t="s">
        <v>1372</v>
      </c>
      <c r="C1260" s="266" t="s">
        <v>1373</v>
      </c>
      <c r="D1260" s="222" t="s">
        <v>0</v>
      </c>
      <c r="E1260" s="245"/>
      <c r="F1260" s="225"/>
      <c r="G1260" s="224">
        <f>ROUND(E1260*F1260,2)</f>
        <v>0</v>
      </c>
      <c r="H1260" s="225"/>
      <c r="I1260" s="224">
        <f>ROUND(E1260*H1260,2)</f>
        <v>0</v>
      </c>
      <c r="J1260" s="225"/>
      <c r="K1260" s="224">
        <f>ROUND(E1260*J1260,2)</f>
        <v>0</v>
      </c>
      <c r="L1260" s="224">
        <v>21</v>
      </c>
      <c r="M1260" s="224">
        <f>G1260*(1+L1260/100)</f>
        <v>0</v>
      </c>
      <c r="N1260" s="223">
        <v>0</v>
      </c>
      <c r="O1260" s="223">
        <f>ROUND(E1260*N1260,2)</f>
        <v>0</v>
      </c>
      <c r="P1260" s="223">
        <v>0</v>
      </c>
      <c r="Q1260" s="223">
        <f>ROUND(E1260*P1260,2)</f>
        <v>0</v>
      </c>
      <c r="R1260" s="224" t="s">
        <v>1341</v>
      </c>
      <c r="S1260" s="224" t="s">
        <v>196</v>
      </c>
      <c r="T1260" s="224" t="s">
        <v>232</v>
      </c>
      <c r="U1260" s="224">
        <v>0</v>
      </c>
      <c r="V1260" s="224">
        <f>ROUND(E1260*U1260,2)</f>
        <v>0</v>
      </c>
      <c r="W1260" s="224"/>
      <c r="X1260" s="224" t="s">
        <v>340</v>
      </c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341</v>
      </c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20"/>
      <c r="B1261" s="221"/>
      <c r="C1261" s="265" t="s">
        <v>1374</v>
      </c>
      <c r="D1261" s="263"/>
      <c r="E1261" s="263"/>
      <c r="F1261" s="263"/>
      <c r="G1261" s="263"/>
      <c r="H1261" s="224"/>
      <c r="I1261" s="224"/>
      <c r="J1261" s="224"/>
      <c r="K1261" s="224"/>
      <c r="L1261" s="224"/>
      <c r="M1261" s="224"/>
      <c r="N1261" s="223"/>
      <c r="O1261" s="223"/>
      <c r="P1261" s="223"/>
      <c r="Q1261" s="223"/>
      <c r="R1261" s="224"/>
      <c r="S1261" s="224"/>
      <c r="T1261" s="224"/>
      <c r="U1261" s="224"/>
      <c r="V1261" s="224"/>
      <c r="W1261" s="224"/>
      <c r="X1261" s="224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236</v>
      </c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">
      <c r="A1262" s="220"/>
      <c r="B1262" s="221"/>
      <c r="C1262" s="251"/>
      <c r="D1262" s="246"/>
      <c r="E1262" s="246"/>
      <c r="F1262" s="246"/>
      <c r="G1262" s="246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202</v>
      </c>
      <c r="AH1262" s="213"/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x14ac:dyDescent="0.2">
      <c r="A1263" s="3"/>
      <c r="B1263" s="4"/>
      <c r="C1263" s="254"/>
      <c r="D1263" s="6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AE1263">
        <v>15</v>
      </c>
      <c r="AF1263">
        <v>21</v>
      </c>
      <c r="AG1263" t="s">
        <v>178</v>
      </c>
    </row>
    <row r="1264" spans="1:60" x14ac:dyDescent="0.2">
      <c r="A1264" s="216"/>
      <c r="B1264" s="217" t="s">
        <v>29</v>
      </c>
      <c r="C1264" s="255"/>
      <c r="D1264" s="218"/>
      <c r="E1264" s="219"/>
      <c r="F1264" s="219"/>
      <c r="G1264" s="235">
        <f>G8+G93+G761+G804+G1099+G1127+G1146+G1204+G1208</f>
        <v>0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AE1264">
        <f>SUMIF(L7:L1262,AE1263,G7:G1262)</f>
        <v>0</v>
      </c>
      <c r="AF1264">
        <f>SUMIF(L7:L1262,AF1263,G7:G1262)</f>
        <v>0</v>
      </c>
      <c r="AG1264" t="s">
        <v>225</v>
      </c>
    </row>
    <row r="1265" spans="3:33" x14ac:dyDescent="0.2">
      <c r="C1265" s="256"/>
      <c r="D1265" s="10"/>
      <c r="AG1265" t="s">
        <v>227</v>
      </c>
    </row>
    <row r="1266" spans="3:33" x14ac:dyDescent="0.2">
      <c r="D1266" s="10"/>
    </row>
    <row r="1267" spans="3:33" x14ac:dyDescent="0.2">
      <c r="D1267" s="10"/>
    </row>
    <row r="1268" spans="3:33" x14ac:dyDescent="0.2">
      <c r="D1268" s="10"/>
    </row>
    <row r="1269" spans="3:33" x14ac:dyDescent="0.2">
      <c r="D1269" s="10"/>
    </row>
    <row r="1270" spans="3:33" x14ac:dyDescent="0.2">
      <c r="D1270" s="10"/>
    </row>
    <row r="1271" spans="3:33" x14ac:dyDescent="0.2">
      <c r="D1271" s="10"/>
    </row>
    <row r="1272" spans="3:33" x14ac:dyDescent="0.2">
      <c r="D1272" s="10"/>
    </row>
    <row r="1273" spans="3:33" x14ac:dyDescent="0.2">
      <c r="D1273" s="10"/>
    </row>
    <row r="1274" spans="3:33" x14ac:dyDescent="0.2">
      <c r="D1274" s="10"/>
    </row>
    <row r="1275" spans="3:33" x14ac:dyDescent="0.2">
      <c r="D1275" s="10"/>
    </row>
    <row r="1276" spans="3:33" x14ac:dyDescent="0.2">
      <c r="D1276" s="10"/>
    </row>
    <row r="1277" spans="3:33" x14ac:dyDescent="0.2">
      <c r="D1277" s="10"/>
    </row>
    <row r="1278" spans="3:33" x14ac:dyDescent="0.2">
      <c r="D1278" s="10"/>
    </row>
    <row r="1279" spans="3:33" x14ac:dyDescent="0.2">
      <c r="D1279" s="10"/>
    </row>
    <row r="1280" spans="3:33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6fOItkmBC86KtbxTXC4sS+1XC5Fw2bUbtl9Z6PA0ZJWjmqzlgpSv3kJYYA4IwuH4KvaHVjyjPNoVswdr7GFaA==" saltValue="Z8mi1L6eLUnvWbaAZ+EV1g==" spinCount="100000" sheet="1"/>
  <mergeCells count="143">
    <mergeCell ref="C1242:G1242"/>
    <mergeCell ref="C1246:G1246"/>
    <mergeCell ref="C1259:G1259"/>
    <mergeCell ref="C1261:G1261"/>
    <mergeCell ref="C1262:G1262"/>
    <mergeCell ref="C1203:G1203"/>
    <mergeCell ref="C1206:G1206"/>
    <mergeCell ref="C1207:G1207"/>
    <mergeCell ref="C1212:G1212"/>
    <mergeCell ref="C1223:G1223"/>
    <mergeCell ref="C1227:G1227"/>
    <mergeCell ref="C1166:G1166"/>
    <mergeCell ref="C1169:G1169"/>
    <mergeCell ref="C1172:G1172"/>
    <mergeCell ref="C1175:G1175"/>
    <mergeCell ref="C1178:G1178"/>
    <mergeCell ref="C1182:G1182"/>
    <mergeCell ref="C1151:G1151"/>
    <mergeCell ref="C1153:G1153"/>
    <mergeCell ref="C1158:G1158"/>
    <mergeCell ref="C1160:G1160"/>
    <mergeCell ref="C1162:G1162"/>
    <mergeCell ref="C1164:G1164"/>
    <mergeCell ref="C1126:G1126"/>
    <mergeCell ref="C1129:G1129"/>
    <mergeCell ref="C1134:G1134"/>
    <mergeCell ref="C1137:G1137"/>
    <mergeCell ref="C1145:G1145"/>
    <mergeCell ref="C1148:G1148"/>
    <mergeCell ref="C1083:G1083"/>
    <mergeCell ref="C1086:G1086"/>
    <mergeCell ref="C1090:G1090"/>
    <mergeCell ref="C1094:G1094"/>
    <mergeCell ref="C1098:G1098"/>
    <mergeCell ref="C1101:G1101"/>
    <mergeCell ref="C1049:G1049"/>
    <mergeCell ref="C1057:G1057"/>
    <mergeCell ref="C1064:G1064"/>
    <mergeCell ref="C1072:G1072"/>
    <mergeCell ref="C1077:G1077"/>
    <mergeCell ref="C1080:G1080"/>
    <mergeCell ref="C1016:G1016"/>
    <mergeCell ref="C1019:G1019"/>
    <mergeCell ref="C1026:G1026"/>
    <mergeCell ref="C1033:G1033"/>
    <mergeCell ref="C1037:G1037"/>
    <mergeCell ref="C1045:G1045"/>
    <mergeCell ref="C1001:G1001"/>
    <mergeCell ref="C1004:G1004"/>
    <mergeCell ref="C1006:G1006"/>
    <mergeCell ref="C1007:G1007"/>
    <mergeCell ref="C1009:G1009"/>
    <mergeCell ref="C1011:G1011"/>
    <mergeCell ref="C974:G974"/>
    <mergeCell ref="C983:G983"/>
    <mergeCell ref="C985:G985"/>
    <mergeCell ref="C995:G995"/>
    <mergeCell ref="C997:G997"/>
    <mergeCell ref="C999:G999"/>
    <mergeCell ref="C951:G951"/>
    <mergeCell ref="C952:G952"/>
    <mergeCell ref="C954:G954"/>
    <mergeCell ref="C962:G962"/>
    <mergeCell ref="C964:G964"/>
    <mergeCell ref="C972:G972"/>
    <mergeCell ref="C800:G800"/>
    <mergeCell ref="C803:G803"/>
    <mergeCell ref="C867:G867"/>
    <mergeCell ref="C889:G889"/>
    <mergeCell ref="C891:G891"/>
    <mergeCell ref="C949:G949"/>
    <mergeCell ref="C781:G781"/>
    <mergeCell ref="C793:G793"/>
    <mergeCell ref="C795:G795"/>
    <mergeCell ref="C796:G796"/>
    <mergeCell ref="C797:G797"/>
    <mergeCell ref="C798:G798"/>
    <mergeCell ref="C763:G763"/>
    <mergeCell ref="C766:G766"/>
    <mergeCell ref="C768:G768"/>
    <mergeCell ref="C777:G777"/>
    <mergeCell ref="C779:G779"/>
    <mergeCell ref="C780:G780"/>
    <mergeCell ref="C740:G740"/>
    <mergeCell ref="C742:G742"/>
    <mergeCell ref="C744:G744"/>
    <mergeCell ref="C749:G749"/>
    <mergeCell ref="C751:G751"/>
    <mergeCell ref="C760:G760"/>
    <mergeCell ref="C698:G698"/>
    <mergeCell ref="C723:G723"/>
    <mergeCell ref="C725:G725"/>
    <mergeCell ref="C735:G735"/>
    <mergeCell ref="C737:G737"/>
    <mergeCell ref="C738:G738"/>
    <mergeCell ref="C653:G653"/>
    <mergeCell ref="C657:G657"/>
    <mergeCell ref="C659:G659"/>
    <mergeCell ref="C684:G684"/>
    <mergeCell ref="C686:G686"/>
    <mergeCell ref="C696:G696"/>
    <mergeCell ref="C444:G444"/>
    <mergeCell ref="C636:G636"/>
    <mergeCell ref="C638:G638"/>
    <mergeCell ref="C640:G640"/>
    <mergeCell ref="C642:G642"/>
    <mergeCell ref="C651:G651"/>
    <mergeCell ref="C410:G410"/>
    <mergeCell ref="C435:G435"/>
    <mergeCell ref="C437:G437"/>
    <mergeCell ref="C438:G438"/>
    <mergeCell ref="C440:G440"/>
    <mergeCell ref="C442:G442"/>
    <mergeCell ref="C317:G317"/>
    <mergeCell ref="C395:G395"/>
    <mergeCell ref="C397:G397"/>
    <mergeCell ref="C405:G405"/>
    <mergeCell ref="C407:G407"/>
    <mergeCell ref="C408:G408"/>
    <mergeCell ref="C95:G95"/>
    <mergeCell ref="C96:G96"/>
    <mergeCell ref="C288:G288"/>
    <mergeCell ref="C290:G290"/>
    <mergeCell ref="C291:G291"/>
    <mergeCell ref="C315:G315"/>
    <mergeCell ref="C71:G71"/>
    <mergeCell ref="C74:G74"/>
    <mergeCell ref="C80:G80"/>
    <mergeCell ref="C85:G85"/>
    <mergeCell ref="C89:G89"/>
    <mergeCell ref="C92:G92"/>
    <mergeCell ref="C46:G46"/>
    <mergeCell ref="C47:G47"/>
    <mergeCell ref="C48:G48"/>
    <mergeCell ref="C50:G50"/>
    <mergeCell ref="C67:G67"/>
    <mergeCell ref="C69:G69"/>
    <mergeCell ref="A1:G1"/>
    <mergeCell ref="C2:G2"/>
    <mergeCell ref="C3:G3"/>
    <mergeCell ref="C4:G4"/>
    <mergeCell ref="C10:G10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D5D1-20DA-4184-9964-94931474FE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165</v>
      </c>
      <c r="B1" s="198"/>
      <c r="C1" s="198"/>
      <c r="D1" s="198"/>
      <c r="E1" s="198"/>
      <c r="F1" s="198"/>
      <c r="G1" s="198"/>
      <c r="AG1" t="s">
        <v>166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167</v>
      </c>
    </row>
    <row r="3" spans="1:60" ht="24.95" customHeight="1" x14ac:dyDescent="0.2">
      <c r="A3" s="199" t="s">
        <v>8</v>
      </c>
      <c r="B3" s="49" t="s">
        <v>56</v>
      </c>
      <c r="C3" s="202" t="s">
        <v>57</v>
      </c>
      <c r="D3" s="200"/>
      <c r="E3" s="200"/>
      <c r="F3" s="200"/>
      <c r="G3" s="201"/>
      <c r="AC3" s="178" t="s">
        <v>167</v>
      </c>
      <c r="AG3" t="s">
        <v>168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169</v>
      </c>
    </row>
    <row r="5" spans="1:60" x14ac:dyDescent="0.2">
      <c r="D5" s="10"/>
    </row>
    <row r="6" spans="1:60" ht="38.25" x14ac:dyDescent="0.2">
      <c r="A6" s="209" t="s">
        <v>170</v>
      </c>
      <c r="B6" s="211" t="s">
        <v>171</v>
      </c>
      <c r="C6" s="211" t="s">
        <v>172</v>
      </c>
      <c r="D6" s="210" t="s">
        <v>173</v>
      </c>
      <c r="E6" s="209" t="s">
        <v>174</v>
      </c>
      <c r="F6" s="208" t="s">
        <v>175</v>
      </c>
      <c r="G6" s="209" t="s">
        <v>29</v>
      </c>
      <c r="H6" s="212" t="s">
        <v>30</v>
      </c>
      <c r="I6" s="212" t="s">
        <v>176</v>
      </c>
      <c r="J6" s="212" t="s">
        <v>31</v>
      </c>
      <c r="K6" s="212" t="s">
        <v>177</v>
      </c>
      <c r="L6" s="212" t="s">
        <v>178</v>
      </c>
      <c r="M6" s="212" t="s">
        <v>179</v>
      </c>
      <c r="N6" s="212" t="s">
        <v>180</v>
      </c>
      <c r="O6" s="212" t="s">
        <v>181</v>
      </c>
      <c r="P6" s="212" t="s">
        <v>182</v>
      </c>
      <c r="Q6" s="212" t="s">
        <v>183</v>
      </c>
      <c r="R6" s="212" t="s">
        <v>184</v>
      </c>
      <c r="S6" s="212" t="s">
        <v>185</v>
      </c>
      <c r="T6" s="212" t="s">
        <v>186</v>
      </c>
      <c r="U6" s="212" t="s">
        <v>187</v>
      </c>
      <c r="V6" s="212" t="s">
        <v>188</v>
      </c>
      <c r="W6" s="212" t="s">
        <v>189</v>
      </c>
      <c r="X6" s="212" t="s">
        <v>190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191</v>
      </c>
      <c r="B8" s="230" t="s">
        <v>88</v>
      </c>
      <c r="C8" s="248" t="s">
        <v>89</v>
      </c>
      <c r="D8" s="231"/>
      <c r="E8" s="232"/>
      <c r="F8" s="233"/>
      <c r="G8" s="233">
        <f>SUMIF(AG9:AG161,"&lt;&gt;NOR",G9:G161)</f>
        <v>0</v>
      </c>
      <c r="H8" s="233"/>
      <c r="I8" s="233">
        <f>SUM(I9:I161)</f>
        <v>0</v>
      </c>
      <c r="J8" s="233"/>
      <c r="K8" s="233">
        <f>SUM(K9:K161)</f>
        <v>0</v>
      </c>
      <c r="L8" s="233"/>
      <c r="M8" s="233">
        <f>SUM(M9:M161)</f>
        <v>0</v>
      </c>
      <c r="N8" s="232"/>
      <c r="O8" s="232">
        <f>SUM(O9:O161)</f>
        <v>0</v>
      </c>
      <c r="P8" s="232"/>
      <c r="Q8" s="232">
        <f>SUM(Q9:Q161)</f>
        <v>0</v>
      </c>
      <c r="R8" s="233"/>
      <c r="S8" s="233"/>
      <c r="T8" s="234"/>
      <c r="U8" s="228"/>
      <c r="V8" s="228">
        <f>SUM(V9:V161)</f>
        <v>6650.24</v>
      </c>
      <c r="W8" s="228"/>
      <c r="X8" s="228"/>
      <c r="AG8" t="s">
        <v>192</v>
      </c>
    </row>
    <row r="9" spans="1:60" outlineLevel="1" x14ac:dyDescent="0.2">
      <c r="A9" s="236">
        <v>1</v>
      </c>
      <c r="B9" s="237" t="s">
        <v>1375</v>
      </c>
      <c r="C9" s="249" t="s">
        <v>1376</v>
      </c>
      <c r="D9" s="238" t="s">
        <v>230</v>
      </c>
      <c r="E9" s="239">
        <v>45.232849999999999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231</v>
      </c>
      <c r="S9" s="241" t="s">
        <v>196</v>
      </c>
      <c r="T9" s="242" t="s">
        <v>244</v>
      </c>
      <c r="U9" s="224">
        <v>0.495</v>
      </c>
      <c r="V9" s="224">
        <f>ROUND(E9*U9,2)</f>
        <v>22.39</v>
      </c>
      <c r="W9" s="224"/>
      <c r="X9" s="224" t="s">
        <v>233</v>
      </c>
      <c r="Y9" s="213"/>
      <c r="Z9" s="213"/>
      <c r="AA9" s="213"/>
      <c r="AB9" s="213"/>
      <c r="AC9" s="213"/>
      <c r="AD9" s="213"/>
      <c r="AE9" s="213"/>
      <c r="AF9" s="213"/>
      <c r="AG9" s="213" t="s">
        <v>234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1377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1378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1379</v>
      </c>
      <c r="D12" s="226"/>
      <c r="E12" s="227">
        <v>2.976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206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1380</v>
      </c>
      <c r="D13" s="226"/>
      <c r="E13" s="227">
        <v>2.3519999999999999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1381</v>
      </c>
      <c r="D14" s="226"/>
      <c r="E14" s="227">
        <v>1.83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206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1382</v>
      </c>
      <c r="D15" s="226"/>
      <c r="E15" s="227">
        <v>0.378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1383</v>
      </c>
      <c r="D16" s="226"/>
      <c r="E16" s="227">
        <v>2.5587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1384</v>
      </c>
      <c r="D17" s="226"/>
      <c r="E17" s="227">
        <v>9.6140000000000008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206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1385</v>
      </c>
      <c r="D18" s="226"/>
      <c r="E18" s="227">
        <v>0.98499999999999999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1386</v>
      </c>
      <c r="D19" s="226"/>
      <c r="E19" s="227">
        <v>7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1387</v>
      </c>
      <c r="D20" s="226"/>
      <c r="E20" s="227">
        <v>1.25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206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1388</v>
      </c>
      <c r="D21" s="226"/>
      <c r="E21" s="227">
        <v>1.6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1389</v>
      </c>
      <c r="D22" s="226"/>
      <c r="E22" s="227">
        <v>0.91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206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1390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1391</v>
      </c>
      <c r="D24" s="226"/>
      <c r="E24" s="227">
        <v>2.7225000000000001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1392</v>
      </c>
      <c r="D25" s="226"/>
      <c r="E25" s="227">
        <v>0.98009999999999997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1393</v>
      </c>
      <c r="D26" s="226"/>
      <c r="E26" s="227">
        <v>0.57750000000000001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206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1394</v>
      </c>
      <c r="D27" s="226"/>
      <c r="E27" s="227">
        <v>1.93875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206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1395</v>
      </c>
      <c r="D28" s="226"/>
      <c r="E28" s="227">
        <v>1.6632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206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1396</v>
      </c>
      <c r="D29" s="226"/>
      <c r="E29" s="227">
        <v>1.32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1397</v>
      </c>
      <c r="D30" s="226"/>
      <c r="E30" s="227">
        <v>1.8480000000000001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1398</v>
      </c>
      <c r="D31" s="226"/>
      <c r="E31" s="227">
        <v>1.4850000000000001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206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1399</v>
      </c>
      <c r="D32" s="226"/>
      <c r="E32" s="227">
        <v>0.83160000000000001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206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1400</v>
      </c>
      <c r="D33" s="226"/>
      <c r="E33" s="227">
        <v>0.41249999999999998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206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/>
      <c r="D34" s="246"/>
      <c r="E34" s="246"/>
      <c r="F34" s="246"/>
      <c r="G34" s="246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6">
        <v>2</v>
      </c>
      <c r="B35" s="237" t="s">
        <v>1401</v>
      </c>
      <c r="C35" s="249" t="s">
        <v>1402</v>
      </c>
      <c r="D35" s="238" t="s">
        <v>230</v>
      </c>
      <c r="E35" s="239">
        <v>9945.6007499999996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231</v>
      </c>
      <c r="S35" s="241" t="s">
        <v>196</v>
      </c>
      <c r="T35" s="242" t="s">
        <v>244</v>
      </c>
      <c r="U35" s="224">
        <v>0.13400000000000001</v>
      </c>
      <c r="V35" s="224">
        <f>ROUND(E35*U35,2)</f>
        <v>1332.71</v>
      </c>
      <c r="W35" s="224"/>
      <c r="X35" s="224" t="s">
        <v>233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234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 x14ac:dyDescent="0.2">
      <c r="A36" s="220"/>
      <c r="B36" s="221"/>
      <c r="C36" s="259" t="s">
        <v>1403</v>
      </c>
      <c r="D36" s="257"/>
      <c r="E36" s="257"/>
      <c r="F36" s="257"/>
      <c r="G36" s="257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236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3" t="str">
        <f>C36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1404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1405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206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1406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206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1407</v>
      </c>
      <c r="D40" s="226"/>
      <c r="E40" s="227">
        <v>5883.1025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206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1408</v>
      </c>
      <c r="D41" s="226"/>
      <c r="E41" s="227">
        <v>24.86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206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1409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206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1410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206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1411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206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1412</v>
      </c>
      <c r="D45" s="226"/>
      <c r="E45" s="227">
        <v>448.392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206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1413</v>
      </c>
      <c r="D46" s="226"/>
      <c r="E46" s="227">
        <v>16.32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206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1414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206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1415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206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1416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206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1417</v>
      </c>
      <c r="D50" s="226"/>
      <c r="E50" s="227">
        <v>576.88025000000005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206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1418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206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1419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206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1420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206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1421</v>
      </c>
      <c r="D54" s="226"/>
      <c r="E54" s="227">
        <v>2445.3465000000001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206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1422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206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1423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206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1424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206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1425</v>
      </c>
      <c r="D58" s="226"/>
      <c r="E58" s="227">
        <v>158.76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206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1426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206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1427</v>
      </c>
      <c r="D60" s="226"/>
      <c r="E60" s="227">
        <v>183.16980000000001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206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1428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206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1429</v>
      </c>
      <c r="D62" s="226"/>
      <c r="E62" s="227">
        <v>44.035200000000003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206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1430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206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1431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206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1432</v>
      </c>
      <c r="D65" s="226"/>
      <c r="E65" s="227">
        <v>45.366999999999997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206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4" t="s">
        <v>381</v>
      </c>
      <c r="D66" s="261"/>
      <c r="E66" s="262">
        <v>9826.2332499999993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206</v>
      </c>
      <c r="AH66" s="213">
        <v>1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1433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206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3" t="s">
        <v>1434</v>
      </c>
      <c r="D68" s="226"/>
      <c r="E68" s="227">
        <v>30.25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206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3" t="s">
        <v>1435</v>
      </c>
      <c r="D69" s="226"/>
      <c r="E69" s="227">
        <v>3.84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206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1436</v>
      </c>
      <c r="D70" s="226"/>
      <c r="E70" s="227">
        <v>24.502500000000001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206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1437</v>
      </c>
      <c r="D71" s="226"/>
      <c r="E71" s="227">
        <v>60.774999999999999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206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1"/>
      <c r="D72" s="246"/>
      <c r="E72" s="246"/>
      <c r="F72" s="246"/>
      <c r="G72" s="246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6">
        <v>3</v>
      </c>
      <c r="B73" s="237" t="s">
        <v>1438</v>
      </c>
      <c r="C73" s="249" t="s">
        <v>1439</v>
      </c>
      <c r="D73" s="238" t="s">
        <v>230</v>
      </c>
      <c r="E73" s="239">
        <v>45.23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 t="s">
        <v>231</v>
      </c>
      <c r="S73" s="241" t="s">
        <v>196</v>
      </c>
      <c r="T73" s="242" t="s">
        <v>244</v>
      </c>
      <c r="U73" s="224">
        <v>0.51900000000000002</v>
      </c>
      <c r="V73" s="224">
        <f>ROUND(E73*U73,2)</f>
        <v>23.47</v>
      </c>
      <c r="W73" s="224"/>
      <c r="X73" s="224" t="s">
        <v>233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234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9" t="s">
        <v>1440</v>
      </c>
      <c r="D74" s="257"/>
      <c r="E74" s="257"/>
      <c r="F74" s="257"/>
      <c r="G74" s="25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236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3" t="str">
        <f>C74</f>
        <v>bez naložení do dopravní nádoby, ale s vyprázdněním dopravní nádoby na hromadu nebo na dopravní prostředek,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1441</v>
      </c>
      <c r="D75" s="226"/>
      <c r="E75" s="227">
        <v>45.23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206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1"/>
      <c r="D76" s="246"/>
      <c r="E76" s="246"/>
      <c r="F76" s="246"/>
      <c r="G76" s="246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6">
        <v>4</v>
      </c>
      <c r="B77" s="237" t="s">
        <v>1438</v>
      </c>
      <c r="C77" s="249" t="s">
        <v>1439</v>
      </c>
      <c r="D77" s="238" t="s">
        <v>230</v>
      </c>
      <c r="E77" s="239">
        <v>9945.6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 t="s">
        <v>231</v>
      </c>
      <c r="S77" s="241" t="s">
        <v>196</v>
      </c>
      <c r="T77" s="242" t="s">
        <v>244</v>
      </c>
      <c r="U77" s="224">
        <v>0.51900000000000002</v>
      </c>
      <c r="V77" s="224">
        <f>ROUND(E77*U77,2)</f>
        <v>5161.7700000000004</v>
      </c>
      <c r="W77" s="224"/>
      <c r="X77" s="224" t="s">
        <v>233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234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9" t="s">
        <v>1440</v>
      </c>
      <c r="D78" s="257"/>
      <c r="E78" s="257"/>
      <c r="F78" s="257"/>
      <c r="G78" s="25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236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43" t="str">
        <f>C78</f>
        <v>bez naložení do dopravní nádoby, ale s vyprázdněním dopravní nádoby na hromadu nebo na dopravní prostředek,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1442</v>
      </c>
      <c r="D79" s="226"/>
      <c r="E79" s="227">
        <v>9945.6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206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1"/>
      <c r="D80" s="246"/>
      <c r="E80" s="246"/>
      <c r="F80" s="246"/>
      <c r="G80" s="246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6">
        <v>5</v>
      </c>
      <c r="B81" s="237" t="s">
        <v>228</v>
      </c>
      <c r="C81" s="249" t="s">
        <v>229</v>
      </c>
      <c r="D81" s="238" t="s">
        <v>230</v>
      </c>
      <c r="E81" s="239">
        <v>9990.83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231</v>
      </c>
      <c r="S81" s="241" t="s">
        <v>196</v>
      </c>
      <c r="T81" s="242" t="s">
        <v>244</v>
      </c>
      <c r="U81" s="224">
        <v>1.0999999999999999E-2</v>
      </c>
      <c r="V81" s="224">
        <f>ROUND(E81*U81,2)</f>
        <v>109.9</v>
      </c>
      <c r="W81" s="224"/>
      <c r="X81" s="224" t="s">
        <v>233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234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235</v>
      </c>
      <c r="D82" s="257"/>
      <c r="E82" s="257"/>
      <c r="F82" s="257"/>
      <c r="G82" s="25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236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1443</v>
      </c>
      <c r="D83" s="226"/>
      <c r="E83" s="227">
        <v>9945.6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206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1444</v>
      </c>
      <c r="D84" s="226"/>
      <c r="E84" s="227">
        <v>45.23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206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6">
        <v>6</v>
      </c>
      <c r="B86" s="237" t="s">
        <v>242</v>
      </c>
      <c r="C86" s="249" t="s">
        <v>243</v>
      </c>
      <c r="D86" s="238" t="s">
        <v>230</v>
      </c>
      <c r="E86" s="239">
        <v>9990.83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231</v>
      </c>
      <c r="S86" s="241" t="s">
        <v>196</v>
      </c>
      <c r="T86" s="242" t="s">
        <v>244</v>
      </c>
      <c r="U86" s="224">
        <v>0</v>
      </c>
      <c r="V86" s="224">
        <f>ROUND(E86*U86,2)</f>
        <v>0</v>
      </c>
      <c r="W86" s="224"/>
      <c r="X86" s="224" t="s">
        <v>233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234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9" t="s">
        <v>235</v>
      </c>
      <c r="D87" s="257"/>
      <c r="E87" s="257"/>
      <c r="F87" s="257"/>
      <c r="G87" s="25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236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1445</v>
      </c>
      <c r="D88" s="226"/>
      <c r="E88" s="227">
        <v>9990.83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206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202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7</v>
      </c>
      <c r="B90" s="237" t="s">
        <v>1446</v>
      </c>
      <c r="C90" s="249" t="s">
        <v>1447</v>
      </c>
      <c r="D90" s="238" t="s">
        <v>256</v>
      </c>
      <c r="E90" s="239">
        <v>15985.328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41" t="s">
        <v>231</v>
      </c>
      <c r="S90" s="241" t="s">
        <v>196</v>
      </c>
      <c r="T90" s="242" t="s">
        <v>244</v>
      </c>
      <c r="U90" s="224">
        <v>0</v>
      </c>
      <c r="V90" s="224">
        <f>ROUND(E90*U90,2)</f>
        <v>0</v>
      </c>
      <c r="W90" s="224"/>
      <c r="X90" s="224" t="s">
        <v>233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234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1448</v>
      </c>
      <c r="D91" s="226"/>
      <c r="E91" s="227">
        <v>15985.328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206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8</v>
      </c>
      <c r="B93" s="237" t="s">
        <v>1449</v>
      </c>
      <c r="C93" s="249" t="s">
        <v>1450</v>
      </c>
      <c r="D93" s="238" t="s">
        <v>400</v>
      </c>
      <c r="E93" s="239">
        <v>5381.99125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/>
      <c r="S93" s="241" t="s">
        <v>345</v>
      </c>
      <c r="T93" s="242" t="s">
        <v>1229</v>
      </c>
      <c r="U93" s="224">
        <v>0</v>
      </c>
      <c r="V93" s="224">
        <f>ROUND(E93*U93,2)</f>
        <v>0</v>
      </c>
      <c r="W93" s="224"/>
      <c r="X93" s="224" t="s">
        <v>233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3" t="s">
        <v>1451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206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1452</v>
      </c>
      <c r="D95" s="226"/>
      <c r="E95" s="227">
        <v>27.984999999999999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206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3" t="s">
        <v>1453</v>
      </c>
      <c r="D96" s="226"/>
      <c r="E96" s="227">
        <v>79.2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206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1454</v>
      </c>
      <c r="D97" s="226"/>
      <c r="E97" s="227">
        <v>175.56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206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1455</v>
      </c>
      <c r="D98" s="226"/>
      <c r="E98" s="227">
        <v>51.84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206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1456</v>
      </c>
      <c r="D99" s="226"/>
      <c r="E99" s="227">
        <v>154.69999999999999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206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1457</v>
      </c>
      <c r="D100" s="226"/>
      <c r="E100" s="227">
        <v>104.4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206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1458</v>
      </c>
      <c r="D101" s="226"/>
      <c r="E101" s="227">
        <v>167.31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206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1459</v>
      </c>
      <c r="D102" s="226"/>
      <c r="E102" s="227">
        <v>113.4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206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1460</v>
      </c>
      <c r="D103" s="226"/>
      <c r="E103" s="227">
        <v>99.836250000000007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206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1461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206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4" t="s">
        <v>381</v>
      </c>
      <c r="D105" s="261"/>
      <c r="E105" s="262">
        <v>974.23125000000005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206</v>
      </c>
      <c r="AH105" s="213">
        <v>1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1409</v>
      </c>
      <c r="D106" s="226"/>
      <c r="E106" s="227"/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206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1462</v>
      </c>
      <c r="D107" s="226"/>
      <c r="E107" s="227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206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1463</v>
      </c>
      <c r="D108" s="226"/>
      <c r="E108" s="227">
        <v>131.94999999999999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206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1464</v>
      </c>
      <c r="D109" s="226"/>
      <c r="E109" s="227">
        <v>107.46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206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1465</v>
      </c>
      <c r="D110" s="226"/>
      <c r="E110" s="227">
        <v>173.46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206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1466</v>
      </c>
      <c r="D111" s="226"/>
      <c r="E111" s="227">
        <v>52.08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206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1467</v>
      </c>
      <c r="D112" s="226"/>
      <c r="E112" s="227">
        <v>190.4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206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1468</v>
      </c>
      <c r="D113" s="226"/>
      <c r="E113" s="227">
        <v>81.06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206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3" t="s">
        <v>1469</v>
      </c>
      <c r="D114" s="226"/>
      <c r="E114" s="227">
        <v>214.6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206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3" t="s">
        <v>1470</v>
      </c>
      <c r="D115" s="226"/>
      <c r="E115" s="227">
        <v>165.33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206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1471</v>
      </c>
      <c r="D116" s="226"/>
      <c r="E116" s="227">
        <v>194.13749999999999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206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4" t="s">
        <v>381</v>
      </c>
      <c r="D117" s="261"/>
      <c r="E117" s="262">
        <v>1310.4775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206</v>
      </c>
      <c r="AH117" s="213">
        <v>1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1472</v>
      </c>
      <c r="D118" s="226"/>
      <c r="E118" s="227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206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1473</v>
      </c>
      <c r="D119" s="226"/>
      <c r="E119" s="227">
        <v>8.1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206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1474</v>
      </c>
      <c r="D120" s="226"/>
      <c r="E120" s="227">
        <v>154.64250000000001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206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4" t="s">
        <v>381</v>
      </c>
      <c r="D121" s="261"/>
      <c r="E121" s="262">
        <v>162.74250000000001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206</v>
      </c>
      <c r="AH121" s="213">
        <v>1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488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206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1475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206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1476</v>
      </c>
      <c r="D124" s="226"/>
      <c r="E124" s="227">
        <v>180.84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206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1473</v>
      </c>
      <c r="D125" s="226"/>
      <c r="E125" s="227">
        <v>8.1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206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1477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206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381</v>
      </c>
      <c r="D127" s="261"/>
      <c r="E127" s="262">
        <v>188.94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206</v>
      </c>
      <c r="AH127" s="213">
        <v>1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1478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206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1479</v>
      </c>
      <c r="D129" s="226"/>
      <c r="E129" s="227">
        <v>25.2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206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1480</v>
      </c>
      <c r="D130" s="226"/>
      <c r="E130" s="227">
        <v>185.625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206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1481</v>
      </c>
      <c r="D131" s="226"/>
      <c r="E131" s="227">
        <v>47.04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206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1482</v>
      </c>
      <c r="D132" s="226"/>
      <c r="E132" s="227">
        <v>12.8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206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4" t="s">
        <v>381</v>
      </c>
      <c r="D133" s="261"/>
      <c r="E133" s="262">
        <v>270.66500000000002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206</v>
      </c>
      <c r="AH133" s="213">
        <v>1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488</v>
      </c>
      <c r="D134" s="226"/>
      <c r="E134" s="227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206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1483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206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1484</v>
      </c>
      <c r="D136" s="226"/>
      <c r="E136" s="227">
        <v>292.14999999999998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206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4" t="s">
        <v>381</v>
      </c>
      <c r="D137" s="261"/>
      <c r="E137" s="262">
        <v>292.14999999999998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206</v>
      </c>
      <c r="AH137" s="213">
        <v>1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1418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206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1485</v>
      </c>
      <c r="D139" s="226"/>
      <c r="E139" s="227">
        <v>647.46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206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4" t="s">
        <v>381</v>
      </c>
      <c r="D140" s="261"/>
      <c r="E140" s="262">
        <v>647.46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206</v>
      </c>
      <c r="AH140" s="213">
        <v>1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488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206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1486</v>
      </c>
      <c r="D142" s="226"/>
      <c r="E142" s="227">
        <v>730.2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206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4" t="s">
        <v>381</v>
      </c>
      <c r="D143" s="261"/>
      <c r="E143" s="262">
        <v>730.2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206</v>
      </c>
      <c r="AH143" s="213">
        <v>1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1487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206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1488</v>
      </c>
      <c r="D145" s="226"/>
      <c r="E145" s="227">
        <v>125.6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206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381</v>
      </c>
      <c r="D146" s="261"/>
      <c r="E146" s="262">
        <v>125.6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206</v>
      </c>
      <c r="AH146" s="213">
        <v>1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488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206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1489</v>
      </c>
      <c r="D148" s="226"/>
      <c r="E148" s="227">
        <v>176.8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206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4" t="s">
        <v>381</v>
      </c>
      <c r="D149" s="261"/>
      <c r="E149" s="262">
        <v>176.8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206</v>
      </c>
      <c r="AH149" s="213">
        <v>1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1490</v>
      </c>
      <c r="D150" s="226"/>
      <c r="E150" s="227">
        <v>29.12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206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4" t="s">
        <v>381</v>
      </c>
      <c r="D151" s="261"/>
      <c r="E151" s="262">
        <v>29.12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206</v>
      </c>
      <c r="AH151" s="213">
        <v>1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1491</v>
      </c>
      <c r="D152" s="226"/>
      <c r="E152" s="227"/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206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1492</v>
      </c>
      <c r="D153" s="226"/>
      <c r="E153" s="227">
        <v>210.54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206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4" t="s">
        <v>381</v>
      </c>
      <c r="D154" s="261"/>
      <c r="E154" s="262">
        <v>210.54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206</v>
      </c>
      <c r="AH154" s="213">
        <v>1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1493</v>
      </c>
      <c r="D155" s="226"/>
      <c r="E155" s="227">
        <v>133.44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206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4" t="s">
        <v>381</v>
      </c>
      <c r="D156" s="261"/>
      <c r="E156" s="262">
        <v>133.44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206</v>
      </c>
      <c r="AH156" s="213">
        <v>1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1494</v>
      </c>
      <c r="D157" s="226"/>
      <c r="E157" s="227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206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1495</v>
      </c>
      <c r="D158" s="226"/>
      <c r="E158" s="227">
        <v>98.125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206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1496</v>
      </c>
      <c r="D159" s="226"/>
      <c r="E159" s="227">
        <v>31.5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206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381</v>
      </c>
      <c r="D160" s="261"/>
      <c r="E160" s="262">
        <v>129.625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206</v>
      </c>
      <c r="AH160" s="213">
        <v>1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1"/>
      <c r="D161" s="246"/>
      <c r="E161" s="246"/>
      <c r="F161" s="246"/>
      <c r="G161" s="24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202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x14ac:dyDescent="0.2">
      <c r="A162" s="3"/>
      <c r="B162" s="4"/>
      <c r="C162" s="25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178</v>
      </c>
    </row>
    <row r="163" spans="1:60" x14ac:dyDescent="0.2">
      <c r="A163" s="216"/>
      <c r="B163" s="217" t="s">
        <v>29</v>
      </c>
      <c r="C163" s="255"/>
      <c r="D163" s="218"/>
      <c r="E163" s="219"/>
      <c r="F163" s="219"/>
      <c r="G163" s="235">
        <f>G8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225</v>
      </c>
    </row>
    <row r="164" spans="1:60" x14ac:dyDescent="0.2">
      <c r="C164" s="256"/>
      <c r="D164" s="10"/>
      <c r="AG164" t="s">
        <v>227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9zjcp1nzB1mE/Thi201UwbA++8zaMq9Ahbah9PCzfpb5cqcn33yHrlJmgNXbN3whzNg1EnAe9xhH+j5yH8+kw==" saltValue="xGFa3B9I8P46DkWzc/I7cg==" spinCount="100000" sheet="1"/>
  <mergeCells count="18">
    <mergeCell ref="C82:G82"/>
    <mergeCell ref="C85:G85"/>
    <mergeCell ref="C87:G87"/>
    <mergeCell ref="C89:G89"/>
    <mergeCell ref="C92:G92"/>
    <mergeCell ref="C161:G161"/>
    <mergeCell ref="C36:G36"/>
    <mergeCell ref="C72:G72"/>
    <mergeCell ref="C74:G74"/>
    <mergeCell ref="C76:G76"/>
    <mergeCell ref="C78:G78"/>
    <mergeCell ref="C80:G80"/>
    <mergeCell ref="A1:G1"/>
    <mergeCell ref="C2:G2"/>
    <mergeCell ref="C3:G3"/>
    <mergeCell ref="C4:G4"/>
    <mergeCell ref="C10:G1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9DDA-6868-4C8F-A120-85D5A44C50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165</v>
      </c>
      <c r="B1" s="198"/>
      <c r="C1" s="198"/>
      <c r="D1" s="198"/>
      <c r="E1" s="198"/>
      <c r="F1" s="198"/>
      <c r="G1" s="198"/>
      <c r="AG1" t="s">
        <v>166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167</v>
      </c>
    </row>
    <row r="3" spans="1:60" ht="24.95" customHeight="1" x14ac:dyDescent="0.2">
      <c r="A3" s="199" t="s">
        <v>8</v>
      </c>
      <c r="B3" s="49" t="s">
        <v>60</v>
      </c>
      <c r="C3" s="202" t="s">
        <v>61</v>
      </c>
      <c r="D3" s="200"/>
      <c r="E3" s="200"/>
      <c r="F3" s="200"/>
      <c r="G3" s="201"/>
      <c r="AC3" s="178" t="s">
        <v>167</v>
      </c>
      <c r="AG3" t="s">
        <v>168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169</v>
      </c>
    </row>
    <row r="5" spans="1:60" x14ac:dyDescent="0.2">
      <c r="D5" s="10"/>
    </row>
    <row r="6" spans="1:60" ht="38.25" x14ac:dyDescent="0.2">
      <c r="A6" s="209" t="s">
        <v>170</v>
      </c>
      <c r="B6" s="211" t="s">
        <v>171</v>
      </c>
      <c r="C6" s="211" t="s">
        <v>172</v>
      </c>
      <c r="D6" s="210" t="s">
        <v>173</v>
      </c>
      <c r="E6" s="209" t="s">
        <v>174</v>
      </c>
      <c r="F6" s="208" t="s">
        <v>175</v>
      </c>
      <c r="G6" s="209" t="s">
        <v>29</v>
      </c>
      <c r="H6" s="212" t="s">
        <v>30</v>
      </c>
      <c r="I6" s="212" t="s">
        <v>176</v>
      </c>
      <c r="J6" s="212" t="s">
        <v>31</v>
      </c>
      <c r="K6" s="212" t="s">
        <v>177</v>
      </c>
      <c r="L6" s="212" t="s">
        <v>178</v>
      </c>
      <c r="M6" s="212" t="s">
        <v>179</v>
      </c>
      <c r="N6" s="212" t="s">
        <v>180</v>
      </c>
      <c r="O6" s="212" t="s">
        <v>181</v>
      </c>
      <c r="P6" s="212" t="s">
        <v>182</v>
      </c>
      <c r="Q6" s="212" t="s">
        <v>183</v>
      </c>
      <c r="R6" s="212" t="s">
        <v>184</v>
      </c>
      <c r="S6" s="212" t="s">
        <v>185</v>
      </c>
      <c r="T6" s="212" t="s">
        <v>186</v>
      </c>
      <c r="U6" s="212" t="s">
        <v>187</v>
      </c>
      <c r="V6" s="212" t="s">
        <v>188</v>
      </c>
      <c r="W6" s="212" t="s">
        <v>189</v>
      </c>
      <c r="X6" s="212" t="s">
        <v>190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191</v>
      </c>
      <c r="B8" s="230" t="s">
        <v>88</v>
      </c>
      <c r="C8" s="248" t="s">
        <v>89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2133.09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2601.1799999999998</v>
      </c>
      <c r="W8" s="228"/>
      <c r="X8" s="228"/>
      <c r="AG8" t="s">
        <v>192</v>
      </c>
    </row>
    <row r="9" spans="1:60" outlineLevel="1" x14ac:dyDescent="0.2">
      <c r="A9" s="236">
        <v>1</v>
      </c>
      <c r="B9" s="237" t="s">
        <v>1497</v>
      </c>
      <c r="C9" s="249" t="s">
        <v>1498</v>
      </c>
      <c r="D9" s="238" t="s">
        <v>230</v>
      </c>
      <c r="E9" s="239">
        <v>1185.05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231</v>
      </c>
      <c r="S9" s="241" t="s">
        <v>196</v>
      </c>
      <c r="T9" s="242" t="s">
        <v>244</v>
      </c>
      <c r="U9" s="224">
        <v>2.1949999999999998</v>
      </c>
      <c r="V9" s="224">
        <f>ROUND(E9*U9,2)</f>
        <v>2601.1799999999998</v>
      </c>
      <c r="W9" s="224"/>
      <c r="X9" s="224" t="s">
        <v>233</v>
      </c>
      <c r="Y9" s="213"/>
      <c r="Z9" s="213"/>
      <c r="AA9" s="213"/>
      <c r="AB9" s="213"/>
      <c r="AC9" s="213"/>
      <c r="AD9" s="213"/>
      <c r="AE9" s="213"/>
      <c r="AF9" s="213"/>
      <c r="AG9" s="213" t="s">
        <v>234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1499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sypaninou z vhodných hornin tř. 1 - 4 nebo materiálem, uloženým ve vzdálenosti do 30 m od vnějšího kraje objektu, pro jakoukoliv míru zhutnění,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1500</v>
      </c>
      <c r="C12" s="249" t="s">
        <v>1501</v>
      </c>
      <c r="D12" s="238" t="s">
        <v>256</v>
      </c>
      <c r="E12" s="239">
        <v>2133.09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1</v>
      </c>
      <c r="O12" s="239">
        <f>ROUND(E12*N12,2)</f>
        <v>2133.09</v>
      </c>
      <c r="P12" s="239">
        <v>0</v>
      </c>
      <c r="Q12" s="239">
        <f>ROUND(E12*P12,2)</f>
        <v>0</v>
      </c>
      <c r="R12" s="241" t="s">
        <v>319</v>
      </c>
      <c r="S12" s="241" t="s">
        <v>196</v>
      </c>
      <c r="T12" s="242" t="s">
        <v>244</v>
      </c>
      <c r="U12" s="224">
        <v>0</v>
      </c>
      <c r="V12" s="224">
        <f>ROUND(E12*U12,2)</f>
        <v>0</v>
      </c>
      <c r="W12" s="224"/>
      <c r="X12" s="224" t="s">
        <v>320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321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1502</v>
      </c>
      <c r="D13" s="226"/>
      <c r="E13" s="227">
        <v>2133.09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/>
      <c r="D14" s="246"/>
      <c r="E14" s="246"/>
      <c r="F14" s="246"/>
      <c r="G14" s="24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9" t="s">
        <v>191</v>
      </c>
      <c r="B15" s="230" t="s">
        <v>92</v>
      </c>
      <c r="C15" s="248" t="s">
        <v>93</v>
      </c>
      <c r="D15" s="231"/>
      <c r="E15" s="232"/>
      <c r="F15" s="233"/>
      <c r="G15" s="233">
        <f>SUMIF(AG16:AG228,"&lt;&gt;NOR",G16:G228)</f>
        <v>0</v>
      </c>
      <c r="H15" s="233"/>
      <c r="I15" s="233">
        <f>SUM(I16:I228)</f>
        <v>0</v>
      </c>
      <c r="J15" s="233"/>
      <c r="K15" s="233">
        <f>SUM(K16:K228)</f>
        <v>0</v>
      </c>
      <c r="L15" s="233"/>
      <c r="M15" s="233">
        <f>SUM(M16:M228)</f>
        <v>0</v>
      </c>
      <c r="N15" s="232"/>
      <c r="O15" s="232">
        <f>SUM(O16:O228)</f>
        <v>122.8</v>
      </c>
      <c r="P15" s="232"/>
      <c r="Q15" s="232">
        <f>SUM(Q16:Q228)</f>
        <v>0</v>
      </c>
      <c r="R15" s="233"/>
      <c r="S15" s="233"/>
      <c r="T15" s="234"/>
      <c r="U15" s="228"/>
      <c r="V15" s="228">
        <f>SUM(V16:V228)</f>
        <v>985.32000000000016</v>
      </c>
      <c r="W15" s="228"/>
      <c r="X15" s="228"/>
      <c r="AG15" t="s">
        <v>192</v>
      </c>
    </row>
    <row r="16" spans="1:60" ht="33.75" outlineLevel="1" x14ac:dyDescent="0.2">
      <c r="A16" s="236">
        <v>3</v>
      </c>
      <c r="B16" s="237" t="s">
        <v>1503</v>
      </c>
      <c r="C16" s="249" t="s">
        <v>1504</v>
      </c>
      <c r="D16" s="238" t="s">
        <v>400</v>
      </c>
      <c r="E16" s="239">
        <v>4.7619999999999996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0.16439000000000001</v>
      </c>
      <c r="O16" s="239">
        <f>ROUND(E16*N16,2)</f>
        <v>0.78</v>
      </c>
      <c r="P16" s="239">
        <v>0</v>
      </c>
      <c r="Q16" s="239">
        <f>ROUND(E16*P16,2)</f>
        <v>0</v>
      </c>
      <c r="R16" s="241" t="s">
        <v>401</v>
      </c>
      <c r="S16" s="241" t="s">
        <v>196</v>
      </c>
      <c r="T16" s="242" t="s">
        <v>244</v>
      </c>
      <c r="U16" s="224">
        <v>0.63519999999999999</v>
      </c>
      <c r="V16" s="224">
        <f>ROUND(E16*U16,2)</f>
        <v>3.02</v>
      </c>
      <c r="W16" s="224"/>
      <c r="X16" s="224" t="s">
        <v>233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234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1505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206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1506</v>
      </c>
      <c r="D18" s="226"/>
      <c r="E18" s="227">
        <v>4.7619999999999996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45" outlineLevel="1" x14ac:dyDescent="0.2">
      <c r="A20" s="236">
        <v>4</v>
      </c>
      <c r="B20" s="237" t="s">
        <v>1507</v>
      </c>
      <c r="C20" s="249" t="s">
        <v>1508</v>
      </c>
      <c r="D20" s="238" t="s">
        <v>400</v>
      </c>
      <c r="E20" s="239">
        <v>155.99365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0.17471</v>
      </c>
      <c r="O20" s="239">
        <f>ROUND(E20*N20,2)</f>
        <v>27.25</v>
      </c>
      <c r="P20" s="239">
        <v>0</v>
      </c>
      <c r="Q20" s="239">
        <f>ROUND(E20*P20,2)</f>
        <v>0</v>
      </c>
      <c r="R20" s="241" t="s">
        <v>401</v>
      </c>
      <c r="S20" s="241" t="s">
        <v>196</v>
      </c>
      <c r="T20" s="242" t="s">
        <v>244</v>
      </c>
      <c r="U20" s="224">
        <v>0.68389999999999995</v>
      </c>
      <c r="V20" s="224">
        <f>ROUND(E20*U20,2)</f>
        <v>106.68</v>
      </c>
      <c r="W20" s="224"/>
      <c r="X20" s="224" t="s">
        <v>233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234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526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1509</v>
      </c>
      <c r="D22" s="226"/>
      <c r="E22" s="227">
        <v>32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206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1510</v>
      </c>
      <c r="D23" s="226"/>
      <c r="E23" s="227">
        <v>41.5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1511</v>
      </c>
      <c r="D24" s="226"/>
      <c r="E24" s="227">
        <v>1.5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1512</v>
      </c>
      <c r="D25" s="226"/>
      <c r="E25" s="227">
        <v>-6.77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1513</v>
      </c>
      <c r="D26" s="226"/>
      <c r="E26" s="227">
        <v>-2.4750000000000001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206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1514</v>
      </c>
      <c r="D27" s="226"/>
      <c r="E27" s="227">
        <v>-0.50160000000000005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206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1515</v>
      </c>
      <c r="D28" s="226"/>
      <c r="E28" s="227">
        <v>-5.516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206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1516</v>
      </c>
      <c r="D29" s="226"/>
      <c r="E29" s="227">
        <v>-4.7837500000000004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1517</v>
      </c>
      <c r="D30" s="226"/>
      <c r="E30" s="227">
        <v>10.375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1518</v>
      </c>
      <c r="D31" s="226"/>
      <c r="E31" s="227">
        <v>21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206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1519</v>
      </c>
      <c r="D32" s="226"/>
      <c r="E32" s="227">
        <v>1.29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206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1520</v>
      </c>
      <c r="D33" s="226"/>
      <c r="E33" s="227">
        <v>3.75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206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1521</v>
      </c>
      <c r="D34" s="226"/>
      <c r="E34" s="227">
        <v>31.875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206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674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206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1522</v>
      </c>
      <c r="D36" s="226"/>
      <c r="E36" s="227">
        <v>10.375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206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1523</v>
      </c>
      <c r="D37" s="226"/>
      <c r="E37" s="227">
        <v>10.375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1524</v>
      </c>
      <c r="D38" s="226"/>
      <c r="E38" s="227">
        <v>6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206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1525</v>
      </c>
      <c r="D39" s="226"/>
      <c r="E39" s="227">
        <v>6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206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/>
      <c r="D40" s="246"/>
      <c r="E40" s="246"/>
      <c r="F40" s="246"/>
      <c r="G40" s="24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45" outlineLevel="1" x14ac:dyDescent="0.2">
      <c r="A41" s="236">
        <v>5</v>
      </c>
      <c r="B41" s="237" t="s">
        <v>1526</v>
      </c>
      <c r="C41" s="249" t="s">
        <v>1527</v>
      </c>
      <c r="D41" s="238" t="s">
        <v>400</v>
      </c>
      <c r="E41" s="239">
        <v>23.625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0.24951000000000001</v>
      </c>
      <c r="O41" s="239">
        <f>ROUND(E41*N41,2)</f>
        <v>5.89</v>
      </c>
      <c r="P41" s="239">
        <v>0</v>
      </c>
      <c r="Q41" s="239">
        <f>ROUND(E41*P41,2)</f>
        <v>0</v>
      </c>
      <c r="R41" s="241" t="s">
        <v>401</v>
      </c>
      <c r="S41" s="241" t="s">
        <v>196</v>
      </c>
      <c r="T41" s="242" t="s">
        <v>244</v>
      </c>
      <c r="U41" s="224">
        <v>0.81</v>
      </c>
      <c r="V41" s="224">
        <f>ROUND(E41*U41,2)</f>
        <v>19.14</v>
      </c>
      <c r="W41" s="224"/>
      <c r="X41" s="224" t="s">
        <v>233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526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206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1528</v>
      </c>
      <c r="D43" s="226"/>
      <c r="E43" s="227">
        <v>4.5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206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1529</v>
      </c>
      <c r="D44" s="226"/>
      <c r="E44" s="227">
        <v>8.75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206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674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206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1530</v>
      </c>
      <c r="D46" s="226"/>
      <c r="E46" s="227">
        <v>10.375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206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1"/>
      <c r="D47" s="246"/>
      <c r="E47" s="246"/>
      <c r="F47" s="246"/>
      <c r="G47" s="24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45" outlineLevel="1" x14ac:dyDescent="0.2">
      <c r="A48" s="236">
        <v>6</v>
      </c>
      <c r="B48" s="237" t="s">
        <v>1531</v>
      </c>
      <c r="C48" s="249" t="s">
        <v>1532</v>
      </c>
      <c r="D48" s="238" t="s">
        <v>400</v>
      </c>
      <c r="E48" s="239">
        <v>9.36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0.30586000000000002</v>
      </c>
      <c r="O48" s="239">
        <f>ROUND(E48*N48,2)</f>
        <v>2.86</v>
      </c>
      <c r="P48" s="239">
        <v>0</v>
      </c>
      <c r="Q48" s="239">
        <f>ROUND(E48*P48,2)</f>
        <v>0</v>
      </c>
      <c r="R48" s="241" t="s">
        <v>401</v>
      </c>
      <c r="S48" s="241" t="s">
        <v>196</v>
      </c>
      <c r="T48" s="242" t="s">
        <v>244</v>
      </c>
      <c r="U48" s="224">
        <v>0.91500000000000004</v>
      </c>
      <c r="V48" s="224">
        <f>ROUND(E48*U48,2)</f>
        <v>8.56</v>
      </c>
      <c r="W48" s="224"/>
      <c r="X48" s="224" t="s">
        <v>233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1533</v>
      </c>
      <c r="D49" s="226"/>
      <c r="E49" s="227">
        <v>4.68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206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1534</v>
      </c>
      <c r="D50" s="226"/>
      <c r="E50" s="227">
        <v>4.68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206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1"/>
      <c r="D51" s="246"/>
      <c r="E51" s="246"/>
      <c r="F51" s="246"/>
      <c r="G51" s="246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6">
        <v>7</v>
      </c>
      <c r="B52" s="237" t="s">
        <v>1535</v>
      </c>
      <c r="C52" s="249" t="s">
        <v>1536</v>
      </c>
      <c r="D52" s="238" t="s">
        <v>263</v>
      </c>
      <c r="E52" s="239">
        <v>18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2.7999999999999998E-4</v>
      </c>
      <c r="O52" s="239">
        <f>ROUND(E52*N52,2)</f>
        <v>0.01</v>
      </c>
      <c r="P52" s="239">
        <v>0</v>
      </c>
      <c r="Q52" s="239">
        <f>ROUND(E52*P52,2)</f>
        <v>0</v>
      </c>
      <c r="R52" s="241" t="s">
        <v>401</v>
      </c>
      <c r="S52" s="241" t="s">
        <v>196</v>
      </c>
      <c r="T52" s="242" t="s">
        <v>244</v>
      </c>
      <c r="U52" s="224">
        <v>0.15</v>
      </c>
      <c r="V52" s="224">
        <f>ROUND(E52*U52,2)</f>
        <v>2.7</v>
      </c>
      <c r="W52" s="224"/>
      <c r="X52" s="224" t="s">
        <v>233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1537</v>
      </c>
      <c r="D53" s="226"/>
      <c r="E53" s="227">
        <v>1.5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206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1538</v>
      </c>
      <c r="D54" s="226"/>
      <c r="E54" s="227">
        <v>3.75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206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1539</v>
      </c>
      <c r="D55" s="226"/>
      <c r="E55" s="227">
        <v>5.25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206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1540</v>
      </c>
      <c r="D56" s="226"/>
      <c r="E56" s="227">
        <v>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206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1541</v>
      </c>
      <c r="D57" s="226"/>
      <c r="E57" s="227">
        <v>2.5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206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1542</v>
      </c>
      <c r="D58" s="226"/>
      <c r="E58" s="227">
        <v>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206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1"/>
      <c r="D59" s="246"/>
      <c r="E59" s="246"/>
      <c r="F59" s="246"/>
      <c r="G59" s="246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6">
        <v>8</v>
      </c>
      <c r="B60" s="237" t="s">
        <v>1543</v>
      </c>
      <c r="C60" s="249" t="s">
        <v>1544</v>
      </c>
      <c r="D60" s="238" t="s">
        <v>315</v>
      </c>
      <c r="E60" s="239">
        <v>42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7.1300000000000001E-3</v>
      </c>
      <c r="O60" s="239">
        <f>ROUND(E60*N60,2)</f>
        <v>0.3</v>
      </c>
      <c r="P60" s="239">
        <v>0</v>
      </c>
      <c r="Q60" s="239">
        <f>ROUND(E60*P60,2)</f>
        <v>0</v>
      </c>
      <c r="R60" s="241" t="s">
        <v>401</v>
      </c>
      <c r="S60" s="241" t="s">
        <v>196</v>
      </c>
      <c r="T60" s="242" t="s">
        <v>244</v>
      </c>
      <c r="U60" s="224">
        <v>0.3175</v>
      </c>
      <c r="V60" s="224">
        <f>ROUND(E60*U60,2)</f>
        <v>13.34</v>
      </c>
      <c r="W60" s="224"/>
      <c r="X60" s="224" t="s">
        <v>233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1545</v>
      </c>
      <c r="D61" s="226"/>
      <c r="E61" s="227">
        <v>10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206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1546</v>
      </c>
      <c r="D62" s="226"/>
      <c r="E62" s="227">
        <v>4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206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1547</v>
      </c>
      <c r="D63" s="226"/>
      <c r="E63" s="227">
        <v>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206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1548</v>
      </c>
      <c r="D64" s="226"/>
      <c r="E64" s="227">
        <v>6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206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1549</v>
      </c>
      <c r="D65" s="226"/>
      <c r="E65" s="227">
        <v>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206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1550</v>
      </c>
      <c r="D66" s="226"/>
      <c r="E66" s="227">
        <v>2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206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1551</v>
      </c>
      <c r="D67" s="226"/>
      <c r="E67" s="227">
        <v>12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206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1"/>
      <c r="D68" s="246"/>
      <c r="E68" s="246"/>
      <c r="F68" s="246"/>
      <c r="G68" s="246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6">
        <v>9</v>
      </c>
      <c r="B69" s="237" t="s">
        <v>1552</v>
      </c>
      <c r="C69" s="249" t="s">
        <v>1553</v>
      </c>
      <c r="D69" s="238" t="s">
        <v>315</v>
      </c>
      <c r="E69" s="239">
        <v>13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1.137E-2</v>
      </c>
      <c r="O69" s="239">
        <f>ROUND(E69*N69,2)</f>
        <v>0.15</v>
      </c>
      <c r="P69" s="239">
        <v>0</v>
      </c>
      <c r="Q69" s="239">
        <f>ROUND(E69*P69,2)</f>
        <v>0</v>
      </c>
      <c r="R69" s="241" t="s">
        <v>401</v>
      </c>
      <c r="S69" s="241" t="s">
        <v>196</v>
      </c>
      <c r="T69" s="242" t="s">
        <v>244</v>
      </c>
      <c r="U69" s="224">
        <v>0.34749999999999998</v>
      </c>
      <c r="V69" s="224">
        <f>ROUND(E69*U69,2)</f>
        <v>4.5199999999999996</v>
      </c>
      <c r="W69" s="224"/>
      <c r="X69" s="224" t="s">
        <v>233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1554</v>
      </c>
      <c r="D70" s="226"/>
      <c r="E70" s="227">
        <v>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206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1555</v>
      </c>
      <c r="D71" s="226"/>
      <c r="E71" s="227">
        <v>2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206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1556</v>
      </c>
      <c r="D72" s="226"/>
      <c r="E72" s="227">
        <v>6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206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1557</v>
      </c>
      <c r="D73" s="226"/>
      <c r="E73" s="227">
        <v>4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206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/>
      <c r="D74" s="246"/>
      <c r="E74" s="246"/>
      <c r="F74" s="246"/>
      <c r="G74" s="24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10</v>
      </c>
      <c r="B75" s="237" t="s">
        <v>1558</v>
      </c>
      <c r="C75" s="249" t="s">
        <v>1559</v>
      </c>
      <c r="D75" s="238" t="s">
        <v>315</v>
      </c>
      <c r="E75" s="239">
        <v>4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4.7499999999999999E-3</v>
      </c>
      <c r="O75" s="239">
        <f>ROUND(E75*N75,2)</f>
        <v>0.02</v>
      </c>
      <c r="P75" s="239">
        <v>0</v>
      </c>
      <c r="Q75" s="239">
        <f>ROUND(E75*P75,2)</f>
        <v>0</v>
      </c>
      <c r="R75" s="241" t="s">
        <v>401</v>
      </c>
      <c r="S75" s="241" t="s">
        <v>196</v>
      </c>
      <c r="T75" s="242" t="s">
        <v>244</v>
      </c>
      <c r="U75" s="224">
        <v>0.48</v>
      </c>
      <c r="V75" s="224">
        <f>ROUND(E75*U75,2)</f>
        <v>1.92</v>
      </c>
      <c r="W75" s="224"/>
      <c r="X75" s="224" t="s">
        <v>233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234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1560</v>
      </c>
      <c r="D76" s="226"/>
      <c r="E76" s="227">
        <v>2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206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1561</v>
      </c>
      <c r="D77" s="226"/>
      <c r="E77" s="227">
        <v>2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206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1"/>
      <c r="D78" s="246"/>
      <c r="E78" s="246"/>
      <c r="F78" s="246"/>
      <c r="G78" s="246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6">
        <v>11</v>
      </c>
      <c r="B79" s="237" t="s">
        <v>1562</v>
      </c>
      <c r="C79" s="249" t="s">
        <v>1563</v>
      </c>
      <c r="D79" s="238" t="s">
        <v>400</v>
      </c>
      <c r="E79" s="239">
        <v>72.637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4.4119999999999999E-2</v>
      </c>
      <c r="O79" s="239">
        <f>ROUND(E79*N79,2)</f>
        <v>3.2</v>
      </c>
      <c r="P79" s="239">
        <v>0</v>
      </c>
      <c r="Q79" s="239">
        <f>ROUND(E79*P79,2)</f>
        <v>0</v>
      </c>
      <c r="R79" s="241" t="s">
        <v>401</v>
      </c>
      <c r="S79" s="241" t="s">
        <v>196</v>
      </c>
      <c r="T79" s="242" t="s">
        <v>244</v>
      </c>
      <c r="U79" s="224">
        <v>1.452</v>
      </c>
      <c r="V79" s="224">
        <f>ROUND(E79*U79,2)</f>
        <v>105.47</v>
      </c>
      <c r="W79" s="224"/>
      <c r="X79" s="224" t="s">
        <v>233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234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59" t="s">
        <v>1564</v>
      </c>
      <c r="D80" s="257"/>
      <c r="E80" s="257"/>
      <c r="F80" s="257"/>
      <c r="G80" s="257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236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43" t="str">
        <f>C80</f>
        <v>zřízení nosné konstrukce příčky, vložení tepelné izolace tl. do 5 cm, montáž desek, tmelení spár Q2 a úprava rohů. Včetně dodávek materiálu.</v>
      </c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3" t="s">
        <v>526</v>
      </c>
      <c r="D81" s="226"/>
      <c r="E81" s="227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206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1565</v>
      </c>
      <c r="D82" s="226"/>
      <c r="E82" s="227">
        <v>42.534999999999997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206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1566</v>
      </c>
      <c r="D83" s="226"/>
      <c r="E83" s="227">
        <v>-5.04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206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1567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206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3" t="s">
        <v>1568</v>
      </c>
      <c r="D85" s="226"/>
      <c r="E85" s="227">
        <v>35.142000000000003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206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1"/>
      <c r="D86" s="246"/>
      <c r="E86" s="246"/>
      <c r="F86" s="246"/>
      <c r="G86" s="246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202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36">
        <v>12</v>
      </c>
      <c r="B87" s="237" t="s">
        <v>1569</v>
      </c>
      <c r="C87" s="249" t="s">
        <v>1570</v>
      </c>
      <c r="D87" s="238" t="s">
        <v>400</v>
      </c>
      <c r="E87" s="239">
        <v>24.654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4.5699999999999998E-2</v>
      </c>
      <c r="O87" s="239">
        <f>ROUND(E87*N87,2)</f>
        <v>1.1299999999999999</v>
      </c>
      <c r="P87" s="239">
        <v>0</v>
      </c>
      <c r="Q87" s="239">
        <f>ROUND(E87*P87,2)</f>
        <v>0</v>
      </c>
      <c r="R87" s="241" t="s">
        <v>401</v>
      </c>
      <c r="S87" s="241" t="s">
        <v>196</v>
      </c>
      <c r="T87" s="242" t="s">
        <v>244</v>
      </c>
      <c r="U87" s="224">
        <v>2.0209999999999999</v>
      </c>
      <c r="V87" s="224">
        <f>ROUND(E87*U87,2)</f>
        <v>49.83</v>
      </c>
      <c r="W87" s="224"/>
      <c r="X87" s="224" t="s">
        <v>233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20"/>
      <c r="B88" s="221"/>
      <c r="C88" s="259" t="s">
        <v>1564</v>
      </c>
      <c r="D88" s="257"/>
      <c r="E88" s="257"/>
      <c r="F88" s="257"/>
      <c r="G88" s="25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236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3" t="str">
        <f>C88</f>
        <v>zřízení nosné konstrukce příčky, vložení tepelné izolace tl. do 5 cm, montáž desek, tmelení spár Q2 a úprava rohů. Včetně dodávek materiálu.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3" t="s">
        <v>674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206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3" t="s">
        <v>1571</v>
      </c>
      <c r="D90" s="226"/>
      <c r="E90" s="227">
        <v>12.122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206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526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206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3" t="s">
        <v>488</v>
      </c>
      <c r="D92" s="226"/>
      <c r="E92" s="227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206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3" t="s">
        <v>1572</v>
      </c>
      <c r="D93" s="226"/>
      <c r="E93" s="227">
        <v>12.532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206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1"/>
      <c r="D94" s="246"/>
      <c r="E94" s="246"/>
      <c r="F94" s="246"/>
      <c r="G94" s="246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202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33.75" outlineLevel="1" x14ac:dyDescent="0.2">
      <c r="A95" s="236">
        <v>13</v>
      </c>
      <c r="B95" s="237" t="s">
        <v>1573</v>
      </c>
      <c r="C95" s="249" t="s">
        <v>1574</v>
      </c>
      <c r="D95" s="238" t="s">
        <v>400</v>
      </c>
      <c r="E95" s="239">
        <v>14.28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4.4229999999999998E-2</v>
      </c>
      <c r="O95" s="239">
        <f>ROUND(E95*N95,2)</f>
        <v>0.63</v>
      </c>
      <c r="P95" s="239">
        <v>0</v>
      </c>
      <c r="Q95" s="239">
        <f>ROUND(E95*P95,2)</f>
        <v>0</v>
      </c>
      <c r="R95" s="241" t="s">
        <v>401</v>
      </c>
      <c r="S95" s="241" t="s">
        <v>196</v>
      </c>
      <c r="T95" s="242" t="s">
        <v>244</v>
      </c>
      <c r="U95" s="224">
        <v>1.9810000000000001</v>
      </c>
      <c r="V95" s="224">
        <f>ROUND(E95*U95,2)</f>
        <v>28.29</v>
      </c>
      <c r="W95" s="224"/>
      <c r="X95" s="224" t="s">
        <v>233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234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20"/>
      <c r="B96" s="221"/>
      <c r="C96" s="259" t="s">
        <v>1564</v>
      </c>
      <c r="D96" s="257"/>
      <c r="E96" s="257"/>
      <c r="F96" s="257"/>
      <c r="G96" s="25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236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43" t="str">
        <f>C96</f>
        <v>zřízení nosné konstrukce příčky, vložení tepelné izolace tl. do 5 cm, montáž desek, tmelení spár Q2 a úprava rohů. Včetně dodávek materiálu.</v>
      </c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1575</v>
      </c>
      <c r="D97" s="226"/>
      <c r="E97" s="227">
        <v>7.24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206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1576</v>
      </c>
      <c r="D98" s="226"/>
      <c r="E98" s="227">
        <v>7.04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206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1"/>
      <c r="D99" s="246"/>
      <c r="E99" s="246"/>
      <c r="F99" s="246"/>
      <c r="G99" s="246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202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33.75" outlineLevel="1" x14ac:dyDescent="0.2">
      <c r="A100" s="236">
        <v>14</v>
      </c>
      <c r="B100" s="237" t="s">
        <v>1577</v>
      </c>
      <c r="C100" s="249" t="s">
        <v>1578</v>
      </c>
      <c r="D100" s="238" t="s">
        <v>315</v>
      </c>
      <c r="E100" s="239">
        <v>6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3.32E-3</v>
      </c>
      <c r="O100" s="239">
        <f>ROUND(E100*N100,2)</f>
        <v>0.02</v>
      </c>
      <c r="P100" s="239">
        <v>0</v>
      </c>
      <c r="Q100" s="239">
        <f>ROUND(E100*P100,2)</f>
        <v>0</v>
      </c>
      <c r="R100" s="241" t="s">
        <v>401</v>
      </c>
      <c r="S100" s="241" t="s">
        <v>196</v>
      </c>
      <c r="T100" s="242" t="s">
        <v>244</v>
      </c>
      <c r="U100" s="224">
        <v>0.36</v>
      </c>
      <c r="V100" s="224">
        <f>ROUND(E100*U100,2)</f>
        <v>2.16</v>
      </c>
      <c r="W100" s="224"/>
      <c r="X100" s="224" t="s">
        <v>233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234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1579</v>
      </c>
      <c r="D101" s="226"/>
      <c r="E101" s="227">
        <v>2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206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1580</v>
      </c>
      <c r="D102" s="226"/>
      <c r="E102" s="227">
        <v>2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206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555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206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1581</v>
      </c>
      <c r="D104" s="226"/>
      <c r="E104" s="227">
        <v>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206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1"/>
      <c r="D105" s="246"/>
      <c r="E105" s="246"/>
      <c r="F105" s="246"/>
      <c r="G105" s="246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1" x14ac:dyDescent="0.2">
      <c r="A106" s="236">
        <v>15</v>
      </c>
      <c r="B106" s="237" t="s">
        <v>1582</v>
      </c>
      <c r="C106" s="249" t="s">
        <v>1583</v>
      </c>
      <c r="D106" s="238" t="s">
        <v>315</v>
      </c>
      <c r="E106" s="239">
        <v>6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1.2E-2</v>
      </c>
      <c r="O106" s="239">
        <f>ROUND(E106*N106,2)</f>
        <v>7.0000000000000007E-2</v>
      </c>
      <c r="P106" s="239">
        <v>0</v>
      </c>
      <c r="Q106" s="239">
        <f>ROUND(E106*P106,2)</f>
        <v>0</v>
      </c>
      <c r="R106" s="241" t="s">
        <v>401</v>
      </c>
      <c r="S106" s="241" t="s">
        <v>1584</v>
      </c>
      <c r="T106" s="242" t="s">
        <v>1584</v>
      </c>
      <c r="U106" s="224">
        <v>0.71</v>
      </c>
      <c r="V106" s="224">
        <f>ROUND(E106*U106,2)</f>
        <v>4.26</v>
      </c>
      <c r="W106" s="224"/>
      <c r="X106" s="224" t="s">
        <v>233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234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1585</v>
      </c>
      <c r="D107" s="226"/>
      <c r="E107" s="227">
        <v>4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206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1586</v>
      </c>
      <c r="D108" s="226"/>
      <c r="E108" s="227">
        <v>2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206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1"/>
      <c r="D109" s="246"/>
      <c r="E109" s="246"/>
      <c r="F109" s="246"/>
      <c r="G109" s="246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45" outlineLevel="1" x14ac:dyDescent="0.2">
      <c r="A110" s="236">
        <v>16</v>
      </c>
      <c r="B110" s="237" t="s">
        <v>1587</v>
      </c>
      <c r="C110" s="249" t="s">
        <v>1588</v>
      </c>
      <c r="D110" s="238" t="s">
        <v>315</v>
      </c>
      <c r="E110" s="239">
        <v>8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6.3200000000000001E-3</v>
      </c>
      <c r="O110" s="239">
        <f>ROUND(E110*N110,2)</f>
        <v>0.05</v>
      </c>
      <c r="P110" s="239">
        <v>0</v>
      </c>
      <c r="Q110" s="239">
        <f>ROUND(E110*P110,2)</f>
        <v>0</v>
      </c>
      <c r="R110" s="241" t="s">
        <v>401</v>
      </c>
      <c r="S110" s="241" t="s">
        <v>196</v>
      </c>
      <c r="T110" s="242" t="s">
        <v>244</v>
      </c>
      <c r="U110" s="224">
        <v>0.95699999999999996</v>
      </c>
      <c r="V110" s="224">
        <f>ROUND(E110*U110,2)</f>
        <v>7.66</v>
      </c>
      <c r="W110" s="224"/>
      <c r="X110" s="224" t="s">
        <v>233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234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1589</v>
      </c>
      <c r="D111" s="226"/>
      <c r="E111" s="227">
        <v>4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206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1590</v>
      </c>
      <c r="D112" s="226"/>
      <c r="E112" s="227">
        <v>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206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1"/>
      <c r="D113" s="246"/>
      <c r="E113" s="246"/>
      <c r="F113" s="246"/>
      <c r="G113" s="246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6">
        <v>17</v>
      </c>
      <c r="B114" s="237" t="s">
        <v>1591</v>
      </c>
      <c r="C114" s="249" t="s">
        <v>1592</v>
      </c>
      <c r="D114" s="238" t="s">
        <v>400</v>
      </c>
      <c r="E114" s="239">
        <v>71.328749999999999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9.2030000000000001E-2</v>
      </c>
      <c r="O114" s="239">
        <f>ROUND(E114*N114,2)</f>
        <v>6.56</v>
      </c>
      <c r="P114" s="239">
        <v>0</v>
      </c>
      <c r="Q114" s="239">
        <f>ROUND(E114*P114,2)</f>
        <v>0</v>
      </c>
      <c r="R114" s="241" t="s">
        <v>401</v>
      </c>
      <c r="S114" s="241" t="s">
        <v>196</v>
      </c>
      <c r="T114" s="242" t="s">
        <v>244</v>
      </c>
      <c r="U114" s="224">
        <v>0.54600000000000004</v>
      </c>
      <c r="V114" s="224">
        <f>ROUND(E114*U114,2)</f>
        <v>38.950000000000003</v>
      </c>
      <c r="W114" s="224"/>
      <c r="X114" s="224" t="s">
        <v>233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234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20"/>
      <c r="B115" s="221"/>
      <c r="C115" s="259" t="s">
        <v>1593</v>
      </c>
      <c r="D115" s="257"/>
      <c r="E115" s="257"/>
      <c r="F115" s="257"/>
      <c r="G115" s="25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236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43" t="str">
        <f>C115</f>
        <v>jednoduché nebo příčky zděné do svislé dřevěné, cihelné, betonové nebo ocelové konstrukce na jakoukoliv maltu vápenocementovou (MVC) nebo cementovou (MC),</v>
      </c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1594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206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3" t="s">
        <v>1595</v>
      </c>
      <c r="D117" s="226"/>
      <c r="E117" s="227">
        <v>3.2974999999999999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206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1596</v>
      </c>
      <c r="D118" s="226"/>
      <c r="E118" s="227">
        <v>3.03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206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1597</v>
      </c>
      <c r="D119" s="226"/>
      <c r="E119" s="227">
        <v>7.6950000000000003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206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1598</v>
      </c>
      <c r="D120" s="226"/>
      <c r="E120" s="227">
        <v>6.4749999999999996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206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1599</v>
      </c>
      <c r="D121" s="226"/>
      <c r="E121" s="227">
        <v>5.375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206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1600</v>
      </c>
      <c r="D122" s="226"/>
      <c r="E122" s="227">
        <v>3.8925000000000001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206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1601</v>
      </c>
      <c r="D123" s="226"/>
      <c r="E123" s="227">
        <v>30.375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206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1602</v>
      </c>
      <c r="D124" s="226"/>
      <c r="E124" s="227">
        <v>11.188750000000001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206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1"/>
      <c r="D125" s="246"/>
      <c r="E125" s="246"/>
      <c r="F125" s="246"/>
      <c r="G125" s="24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202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6">
        <v>18</v>
      </c>
      <c r="B126" s="237" t="s">
        <v>1603</v>
      </c>
      <c r="C126" s="249" t="s">
        <v>1604</v>
      </c>
      <c r="D126" s="238" t="s">
        <v>400</v>
      </c>
      <c r="E126" s="239">
        <v>498.82747999999998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0.14137</v>
      </c>
      <c r="O126" s="239">
        <f>ROUND(E126*N126,2)</f>
        <v>70.52</v>
      </c>
      <c r="P126" s="239">
        <v>0</v>
      </c>
      <c r="Q126" s="239">
        <f>ROUND(E126*P126,2)</f>
        <v>0</v>
      </c>
      <c r="R126" s="241" t="s">
        <v>401</v>
      </c>
      <c r="S126" s="241" t="s">
        <v>196</v>
      </c>
      <c r="T126" s="242" t="s">
        <v>244</v>
      </c>
      <c r="U126" s="224">
        <v>0.59299999999999997</v>
      </c>
      <c r="V126" s="224">
        <f>ROUND(E126*U126,2)</f>
        <v>295.8</v>
      </c>
      <c r="W126" s="224"/>
      <c r="X126" s="224" t="s">
        <v>233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234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20"/>
      <c r="B127" s="221"/>
      <c r="C127" s="259" t="s">
        <v>1593</v>
      </c>
      <c r="D127" s="257"/>
      <c r="E127" s="257"/>
      <c r="F127" s="257"/>
      <c r="G127" s="257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236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43" t="str">
        <f>C127</f>
        <v>jednoduché nebo příčky zděné do svislé dřevěné, cihelné, betonové nebo ocelové konstrukce na jakoukoliv maltu vápenocementovou (MVC) nebo cementovou (MC),</v>
      </c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1605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206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1606</v>
      </c>
      <c r="D129" s="226"/>
      <c r="E129" s="227">
        <v>7.25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206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1607</v>
      </c>
      <c r="D130" s="226"/>
      <c r="E130" s="227">
        <v>3.25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206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1608</v>
      </c>
      <c r="D131" s="226"/>
      <c r="E131" s="227">
        <v>8.375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206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1609</v>
      </c>
      <c r="D132" s="226"/>
      <c r="E132" s="227">
        <v>6.75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206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1610</v>
      </c>
      <c r="D133" s="226"/>
      <c r="E133" s="227">
        <v>7.875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206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1611</v>
      </c>
      <c r="D134" s="226"/>
      <c r="E134" s="227">
        <v>8.5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206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1612</v>
      </c>
      <c r="D135" s="226"/>
      <c r="E135" s="227">
        <v>9.44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206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1613</v>
      </c>
      <c r="D136" s="226"/>
      <c r="E136" s="227">
        <v>8.84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206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1614</v>
      </c>
      <c r="D137" s="226"/>
      <c r="E137" s="227">
        <v>0.88400000000000001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206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1615</v>
      </c>
      <c r="D138" s="226"/>
      <c r="E138" s="227">
        <v>16.795999999999999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206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1616</v>
      </c>
      <c r="D139" s="226"/>
      <c r="E139" s="227">
        <v>11.11148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206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489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206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1617</v>
      </c>
      <c r="D141" s="226"/>
      <c r="E141" s="227">
        <v>8.875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206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1618</v>
      </c>
      <c r="D142" s="226"/>
      <c r="E142" s="227">
        <v>8.875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206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1619</v>
      </c>
      <c r="D143" s="226"/>
      <c r="E143" s="227">
        <v>8.875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206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1620</v>
      </c>
      <c r="D144" s="226"/>
      <c r="E144" s="227">
        <v>8.375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206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1621</v>
      </c>
      <c r="D145" s="226"/>
      <c r="E145" s="227">
        <v>2.5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206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526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206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1622</v>
      </c>
      <c r="D147" s="226"/>
      <c r="E147" s="227">
        <v>24.125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206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1623</v>
      </c>
      <c r="D148" s="226"/>
      <c r="E148" s="227">
        <v>16.22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206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1624</v>
      </c>
      <c r="D149" s="226"/>
      <c r="E149" s="227">
        <v>11.25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206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1625</v>
      </c>
      <c r="D150" s="226"/>
      <c r="E150" s="227">
        <v>8.375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206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1626</v>
      </c>
      <c r="D151" s="226"/>
      <c r="E151" s="227">
        <v>19.32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206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1627</v>
      </c>
      <c r="D152" s="226"/>
      <c r="E152" s="227">
        <v>9.375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206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1628</v>
      </c>
      <c r="D153" s="226"/>
      <c r="E153" s="227">
        <v>24.36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206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1629</v>
      </c>
      <c r="D154" s="226"/>
      <c r="E154" s="227">
        <v>28.73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206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1630</v>
      </c>
      <c r="D155" s="226"/>
      <c r="E155" s="227">
        <v>18.940000000000001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206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1631</v>
      </c>
      <c r="D156" s="226"/>
      <c r="E156" s="227">
        <v>33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206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1632</v>
      </c>
      <c r="D157" s="226"/>
      <c r="E157" s="227">
        <v>8.875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206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1633</v>
      </c>
      <c r="D158" s="226"/>
      <c r="E158" s="227">
        <v>8.375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206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1634</v>
      </c>
      <c r="D159" s="226"/>
      <c r="E159" s="227">
        <v>2.5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206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1635</v>
      </c>
      <c r="D160" s="226"/>
      <c r="E160" s="227">
        <v>24.734999999999999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206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1636</v>
      </c>
      <c r="D161" s="226"/>
      <c r="E161" s="227">
        <v>8.875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206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1637</v>
      </c>
      <c r="D162" s="226"/>
      <c r="E162" s="227">
        <v>8.875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206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4" t="s">
        <v>381</v>
      </c>
      <c r="D163" s="261"/>
      <c r="E163" s="262">
        <v>382.50148000000002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206</v>
      </c>
      <c r="AH163" s="213">
        <v>1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674</v>
      </c>
      <c r="D164" s="226"/>
      <c r="E164" s="227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206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1638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206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1639</v>
      </c>
      <c r="D166" s="226"/>
      <c r="E166" s="227">
        <v>12.496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206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1640</v>
      </c>
      <c r="D167" s="226"/>
      <c r="E167" s="227">
        <v>11.792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206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1641</v>
      </c>
      <c r="D168" s="226"/>
      <c r="E168" s="227">
        <v>12.496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206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1640</v>
      </c>
      <c r="D169" s="226"/>
      <c r="E169" s="227">
        <v>11.792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206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1642</v>
      </c>
      <c r="D170" s="226"/>
      <c r="E170" s="227">
        <v>8.375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206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1643</v>
      </c>
      <c r="D171" s="226"/>
      <c r="E171" s="227">
        <v>8.875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206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1644</v>
      </c>
      <c r="D172" s="226"/>
      <c r="E172" s="227">
        <v>1.75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206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1645</v>
      </c>
      <c r="D173" s="226"/>
      <c r="E173" s="227">
        <v>8.875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206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1646</v>
      </c>
      <c r="D174" s="226"/>
      <c r="E174" s="227">
        <v>8.875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206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3" t="s">
        <v>596</v>
      </c>
      <c r="D175" s="226"/>
      <c r="E175" s="227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206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1647</v>
      </c>
      <c r="D176" s="226"/>
      <c r="E176" s="227">
        <v>1.75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206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1648</v>
      </c>
      <c r="D177" s="226"/>
      <c r="E177" s="227">
        <v>8.875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206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1649</v>
      </c>
      <c r="D178" s="226"/>
      <c r="E178" s="227">
        <v>8.875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206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1650</v>
      </c>
      <c r="D179" s="226"/>
      <c r="E179" s="227">
        <v>11.5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206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1"/>
      <c r="D180" s="246"/>
      <c r="E180" s="246"/>
      <c r="F180" s="246"/>
      <c r="G180" s="246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6">
        <v>19</v>
      </c>
      <c r="B181" s="237" t="s">
        <v>1651</v>
      </c>
      <c r="C181" s="249" t="s">
        <v>1652</v>
      </c>
      <c r="D181" s="238" t="s">
        <v>400</v>
      </c>
      <c r="E181" s="239">
        <v>47.94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1.2149999999999999E-2</v>
      </c>
      <c r="O181" s="239">
        <f>ROUND(E181*N181,2)</f>
        <v>0.57999999999999996</v>
      </c>
      <c r="P181" s="239">
        <v>0</v>
      </c>
      <c r="Q181" s="239">
        <f>ROUND(E181*P181,2)</f>
        <v>0</v>
      </c>
      <c r="R181" s="241" t="s">
        <v>401</v>
      </c>
      <c r="S181" s="241" t="s">
        <v>196</v>
      </c>
      <c r="T181" s="242" t="s">
        <v>244</v>
      </c>
      <c r="U181" s="224">
        <v>1.0109999999999999</v>
      </c>
      <c r="V181" s="224">
        <f>ROUND(E181*U181,2)</f>
        <v>48.47</v>
      </c>
      <c r="W181" s="224"/>
      <c r="X181" s="224" t="s">
        <v>233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234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1653</v>
      </c>
      <c r="D182" s="226"/>
      <c r="E182" s="227">
        <v>15.98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206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1654</v>
      </c>
      <c r="D183" s="226"/>
      <c r="E183" s="227">
        <v>15.98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206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1655</v>
      </c>
      <c r="D184" s="226"/>
      <c r="E184" s="227">
        <v>15.98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206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1"/>
      <c r="D185" s="246"/>
      <c r="E185" s="246"/>
      <c r="F185" s="246"/>
      <c r="G185" s="246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202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6">
        <v>20</v>
      </c>
      <c r="B186" s="237" t="s">
        <v>1656</v>
      </c>
      <c r="C186" s="249" t="s">
        <v>1657</v>
      </c>
      <c r="D186" s="238" t="s">
        <v>315</v>
      </c>
      <c r="E186" s="239">
        <v>50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1.6000000000000001E-4</v>
      </c>
      <c r="O186" s="239">
        <f>ROUND(E186*N186,2)</f>
        <v>0.01</v>
      </c>
      <c r="P186" s="239">
        <v>0</v>
      </c>
      <c r="Q186" s="239">
        <f>ROUND(E186*P186,2)</f>
        <v>0</v>
      </c>
      <c r="R186" s="241" t="s">
        <v>401</v>
      </c>
      <c r="S186" s="241" t="s">
        <v>196</v>
      </c>
      <c r="T186" s="242" t="s">
        <v>244</v>
      </c>
      <c r="U186" s="224">
        <v>1.24</v>
      </c>
      <c r="V186" s="224">
        <f>ROUND(E186*U186,2)</f>
        <v>62</v>
      </c>
      <c r="W186" s="224"/>
      <c r="X186" s="224" t="s">
        <v>233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234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0" t="s">
        <v>1658</v>
      </c>
      <c r="D187" s="244"/>
      <c r="E187" s="244"/>
      <c r="F187" s="244"/>
      <c r="G187" s="24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1"/>
      <c r="D188" s="246"/>
      <c r="E188" s="246"/>
      <c r="F188" s="246"/>
      <c r="G188" s="246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202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33.75" outlineLevel="1" x14ac:dyDescent="0.2">
      <c r="A189" s="236">
        <v>21</v>
      </c>
      <c r="B189" s="237" t="s">
        <v>1659</v>
      </c>
      <c r="C189" s="249" t="s">
        <v>1660</v>
      </c>
      <c r="D189" s="238" t="s">
        <v>263</v>
      </c>
      <c r="E189" s="239">
        <v>110.1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1.1560000000000001E-2</v>
      </c>
      <c r="O189" s="239">
        <f>ROUND(E189*N189,2)</f>
        <v>1.27</v>
      </c>
      <c r="P189" s="239">
        <v>0</v>
      </c>
      <c r="Q189" s="239">
        <f>ROUND(E189*P189,2)</f>
        <v>0</v>
      </c>
      <c r="R189" s="241" t="s">
        <v>401</v>
      </c>
      <c r="S189" s="241" t="s">
        <v>196</v>
      </c>
      <c r="T189" s="242" t="s">
        <v>244</v>
      </c>
      <c r="U189" s="224">
        <v>1.6579999999999999</v>
      </c>
      <c r="V189" s="224">
        <f>ROUND(E189*U189,2)</f>
        <v>182.55</v>
      </c>
      <c r="W189" s="224"/>
      <c r="X189" s="224" t="s">
        <v>233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234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1661</v>
      </c>
      <c r="D190" s="226"/>
      <c r="E190" s="227">
        <v>36.700000000000003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206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1662</v>
      </c>
      <c r="D191" s="226"/>
      <c r="E191" s="227">
        <v>36.700000000000003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206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3" t="s">
        <v>1663</v>
      </c>
      <c r="D192" s="226"/>
      <c r="E192" s="227">
        <v>36.700000000000003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206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1"/>
      <c r="D193" s="246"/>
      <c r="E193" s="246"/>
      <c r="F193" s="246"/>
      <c r="G193" s="246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202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6">
        <v>22</v>
      </c>
      <c r="B194" s="237" t="s">
        <v>1664</v>
      </c>
      <c r="C194" s="249" t="s">
        <v>1665</v>
      </c>
      <c r="D194" s="238" t="s">
        <v>315</v>
      </c>
      <c r="E194" s="239">
        <v>50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8.0000000000000004E-4</v>
      </c>
      <c r="O194" s="239">
        <f>ROUND(E194*N194,2)</f>
        <v>0.04</v>
      </c>
      <c r="P194" s="239">
        <v>0</v>
      </c>
      <c r="Q194" s="239">
        <f>ROUND(E194*P194,2)</f>
        <v>0</v>
      </c>
      <c r="R194" s="241" t="s">
        <v>319</v>
      </c>
      <c r="S194" s="241" t="s">
        <v>196</v>
      </c>
      <c r="T194" s="242" t="s">
        <v>244</v>
      </c>
      <c r="U194" s="224">
        <v>0</v>
      </c>
      <c r="V194" s="224">
        <f>ROUND(E194*U194,2)</f>
        <v>0</v>
      </c>
      <c r="W194" s="224"/>
      <c r="X194" s="224" t="s">
        <v>320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321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0"/>
      <c r="D195" s="258"/>
      <c r="E195" s="258"/>
      <c r="F195" s="258"/>
      <c r="G195" s="258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202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6">
        <v>23</v>
      </c>
      <c r="B196" s="237" t="s">
        <v>1666</v>
      </c>
      <c r="C196" s="249" t="s">
        <v>1667</v>
      </c>
      <c r="D196" s="238" t="s">
        <v>315</v>
      </c>
      <c r="E196" s="239">
        <v>6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1.6E-2</v>
      </c>
      <c r="O196" s="239">
        <f>ROUND(E196*N196,2)</f>
        <v>0.1</v>
      </c>
      <c r="P196" s="239">
        <v>0</v>
      </c>
      <c r="Q196" s="239">
        <f>ROUND(E196*P196,2)</f>
        <v>0</v>
      </c>
      <c r="R196" s="241" t="s">
        <v>319</v>
      </c>
      <c r="S196" s="241" t="s">
        <v>196</v>
      </c>
      <c r="T196" s="242" t="s">
        <v>244</v>
      </c>
      <c r="U196" s="224">
        <v>0</v>
      </c>
      <c r="V196" s="224">
        <f>ROUND(E196*U196,2)</f>
        <v>0</v>
      </c>
      <c r="W196" s="224"/>
      <c r="X196" s="224" t="s">
        <v>320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321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3" t="s">
        <v>1546</v>
      </c>
      <c r="D197" s="226"/>
      <c r="E197" s="227">
        <v>4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206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1550</v>
      </c>
      <c r="D198" s="226"/>
      <c r="E198" s="227">
        <v>2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206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1"/>
      <c r="D199" s="246"/>
      <c r="E199" s="246"/>
      <c r="F199" s="246"/>
      <c r="G199" s="246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202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6">
        <v>24</v>
      </c>
      <c r="B200" s="237" t="s">
        <v>1668</v>
      </c>
      <c r="C200" s="249" t="s">
        <v>1669</v>
      </c>
      <c r="D200" s="238" t="s">
        <v>315</v>
      </c>
      <c r="E200" s="239">
        <v>14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0.02</v>
      </c>
      <c r="O200" s="239">
        <f>ROUND(E200*N200,2)</f>
        <v>0.28000000000000003</v>
      </c>
      <c r="P200" s="239">
        <v>0</v>
      </c>
      <c r="Q200" s="239">
        <f>ROUND(E200*P200,2)</f>
        <v>0</v>
      </c>
      <c r="R200" s="241" t="s">
        <v>319</v>
      </c>
      <c r="S200" s="241" t="s">
        <v>196</v>
      </c>
      <c r="T200" s="242" t="s">
        <v>244</v>
      </c>
      <c r="U200" s="224">
        <v>0</v>
      </c>
      <c r="V200" s="224">
        <f>ROUND(E200*U200,2)</f>
        <v>0</v>
      </c>
      <c r="W200" s="224"/>
      <c r="X200" s="224" t="s">
        <v>320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321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1547</v>
      </c>
      <c r="D201" s="226"/>
      <c r="E201" s="227">
        <v>4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206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1548</v>
      </c>
      <c r="D202" s="226"/>
      <c r="E202" s="227">
        <v>6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206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1549</v>
      </c>
      <c r="D203" s="226"/>
      <c r="E203" s="227">
        <v>4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206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1"/>
      <c r="D204" s="246"/>
      <c r="E204" s="246"/>
      <c r="F204" s="246"/>
      <c r="G204" s="246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202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6">
        <v>25</v>
      </c>
      <c r="B205" s="237" t="s">
        <v>1670</v>
      </c>
      <c r="C205" s="249" t="s">
        <v>1671</v>
      </c>
      <c r="D205" s="238" t="s">
        <v>315</v>
      </c>
      <c r="E205" s="239">
        <v>4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2.4E-2</v>
      </c>
      <c r="O205" s="239">
        <f>ROUND(E205*N205,2)</f>
        <v>0.1</v>
      </c>
      <c r="P205" s="239">
        <v>0</v>
      </c>
      <c r="Q205" s="239">
        <f>ROUND(E205*P205,2)</f>
        <v>0</v>
      </c>
      <c r="R205" s="241" t="s">
        <v>319</v>
      </c>
      <c r="S205" s="241" t="s">
        <v>196</v>
      </c>
      <c r="T205" s="242" t="s">
        <v>244</v>
      </c>
      <c r="U205" s="224">
        <v>0</v>
      </c>
      <c r="V205" s="224">
        <f>ROUND(E205*U205,2)</f>
        <v>0</v>
      </c>
      <c r="W205" s="224"/>
      <c r="X205" s="224" t="s">
        <v>320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321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1557</v>
      </c>
      <c r="D206" s="226"/>
      <c r="E206" s="227">
        <v>4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206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1"/>
      <c r="D207" s="246"/>
      <c r="E207" s="246"/>
      <c r="F207" s="246"/>
      <c r="G207" s="246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202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6">
        <v>26</v>
      </c>
      <c r="B208" s="237" t="s">
        <v>1672</v>
      </c>
      <c r="C208" s="249" t="s">
        <v>1673</v>
      </c>
      <c r="D208" s="238" t="s">
        <v>315</v>
      </c>
      <c r="E208" s="239">
        <v>6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2.8000000000000001E-2</v>
      </c>
      <c r="O208" s="239">
        <f>ROUND(E208*N208,2)</f>
        <v>0.17</v>
      </c>
      <c r="P208" s="239">
        <v>0</v>
      </c>
      <c r="Q208" s="239">
        <f>ROUND(E208*P208,2)</f>
        <v>0</v>
      </c>
      <c r="R208" s="241" t="s">
        <v>319</v>
      </c>
      <c r="S208" s="241" t="s">
        <v>196</v>
      </c>
      <c r="T208" s="242" t="s">
        <v>244</v>
      </c>
      <c r="U208" s="224">
        <v>0</v>
      </c>
      <c r="V208" s="224">
        <f>ROUND(E208*U208,2)</f>
        <v>0</v>
      </c>
      <c r="W208" s="224"/>
      <c r="X208" s="224" t="s">
        <v>320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321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3" t="s">
        <v>1556</v>
      </c>
      <c r="D209" s="226"/>
      <c r="E209" s="227">
        <v>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206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1"/>
      <c r="D210" s="246"/>
      <c r="E210" s="246"/>
      <c r="F210" s="246"/>
      <c r="G210" s="246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6">
        <v>27</v>
      </c>
      <c r="B211" s="237" t="s">
        <v>1674</v>
      </c>
      <c r="C211" s="249" t="s">
        <v>1675</v>
      </c>
      <c r="D211" s="238" t="s">
        <v>315</v>
      </c>
      <c r="E211" s="239">
        <v>12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1.7999999999999999E-2</v>
      </c>
      <c r="O211" s="239">
        <f>ROUND(E211*N211,2)</f>
        <v>0.22</v>
      </c>
      <c r="P211" s="239">
        <v>0</v>
      </c>
      <c r="Q211" s="239">
        <f>ROUND(E211*P211,2)</f>
        <v>0</v>
      </c>
      <c r="R211" s="241" t="s">
        <v>319</v>
      </c>
      <c r="S211" s="241" t="s">
        <v>196</v>
      </c>
      <c r="T211" s="242" t="s">
        <v>244</v>
      </c>
      <c r="U211" s="224">
        <v>0</v>
      </c>
      <c r="V211" s="224">
        <f>ROUND(E211*U211,2)</f>
        <v>0</v>
      </c>
      <c r="W211" s="224"/>
      <c r="X211" s="224" t="s">
        <v>320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321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1551</v>
      </c>
      <c r="D212" s="226"/>
      <c r="E212" s="227">
        <v>12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206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1"/>
      <c r="D213" s="246"/>
      <c r="E213" s="246"/>
      <c r="F213" s="246"/>
      <c r="G213" s="246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202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6">
        <v>28</v>
      </c>
      <c r="B214" s="237" t="s">
        <v>1676</v>
      </c>
      <c r="C214" s="249" t="s">
        <v>1677</v>
      </c>
      <c r="D214" s="238" t="s">
        <v>315</v>
      </c>
      <c r="E214" s="239">
        <v>10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2.2499999999999999E-2</v>
      </c>
      <c r="O214" s="239">
        <f>ROUND(E214*N214,2)</f>
        <v>0.23</v>
      </c>
      <c r="P214" s="239">
        <v>0</v>
      </c>
      <c r="Q214" s="239">
        <f>ROUND(E214*P214,2)</f>
        <v>0</v>
      </c>
      <c r="R214" s="241" t="s">
        <v>319</v>
      </c>
      <c r="S214" s="241" t="s">
        <v>196</v>
      </c>
      <c r="T214" s="242" t="s">
        <v>244</v>
      </c>
      <c r="U214" s="224">
        <v>0</v>
      </c>
      <c r="V214" s="224">
        <f>ROUND(E214*U214,2)</f>
        <v>0</v>
      </c>
      <c r="W214" s="224"/>
      <c r="X214" s="224" t="s">
        <v>320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321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1545</v>
      </c>
      <c r="D215" s="226"/>
      <c r="E215" s="227">
        <v>10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206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1"/>
      <c r="D216" s="246"/>
      <c r="E216" s="246"/>
      <c r="F216" s="246"/>
      <c r="G216" s="246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202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6">
        <v>29</v>
      </c>
      <c r="B217" s="237" t="s">
        <v>1678</v>
      </c>
      <c r="C217" s="249" t="s">
        <v>1679</v>
      </c>
      <c r="D217" s="238" t="s">
        <v>315</v>
      </c>
      <c r="E217" s="239">
        <v>1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2.7E-2</v>
      </c>
      <c r="O217" s="239">
        <f>ROUND(E217*N217,2)</f>
        <v>0.03</v>
      </c>
      <c r="P217" s="239">
        <v>0</v>
      </c>
      <c r="Q217" s="239">
        <f>ROUND(E217*P217,2)</f>
        <v>0</v>
      </c>
      <c r="R217" s="241" t="s">
        <v>319</v>
      </c>
      <c r="S217" s="241" t="s">
        <v>196</v>
      </c>
      <c r="T217" s="242" t="s">
        <v>244</v>
      </c>
      <c r="U217" s="224">
        <v>0</v>
      </c>
      <c r="V217" s="224">
        <f>ROUND(E217*U217,2)</f>
        <v>0</v>
      </c>
      <c r="W217" s="224"/>
      <c r="X217" s="224" t="s">
        <v>320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321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1554</v>
      </c>
      <c r="D218" s="226"/>
      <c r="E218" s="227">
        <v>1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206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1"/>
      <c r="D219" s="246"/>
      <c r="E219" s="246"/>
      <c r="F219" s="246"/>
      <c r="G219" s="246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202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6">
        <v>30</v>
      </c>
      <c r="B220" s="237" t="s">
        <v>1680</v>
      </c>
      <c r="C220" s="249" t="s">
        <v>1681</v>
      </c>
      <c r="D220" s="238" t="s">
        <v>315</v>
      </c>
      <c r="E220" s="239">
        <v>2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3.15E-2</v>
      </c>
      <c r="O220" s="239">
        <f>ROUND(E220*N220,2)</f>
        <v>0.06</v>
      </c>
      <c r="P220" s="239">
        <v>0</v>
      </c>
      <c r="Q220" s="239">
        <f>ROUND(E220*P220,2)</f>
        <v>0</v>
      </c>
      <c r="R220" s="241" t="s">
        <v>319</v>
      </c>
      <c r="S220" s="241" t="s">
        <v>196</v>
      </c>
      <c r="T220" s="242" t="s">
        <v>244</v>
      </c>
      <c r="U220" s="224">
        <v>0</v>
      </c>
      <c r="V220" s="224">
        <f>ROUND(E220*U220,2)</f>
        <v>0</v>
      </c>
      <c r="W220" s="224"/>
      <c r="X220" s="224" t="s">
        <v>320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321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1555</v>
      </c>
      <c r="D221" s="226"/>
      <c r="E221" s="227">
        <v>2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206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1"/>
      <c r="D222" s="246"/>
      <c r="E222" s="246"/>
      <c r="F222" s="246"/>
      <c r="G222" s="246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36">
        <v>31</v>
      </c>
      <c r="B223" s="237" t="s">
        <v>1682</v>
      </c>
      <c r="C223" s="249" t="s">
        <v>1683</v>
      </c>
      <c r="D223" s="238" t="s">
        <v>315</v>
      </c>
      <c r="E223" s="239">
        <v>2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5.2499999999999998E-2</v>
      </c>
      <c r="O223" s="239">
        <f>ROUND(E223*N223,2)</f>
        <v>0.11</v>
      </c>
      <c r="P223" s="239">
        <v>0</v>
      </c>
      <c r="Q223" s="239">
        <f>ROUND(E223*P223,2)</f>
        <v>0</v>
      </c>
      <c r="R223" s="241" t="s">
        <v>319</v>
      </c>
      <c r="S223" s="241" t="s">
        <v>196</v>
      </c>
      <c r="T223" s="242" t="s">
        <v>244</v>
      </c>
      <c r="U223" s="224">
        <v>0</v>
      </c>
      <c r="V223" s="224">
        <f>ROUND(E223*U223,2)</f>
        <v>0</v>
      </c>
      <c r="W223" s="224"/>
      <c r="X223" s="224" t="s">
        <v>320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321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1560</v>
      </c>
      <c r="D224" s="226"/>
      <c r="E224" s="227">
        <v>2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206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1"/>
      <c r="D225" s="246"/>
      <c r="E225" s="246"/>
      <c r="F225" s="246"/>
      <c r="G225" s="246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36">
        <v>32</v>
      </c>
      <c r="B226" s="237" t="s">
        <v>1684</v>
      </c>
      <c r="C226" s="249" t="s">
        <v>1685</v>
      </c>
      <c r="D226" s="238" t="s">
        <v>315</v>
      </c>
      <c r="E226" s="239">
        <v>2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7.8750000000000001E-2</v>
      </c>
      <c r="O226" s="239">
        <f>ROUND(E226*N226,2)</f>
        <v>0.16</v>
      </c>
      <c r="P226" s="239">
        <v>0</v>
      </c>
      <c r="Q226" s="239">
        <f>ROUND(E226*P226,2)</f>
        <v>0</v>
      </c>
      <c r="R226" s="241" t="s">
        <v>319</v>
      </c>
      <c r="S226" s="241" t="s">
        <v>196</v>
      </c>
      <c r="T226" s="242" t="s">
        <v>244</v>
      </c>
      <c r="U226" s="224">
        <v>0</v>
      </c>
      <c r="V226" s="224">
        <f>ROUND(E226*U226,2)</f>
        <v>0</v>
      </c>
      <c r="W226" s="224"/>
      <c r="X226" s="224" t="s">
        <v>320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321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1561</v>
      </c>
      <c r="D227" s="226"/>
      <c r="E227" s="227">
        <v>2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206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1"/>
      <c r="D228" s="246"/>
      <c r="E228" s="246"/>
      <c r="F228" s="246"/>
      <c r="G228" s="246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202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9" t="s">
        <v>191</v>
      </c>
      <c r="B229" s="230" t="s">
        <v>98</v>
      </c>
      <c r="C229" s="248" t="s">
        <v>99</v>
      </c>
      <c r="D229" s="231"/>
      <c r="E229" s="232"/>
      <c r="F229" s="233"/>
      <c r="G229" s="233">
        <f>SUMIF(AG230:AG261,"&lt;&gt;NOR",G230:G261)</f>
        <v>0</v>
      </c>
      <c r="H229" s="233"/>
      <c r="I229" s="233">
        <f>SUM(I230:I261)</f>
        <v>0</v>
      </c>
      <c r="J229" s="233"/>
      <c r="K229" s="233">
        <f>SUM(K230:K261)</f>
        <v>0</v>
      </c>
      <c r="L229" s="233"/>
      <c r="M229" s="233">
        <f>SUM(M230:M261)</f>
        <v>0</v>
      </c>
      <c r="N229" s="232"/>
      <c r="O229" s="232">
        <f>SUM(O230:O261)</f>
        <v>481.26</v>
      </c>
      <c r="P229" s="232"/>
      <c r="Q229" s="232">
        <f>SUM(Q230:Q261)</f>
        <v>0</v>
      </c>
      <c r="R229" s="233"/>
      <c r="S229" s="233"/>
      <c r="T229" s="234"/>
      <c r="U229" s="228"/>
      <c r="V229" s="228">
        <f>SUM(V230:V261)</f>
        <v>160.93</v>
      </c>
      <c r="W229" s="228"/>
      <c r="X229" s="228"/>
      <c r="AG229" t="s">
        <v>192</v>
      </c>
    </row>
    <row r="230" spans="1:60" outlineLevel="1" x14ac:dyDescent="0.2">
      <c r="A230" s="236">
        <v>33</v>
      </c>
      <c r="B230" s="237" t="s">
        <v>1686</v>
      </c>
      <c r="C230" s="249" t="s">
        <v>1687</v>
      </c>
      <c r="D230" s="238" t="s">
        <v>400</v>
      </c>
      <c r="E230" s="239">
        <v>266.45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0.71643999999999997</v>
      </c>
      <c r="O230" s="239">
        <f>ROUND(E230*N230,2)</f>
        <v>190.9</v>
      </c>
      <c r="P230" s="239">
        <v>0</v>
      </c>
      <c r="Q230" s="239">
        <f>ROUND(E230*P230,2)</f>
        <v>0</v>
      </c>
      <c r="R230" s="241" t="s">
        <v>1688</v>
      </c>
      <c r="S230" s="241" t="s">
        <v>196</v>
      </c>
      <c r="T230" s="242" t="s">
        <v>244</v>
      </c>
      <c r="U230" s="224">
        <v>7.2999999999999995E-2</v>
      </c>
      <c r="V230" s="224">
        <f>ROUND(E230*U230,2)</f>
        <v>19.45</v>
      </c>
      <c r="W230" s="224"/>
      <c r="X230" s="224" t="s">
        <v>233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234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9" t="s">
        <v>1689</v>
      </c>
      <c r="D231" s="257"/>
      <c r="E231" s="257"/>
      <c r="F231" s="257"/>
      <c r="G231" s="257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236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43" t="str">
        <f>C231</f>
        <v>kamenivo hrubé drcené vel. 32 - 63 mm s výplňovým kamenivem (vibrovaný štěrk), s rozprostřením, vlhčením a zhutněním</v>
      </c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1690</v>
      </c>
      <c r="D232" s="226"/>
      <c r="E232" s="227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206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3" t="s">
        <v>1691</v>
      </c>
      <c r="D233" s="226"/>
      <c r="E233" s="227">
        <v>245.33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206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1692</v>
      </c>
      <c r="D234" s="226"/>
      <c r="E234" s="227">
        <v>21.12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206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1"/>
      <c r="D235" s="246"/>
      <c r="E235" s="246"/>
      <c r="F235" s="246"/>
      <c r="G235" s="246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 x14ac:dyDescent="0.2">
      <c r="A236" s="236">
        <v>34</v>
      </c>
      <c r="B236" s="237" t="s">
        <v>1693</v>
      </c>
      <c r="C236" s="249" t="s">
        <v>1694</v>
      </c>
      <c r="D236" s="238" t="s">
        <v>400</v>
      </c>
      <c r="E236" s="239">
        <v>266.45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0.441</v>
      </c>
      <c r="O236" s="239">
        <f>ROUND(E236*N236,2)</f>
        <v>117.5</v>
      </c>
      <c r="P236" s="239">
        <v>0</v>
      </c>
      <c r="Q236" s="239">
        <f>ROUND(E236*P236,2)</f>
        <v>0</v>
      </c>
      <c r="R236" s="241" t="s">
        <v>1688</v>
      </c>
      <c r="S236" s="241" t="s">
        <v>196</v>
      </c>
      <c r="T236" s="242" t="s">
        <v>244</v>
      </c>
      <c r="U236" s="224">
        <v>2.9000000000000001E-2</v>
      </c>
      <c r="V236" s="224">
        <f>ROUND(E236*U236,2)</f>
        <v>7.73</v>
      </c>
      <c r="W236" s="224"/>
      <c r="X236" s="224" t="s">
        <v>233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234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1691</v>
      </c>
      <c r="D237" s="226"/>
      <c r="E237" s="227">
        <v>245.33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206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1692</v>
      </c>
      <c r="D238" s="226"/>
      <c r="E238" s="227">
        <v>21.12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206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1"/>
      <c r="D239" s="246"/>
      <c r="E239" s="246"/>
      <c r="F239" s="246"/>
      <c r="G239" s="246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6">
        <v>35</v>
      </c>
      <c r="B240" s="237" t="s">
        <v>1695</v>
      </c>
      <c r="C240" s="249" t="s">
        <v>1696</v>
      </c>
      <c r="D240" s="238" t="s">
        <v>400</v>
      </c>
      <c r="E240" s="239">
        <v>266.45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0.38313999999999998</v>
      </c>
      <c r="O240" s="239">
        <f>ROUND(E240*N240,2)</f>
        <v>102.09</v>
      </c>
      <c r="P240" s="239">
        <v>0</v>
      </c>
      <c r="Q240" s="239">
        <f>ROUND(E240*P240,2)</f>
        <v>0</v>
      </c>
      <c r="R240" s="241" t="s">
        <v>1688</v>
      </c>
      <c r="S240" s="241" t="s">
        <v>196</v>
      </c>
      <c r="T240" s="242" t="s">
        <v>244</v>
      </c>
      <c r="U240" s="224">
        <v>2.5999999999999999E-2</v>
      </c>
      <c r="V240" s="224">
        <f>ROUND(E240*U240,2)</f>
        <v>6.93</v>
      </c>
      <c r="W240" s="224"/>
      <c r="X240" s="224" t="s">
        <v>233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234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9" t="s">
        <v>1697</v>
      </c>
      <c r="D241" s="257"/>
      <c r="E241" s="257"/>
      <c r="F241" s="257"/>
      <c r="G241" s="257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236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1691</v>
      </c>
      <c r="D242" s="226"/>
      <c r="E242" s="227">
        <v>245.33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206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1692</v>
      </c>
      <c r="D243" s="226"/>
      <c r="E243" s="227">
        <v>21.12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206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1"/>
      <c r="D244" s="246"/>
      <c r="E244" s="246"/>
      <c r="F244" s="246"/>
      <c r="G244" s="246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202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6">
        <v>36</v>
      </c>
      <c r="B245" s="237" t="s">
        <v>1698</v>
      </c>
      <c r="C245" s="249" t="s">
        <v>1699</v>
      </c>
      <c r="D245" s="238" t="s">
        <v>400</v>
      </c>
      <c r="E245" s="239">
        <v>21.12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7.3899999999999993E-2</v>
      </c>
      <c r="O245" s="239">
        <f>ROUND(E245*N245,2)</f>
        <v>1.56</v>
      </c>
      <c r="P245" s="239">
        <v>0</v>
      </c>
      <c r="Q245" s="239">
        <f>ROUND(E245*P245,2)</f>
        <v>0</v>
      </c>
      <c r="R245" s="241" t="s">
        <v>1688</v>
      </c>
      <c r="S245" s="241" t="s">
        <v>196</v>
      </c>
      <c r="T245" s="242" t="s">
        <v>244</v>
      </c>
      <c r="U245" s="224">
        <v>0.45200000000000001</v>
      </c>
      <c r="V245" s="224">
        <f>ROUND(E245*U245,2)</f>
        <v>9.5500000000000007</v>
      </c>
      <c r="W245" s="224"/>
      <c r="X245" s="224" t="s">
        <v>233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234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20"/>
      <c r="B246" s="221"/>
      <c r="C246" s="259" t="s">
        <v>1700</v>
      </c>
      <c r="D246" s="257"/>
      <c r="E246" s="257"/>
      <c r="F246" s="257"/>
      <c r="G246" s="257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236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43" t="str">
        <f>C246</f>
        <v>s provedením lože z kameniva drceného, s vyplněním spár, s dvojitým hutněním a se smetením přebytečného materiálu na krajnici. S dodáním hmot pro lože a výplň spár.</v>
      </c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1701</v>
      </c>
      <c r="D247" s="226"/>
      <c r="E247" s="227">
        <v>21.12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206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1"/>
      <c r="D248" s="246"/>
      <c r="E248" s="246"/>
      <c r="F248" s="246"/>
      <c r="G248" s="246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202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6">
        <v>37</v>
      </c>
      <c r="B249" s="237" t="s">
        <v>1702</v>
      </c>
      <c r="C249" s="249" t="s">
        <v>1703</v>
      </c>
      <c r="D249" s="238" t="s">
        <v>400</v>
      </c>
      <c r="E249" s="239">
        <v>245.33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9.2799999999999994E-2</v>
      </c>
      <c r="O249" s="239">
        <f>ROUND(E249*N249,2)</f>
        <v>22.77</v>
      </c>
      <c r="P249" s="239">
        <v>0</v>
      </c>
      <c r="Q249" s="239">
        <f>ROUND(E249*P249,2)</f>
        <v>0</v>
      </c>
      <c r="R249" s="241" t="s">
        <v>1688</v>
      </c>
      <c r="S249" s="241" t="s">
        <v>196</v>
      </c>
      <c r="T249" s="242" t="s">
        <v>244</v>
      </c>
      <c r="U249" s="224">
        <v>0.47799999999999998</v>
      </c>
      <c r="V249" s="224">
        <f>ROUND(E249*U249,2)</f>
        <v>117.27</v>
      </c>
      <c r="W249" s="224"/>
      <c r="X249" s="224" t="s">
        <v>233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234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20"/>
      <c r="B250" s="221"/>
      <c r="C250" s="259" t="s">
        <v>1700</v>
      </c>
      <c r="D250" s="257"/>
      <c r="E250" s="257"/>
      <c r="F250" s="257"/>
      <c r="G250" s="257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236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43" t="str">
        <f>C250</f>
        <v>s provedením lože z kameniva drceného, s vyplněním spár, s dvojitým hutněním a se smetením přebytečného materiálu na krajnici. S dodáním hmot pro lože a výplň spár.</v>
      </c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1691</v>
      </c>
      <c r="D251" s="226"/>
      <c r="E251" s="227">
        <v>245.33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206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1"/>
      <c r="D252" s="246"/>
      <c r="E252" s="246"/>
      <c r="F252" s="246"/>
      <c r="G252" s="246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202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6">
        <v>38</v>
      </c>
      <c r="B253" s="237" t="s">
        <v>1704</v>
      </c>
      <c r="C253" s="249" t="s">
        <v>1705</v>
      </c>
      <c r="D253" s="238" t="s">
        <v>400</v>
      </c>
      <c r="E253" s="239">
        <v>198.22664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0.17599999999999999</v>
      </c>
      <c r="O253" s="239">
        <f>ROUND(E253*N253,2)</f>
        <v>34.89</v>
      </c>
      <c r="P253" s="239">
        <v>0</v>
      </c>
      <c r="Q253" s="239">
        <f>ROUND(E253*P253,2)</f>
        <v>0</v>
      </c>
      <c r="R253" s="241" t="s">
        <v>319</v>
      </c>
      <c r="S253" s="241" t="s">
        <v>196</v>
      </c>
      <c r="T253" s="242" t="s">
        <v>244</v>
      </c>
      <c r="U253" s="224">
        <v>0</v>
      </c>
      <c r="V253" s="224">
        <f>ROUND(E253*U253,2)</f>
        <v>0</v>
      </c>
      <c r="W253" s="224"/>
      <c r="X253" s="224" t="s">
        <v>320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321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3" t="s">
        <v>1706</v>
      </c>
      <c r="D254" s="226"/>
      <c r="E254" s="227">
        <v>198.22664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206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1"/>
      <c r="D255" s="246"/>
      <c r="E255" s="246"/>
      <c r="F255" s="246"/>
      <c r="G255" s="246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202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 x14ac:dyDescent="0.2">
      <c r="A256" s="236">
        <v>39</v>
      </c>
      <c r="B256" s="237" t="s">
        <v>1707</v>
      </c>
      <c r="C256" s="249" t="s">
        <v>1708</v>
      </c>
      <c r="D256" s="238" t="s">
        <v>400</v>
      </c>
      <c r="E256" s="239">
        <v>49.756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0.17599999999999999</v>
      </c>
      <c r="O256" s="239">
        <f>ROUND(E256*N256,2)</f>
        <v>8.76</v>
      </c>
      <c r="P256" s="239">
        <v>0</v>
      </c>
      <c r="Q256" s="239">
        <f>ROUND(E256*P256,2)</f>
        <v>0</v>
      </c>
      <c r="R256" s="241" t="s">
        <v>319</v>
      </c>
      <c r="S256" s="241" t="s">
        <v>196</v>
      </c>
      <c r="T256" s="242" t="s">
        <v>244</v>
      </c>
      <c r="U256" s="224">
        <v>0</v>
      </c>
      <c r="V256" s="224">
        <f>ROUND(E256*U256,2)</f>
        <v>0</v>
      </c>
      <c r="W256" s="224"/>
      <c r="X256" s="224" t="s">
        <v>320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321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1709</v>
      </c>
      <c r="D257" s="226"/>
      <c r="E257" s="227">
        <v>49.756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206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1"/>
      <c r="D258" s="246"/>
      <c r="E258" s="246"/>
      <c r="F258" s="246"/>
      <c r="G258" s="246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202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6">
        <v>40</v>
      </c>
      <c r="B259" s="237" t="s">
        <v>1710</v>
      </c>
      <c r="C259" s="249" t="s">
        <v>1711</v>
      </c>
      <c r="D259" s="238" t="s">
        <v>400</v>
      </c>
      <c r="E259" s="239">
        <v>21.331199999999999</v>
      </c>
      <c r="F259" s="240"/>
      <c r="G259" s="241">
        <f>ROUND(E259*F259,2)</f>
        <v>0</v>
      </c>
      <c r="H259" s="240"/>
      <c r="I259" s="241">
        <f>ROUND(E259*H259,2)</f>
        <v>0</v>
      </c>
      <c r="J259" s="240"/>
      <c r="K259" s="241">
        <f>ROUND(E259*J259,2)</f>
        <v>0</v>
      </c>
      <c r="L259" s="241">
        <v>21</v>
      </c>
      <c r="M259" s="241">
        <f>G259*(1+L259/100)</f>
        <v>0</v>
      </c>
      <c r="N259" s="239">
        <v>0.13100000000000001</v>
      </c>
      <c r="O259" s="239">
        <f>ROUND(E259*N259,2)</f>
        <v>2.79</v>
      </c>
      <c r="P259" s="239">
        <v>0</v>
      </c>
      <c r="Q259" s="239">
        <f>ROUND(E259*P259,2)</f>
        <v>0</v>
      </c>
      <c r="R259" s="241" t="s">
        <v>319</v>
      </c>
      <c r="S259" s="241" t="s">
        <v>196</v>
      </c>
      <c r="T259" s="242" t="s">
        <v>244</v>
      </c>
      <c r="U259" s="224">
        <v>0</v>
      </c>
      <c r="V259" s="224">
        <f>ROUND(E259*U259,2)</f>
        <v>0</v>
      </c>
      <c r="W259" s="224"/>
      <c r="X259" s="224" t="s">
        <v>320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321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1712</v>
      </c>
      <c r="D260" s="226"/>
      <c r="E260" s="227">
        <v>21.331199999999999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206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1"/>
      <c r="D261" s="246"/>
      <c r="E261" s="246"/>
      <c r="F261" s="246"/>
      <c r="G261" s="246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202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x14ac:dyDescent="0.2">
      <c r="A262" s="229" t="s">
        <v>191</v>
      </c>
      <c r="B262" s="230" t="s">
        <v>100</v>
      </c>
      <c r="C262" s="248" t="s">
        <v>101</v>
      </c>
      <c r="D262" s="231"/>
      <c r="E262" s="232"/>
      <c r="F262" s="233"/>
      <c r="G262" s="233">
        <f>SUMIF(AG263:AG423,"&lt;&gt;NOR",G263:G423)</f>
        <v>0</v>
      </c>
      <c r="H262" s="233"/>
      <c r="I262" s="233">
        <f>SUM(I263:I423)</f>
        <v>0</v>
      </c>
      <c r="J262" s="233"/>
      <c r="K262" s="233">
        <f>SUM(K263:K423)</f>
        <v>0</v>
      </c>
      <c r="L262" s="233"/>
      <c r="M262" s="233">
        <f>SUM(M263:M423)</f>
        <v>0</v>
      </c>
      <c r="N262" s="232"/>
      <c r="O262" s="232">
        <f>SUM(O263:O423)</f>
        <v>71.66</v>
      </c>
      <c r="P262" s="232"/>
      <c r="Q262" s="232">
        <f>SUM(Q263:Q423)</f>
        <v>0</v>
      </c>
      <c r="R262" s="233"/>
      <c r="S262" s="233"/>
      <c r="T262" s="234"/>
      <c r="U262" s="228"/>
      <c r="V262" s="228">
        <f>SUM(V263:V423)</f>
        <v>1744.4200000000003</v>
      </c>
      <c r="W262" s="228"/>
      <c r="X262" s="228"/>
      <c r="AG262" t="s">
        <v>192</v>
      </c>
    </row>
    <row r="263" spans="1:60" ht="22.5" outlineLevel="1" x14ac:dyDescent="0.2">
      <c r="A263" s="236">
        <v>41</v>
      </c>
      <c r="B263" s="237" t="s">
        <v>1713</v>
      </c>
      <c r="C263" s="249" t="s">
        <v>1714</v>
      </c>
      <c r="D263" s="238" t="s">
        <v>400</v>
      </c>
      <c r="E263" s="239">
        <v>341.53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4.2300000000000003E-3</v>
      </c>
      <c r="O263" s="239">
        <f>ROUND(E263*N263,2)</f>
        <v>1.44</v>
      </c>
      <c r="P263" s="239">
        <v>0</v>
      </c>
      <c r="Q263" s="239">
        <f>ROUND(E263*P263,2)</f>
        <v>0</v>
      </c>
      <c r="R263" s="241" t="s">
        <v>401</v>
      </c>
      <c r="S263" s="241" t="s">
        <v>196</v>
      </c>
      <c r="T263" s="242" t="s">
        <v>244</v>
      </c>
      <c r="U263" s="224">
        <v>0.315</v>
      </c>
      <c r="V263" s="224">
        <f>ROUND(E263*U263,2)</f>
        <v>107.58</v>
      </c>
      <c r="W263" s="224"/>
      <c r="X263" s="224" t="s">
        <v>233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234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9" t="s">
        <v>1715</v>
      </c>
      <c r="D264" s="257"/>
      <c r="E264" s="257"/>
      <c r="F264" s="257"/>
      <c r="G264" s="257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236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2" t="s">
        <v>1716</v>
      </c>
      <c r="D265" s="247"/>
      <c r="E265" s="247"/>
      <c r="F265" s="247"/>
      <c r="G265" s="247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201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488</v>
      </c>
      <c r="D266" s="226"/>
      <c r="E266" s="227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206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1717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206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1718</v>
      </c>
      <c r="D268" s="226"/>
      <c r="E268" s="227">
        <v>85.84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206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ht="22.5" outlineLevel="1" x14ac:dyDescent="0.2">
      <c r="A269" s="220"/>
      <c r="B269" s="221"/>
      <c r="C269" s="253" t="s">
        <v>1719</v>
      </c>
      <c r="D269" s="226"/>
      <c r="E269" s="227">
        <v>219.18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206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1720</v>
      </c>
      <c r="D270" s="226"/>
      <c r="E270" s="227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206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3" t="s">
        <v>1721</v>
      </c>
      <c r="D271" s="226"/>
      <c r="E271" s="227">
        <v>36.51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206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1"/>
      <c r="D272" s="246"/>
      <c r="E272" s="246"/>
      <c r="F272" s="246"/>
      <c r="G272" s="246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202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36">
        <v>42</v>
      </c>
      <c r="B273" s="237" t="s">
        <v>1722</v>
      </c>
      <c r="C273" s="249" t="s">
        <v>1723</v>
      </c>
      <c r="D273" s="238" t="s">
        <v>400</v>
      </c>
      <c r="E273" s="239">
        <v>1270.97</v>
      </c>
      <c r="F273" s="240"/>
      <c r="G273" s="241">
        <f>ROUND(E273*F273,2)</f>
        <v>0</v>
      </c>
      <c r="H273" s="240"/>
      <c r="I273" s="241">
        <f>ROUND(E273*H273,2)</f>
        <v>0</v>
      </c>
      <c r="J273" s="240"/>
      <c r="K273" s="241">
        <f>ROUND(E273*J273,2)</f>
        <v>0</v>
      </c>
      <c r="L273" s="241">
        <v>21</v>
      </c>
      <c r="M273" s="241">
        <f>G273*(1+L273/100)</f>
        <v>0</v>
      </c>
      <c r="N273" s="239">
        <v>5.2500000000000003E-3</v>
      </c>
      <c r="O273" s="239">
        <f>ROUND(E273*N273,2)</f>
        <v>6.67</v>
      </c>
      <c r="P273" s="239">
        <v>0</v>
      </c>
      <c r="Q273" s="239">
        <f>ROUND(E273*P273,2)</f>
        <v>0</v>
      </c>
      <c r="R273" s="241" t="s">
        <v>401</v>
      </c>
      <c r="S273" s="241" t="s">
        <v>196</v>
      </c>
      <c r="T273" s="242" t="s">
        <v>244</v>
      </c>
      <c r="U273" s="224">
        <v>9.6000000000000002E-2</v>
      </c>
      <c r="V273" s="224">
        <f>ROUND(E273*U273,2)</f>
        <v>122.01</v>
      </c>
      <c r="W273" s="224"/>
      <c r="X273" s="224" t="s">
        <v>233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234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9" t="s">
        <v>1715</v>
      </c>
      <c r="D274" s="257"/>
      <c r="E274" s="257"/>
      <c r="F274" s="257"/>
      <c r="G274" s="257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236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1"/>
      <c r="D275" s="246"/>
      <c r="E275" s="246"/>
      <c r="F275" s="246"/>
      <c r="G275" s="246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202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2.5" outlineLevel="1" x14ac:dyDescent="0.2">
      <c r="A276" s="236">
        <v>43</v>
      </c>
      <c r="B276" s="237" t="s">
        <v>1724</v>
      </c>
      <c r="C276" s="249" t="s">
        <v>1725</v>
      </c>
      <c r="D276" s="238" t="s">
        <v>400</v>
      </c>
      <c r="E276" s="239">
        <v>1270.97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3.5000000000000003E-2</v>
      </c>
      <c r="O276" s="239">
        <f>ROUND(E276*N276,2)</f>
        <v>44.48</v>
      </c>
      <c r="P276" s="239">
        <v>0</v>
      </c>
      <c r="Q276" s="239">
        <f>ROUND(E276*P276,2)</f>
        <v>0</v>
      </c>
      <c r="R276" s="241" t="s">
        <v>401</v>
      </c>
      <c r="S276" s="241" t="s">
        <v>196</v>
      </c>
      <c r="T276" s="242" t="s">
        <v>244</v>
      </c>
      <c r="U276" s="224">
        <v>0.48</v>
      </c>
      <c r="V276" s="224">
        <f>ROUND(E276*U276,2)</f>
        <v>610.07000000000005</v>
      </c>
      <c r="W276" s="224"/>
      <c r="X276" s="224" t="s">
        <v>233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234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 t="s">
        <v>1715</v>
      </c>
      <c r="D277" s="257"/>
      <c r="E277" s="257"/>
      <c r="F277" s="257"/>
      <c r="G277" s="257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236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1"/>
      <c r="D278" s="246"/>
      <c r="E278" s="246"/>
      <c r="F278" s="246"/>
      <c r="G278" s="246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202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6">
        <v>44</v>
      </c>
      <c r="B279" s="237" t="s">
        <v>1726</v>
      </c>
      <c r="C279" s="249" t="s">
        <v>1727</v>
      </c>
      <c r="D279" s="238" t="s">
        <v>400</v>
      </c>
      <c r="E279" s="239">
        <v>1270.9773399999999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21</v>
      </c>
      <c r="M279" s="241">
        <f>G279*(1+L279/100)</f>
        <v>0</v>
      </c>
      <c r="N279" s="239">
        <v>4.1000000000000003E-3</v>
      </c>
      <c r="O279" s="239">
        <f>ROUND(E279*N279,2)</f>
        <v>5.21</v>
      </c>
      <c r="P279" s="239">
        <v>0</v>
      </c>
      <c r="Q279" s="239">
        <f>ROUND(E279*P279,2)</f>
        <v>0</v>
      </c>
      <c r="R279" s="241" t="s">
        <v>401</v>
      </c>
      <c r="S279" s="241" t="s">
        <v>196</v>
      </c>
      <c r="T279" s="242" t="s">
        <v>244</v>
      </c>
      <c r="U279" s="224">
        <v>0.245</v>
      </c>
      <c r="V279" s="224">
        <f>ROUND(E279*U279,2)</f>
        <v>311.39</v>
      </c>
      <c r="W279" s="224"/>
      <c r="X279" s="224" t="s">
        <v>233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234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9" t="s">
        <v>1715</v>
      </c>
      <c r="D280" s="257"/>
      <c r="E280" s="257"/>
      <c r="F280" s="257"/>
      <c r="G280" s="257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236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1594</v>
      </c>
      <c r="D281" s="226"/>
      <c r="E281" s="227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206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1728</v>
      </c>
      <c r="D282" s="226"/>
      <c r="E282" s="227">
        <v>8.875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206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1729</v>
      </c>
      <c r="D283" s="226"/>
      <c r="E283" s="227">
        <v>8.375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206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1730</v>
      </c>
      <c r="D284" s="226"/>
      <c r="E284" s="227">
        <v>5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206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1731</v>
      </c>
      <c r="D285" s="226"/>
      <c r="E285" s="227">
        <v>25.125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206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3" t="s">
        <v>1732</v>
      </c>
      <c r="D286" s="226"/>
      <c r="E286" s="227">
        <v>16.22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206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3" t="s">
        <v>1733</v>
      </c>
      <c r="D287" s="226"/>
      <c r="E287" s="227">
        <v>48.05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206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3" t="s">
        <v>1734</v>
      </c>
      <c r="D288" s="226"/>
      <c r="E288" s="227">
        <v>-12.8925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206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3" t="s">
        <v>1735</v>
      </c>
      <c r="D289" s="226"/>
      <c r="E289" s="227">
        <v>50.14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206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3" t="s">
        <v>1736</v>
      </c>
      <c r="D290" s="226"/>
      <c r="E290" s="227">
        <v>-5.34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206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3" t="s">
        <v>1737</v>
      </c>
      <c r="D291" s="226"/>
      <c r="E291" s="227">
        <v>27.802499999999998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206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1738</v>
      </c>
      <c r="D292" s="226"/>
      <c r="E292" s="227">
        <v>25.742000000000001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206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3" t="s">
        <v>1739</v>
      </c>
      <c r="D293" s="226"/>
      <c r="E293" s="227">
        <v>25.742000000000001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206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1740</v>
      </c>
      <c r="D294" s="226"/>
      <c r="E294" s="227">
        <v>38.607500000000002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206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1741</v>
      </c>
      <c r="D295" s="226"/>
      <c r="E295" s="227">
        <v>135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206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1742</v>
      </c>
      <c r="D296" s="226"/>
      <c r="E296" s="227">
        <v>-7.56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206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1743</v>
      </c>
      <c r="D297" s="226"/>
      <c r="E297" s="227">
        <v>13.78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206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1744</v>
      </c>
      <c r="D298" s="226"/>
      <c r="E298" s="227">
        <v>24.89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206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1745</v>
      </c>
      <c r="D299" s="226"/>
      <c r="E299" s="227">
        <v>-1.17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206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1746</v>
      </c>
      <c r="D300" s="226"/>
      <c r="E300" s="227">
        <v>28.46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206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1747</v>
      </c>
      <c r="D301" s="226"/>
      <c r="E301" s="227">
        <v>-2.6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206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1748</v>
      </c>
      <c r="D302" s="226"/>
      <c r="E302" s="227">
        <v>8.875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206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1749</v>
      </c>
      <c r="D303" s="226"/>
      <c r="E303" s="227">
        <v>8.375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206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1750</v>
      </c>
      <c r="D304" s="226"/>
      <c r="E304" s="227">
        <v>26.625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206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1751</v>
      </c>
      <c r="D305" s="226"/>
      <c r="E305" s="227">
        <v>-2.625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206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1752</v>
      </c>
      <c r="D306" s="226"/>
      <c r="E306" s="227">
        <v>20.25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206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1753</v>
      </c>
      <c r="D307" s="226"/>
      <c r="E307" s="227">
        <v>20.25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206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3" t="s">
        <v>1754</v>
      </c>
      <c r="D308" s="226"/>
      <c r="E308" s="227">
        <v>49.22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206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3" t="s">
        <v>1755</v>
      </c>
      <c r="D309" s="226"/>
      <c r="E309" s="227">
        <v>63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206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3" t="s">
        <v>1756</v>
      </c>
      <c r="D310" s="226"/>
      <c r="E310" s="227">
        <v>3.75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206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3" t="s">
        <v>674</v>
      </c>
      <c r="D311" s="226"/>
      <c r="E311" s="227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206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3" t="s">
        <v>1757</v>
      </c>
      <c r="D312" s="226"/>
      <c r="E312" s="227">
        <v>6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206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3" t="s">
        <v>1758</v>
      </c>
      <c r="D313" s="226"/>
      <c r="E313" s="227">
        <v>6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206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1759</v>
      </c>
      <c r="D314" s="226"/>
      <c r="E314" s="227">
        <v>20.25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206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3" t="s">
        <v>1760</v>
      </c>
      <c r="D315" s="226"/>
      <c r="E315" s="227">
        <v>40.5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206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3" t="s">
        <v>1761</v>
      </c>
      <c r="D316" s="226"/>
      <c r="E316" s="227">
        <v>8.875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206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3" t="s">
        <v>1762</v>
      </c>
      <c r="D317" s="226"/>
      <c r="E317" s="227">
        <v>8.375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206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1763</v>
      </c>
      <c r="D318" s="226"/>
      <c r="E318" s="227">
        <v>17.75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206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1764</v>
      </c>
      <c r="D319" s="226"/>
      <c r="E319" s="227">
        <v>8.875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206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555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206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1765</v>
      </c>
      <c r="D321" s="226"/>
      <c r="E321" s="227">
        <v>6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206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1758</v>
      </c>
      <c r="D322" s="226"/>
      <c r="E322" s="227">
        <v>6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206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1766</v>
      </c>
      <c r="D323" s="226"/>
      <c r="E323" s="227">
        <v>8.875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206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1767</v>
      </c>
      <c r="D324" s="226"/>
      <c r="E324" s="227">
        <v>8.375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206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1768</v>
      </c>
      <c r="D325" s="226"/>
      <c r="E325" s="227">
        <v>3.5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206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1645</v>
      </c>
      <c r="D326" s="226"/>
      <c r="E326" s="227">
        <v>8.875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206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1769</v>
      </c>
      <c r="D327" s="226"/>
      <c r="E327" s="227">
        <v>8.875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206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596</v>
      </c>
      <c r="D328" s="226"/>
      <c r="E328" s="227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206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1770</v>
      </c>
      <c r="D329" s="226"/>
      <c r="E329" s="227">
        <v>11.824999999999999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206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1771</v>
      </c>
      <c r="D330" s="226"/>
      <c r="E330" s="227">
        <v>8.875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206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1772</v>
      </c>
      <c r="D331" s="226"/>
      <c r="E331" s="227">
        <v>12.375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206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1773</v>
      </c>
      <c r="D332" s="226"/>
      <c r="E332" s="227">
        <v>8.875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206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4" t="s">
        <v>381</v>
      </c>
      <c r="D333" s="261"/>
      <c r="E333" s="262">
        <v>859.04150000000004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206</v>
      </c>
      <c r="AH333" s="213">
        <v>1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704</v>
      </c>
      <c r="D334" s="226"/>
      <c r="E334" s="227"/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206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1774</v>
      </c>
      <c r="D335" s="226"/>
      <c r="E335" s="227"/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206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1775</v>
      </c>
      <c r="D336" s="226"/>
      <c r="E336" s="227">
        <v>56.499000000000002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206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3" t="s">
        <v>1776</v>
      </c>
      <c r="D337" s="226"/>
      <c r="E337" s="227">
        <v>82.405680000000004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206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3" t="s">
        <v>674</v>
      </c>
      <c r="D338" s="226"/>
      <c r="E338" s="227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206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3" t="s">
        <v>704</v>
      </c>
      <c r="D339" s="226"/>
      <c r="E339" s="227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206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1777</v>
      </c>
      <c r="D340" s="226"/>
      <c r="E340" s="227">
        <v>56.3904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206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1778</v>
      </c>
      <c r="D341" s="226"/>
      <c r="E341" s="227">
        <v>80.12576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206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1779</v>
      </c>
      <c r="D342" s="226"/>
      <c r="E342" s="227">
        <v>136.51499999999999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206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1"/>
      <c r="D343" s="246"/>
      <c r="E343" s="246"/>
      <c r="F343" s="246"/>
      <c r="G343" s="246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202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 x14ac:dyDescent="0.2">
      <c r="A344" s="236">
        <v>45</v>
      </c>
      <c r="B344" s="237" t="s">
        <v>1780</v>
      </c>
      <c r="C344" s="249" t="s">
        <v>1781</v>
      </c>
      <c r="D344" s="238" t="s">
        <v>400</v>
      </c>
      <c r="E344" s="239">
        <v>341.53</v>
      </c>
      <c r="F344" s="240"/>
      <c r="G344" s="241">
        <f>ROUND(E344*F344,2)</f>
        <v>0</v>
      </c>
      <c r="H344" s="240"/>
      <c r="I344" s="241">
        <f>ROUND(E344*H344,2)</f>
        <v>0</v>
      </c>
      <c r="J344" s="240"/>
      <c r="K344" s="241">
        <f>ROUND(E344*J344,2)</f>
        <v>0</v>
      </c>
      <c r="L344" s="241">
        <v>21</v>
      </c>
      <c r="M344" s="241">
        <f>G344*(1+L344/100)</f>
        <v>0</v>
      </c>
      <c r="N344" s="239">
        <v>4.1099999999999999E-3</v>
      </c>
      <c r="O344" s="239">
        <f>ROUND(E344*N344,2)</f>
        <v>1.4</v>
      </c>
      <c r="P344" s="239">
        <v>0</v>
      </c>
      <c r="Q344" s="239">
        <f>ROUND(E344*P344,2)</f>
        <v>0</v>
      </c>
      <c r="R344" s="241" t="s">
        <v>401</v>
      </c>
      <c r="S344" s="241" t="s">
        <v>196</v>
      </c>
      <c r="T344" s="242" t="s">
        <v>244</v>
      </c>
      <c r="U344" s="224">
        <v>0.48399999999999999</v>
      </c>
      <c r="V344" s="224">
        <f>ROUND(E344*U344,2)</f>
        <v>165.3</v>
      </c>
      <c r="W344" s="224"/>
      <c r="X344" s="224" t="s">
        <v>233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234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9" t="s">
        <v>1782</v>
      </c>
      <c r="D345" s="257"/>
      <c r="E345" s="257"/>
      <c r="F345" s="257"/>
      <c r="G345" s="257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236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488</v>
      </c>
      <c r="D346" s="226"/>
      <c r="E346" s="227"/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206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1717</v>
      </c>
      <c r="D347" s="226"/>
      <c r="E347" s="227"/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206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1718</v>
      </c>
      <c r="D348" s="226"/>
      <c r="E348" s="227">
        <v>85.84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206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22.5" outlineLevel="1" x14ac:dyDescent="0.2">
      <c r="A349" s="220"/>
      <c r="B349" s="221"/>
      <c r="C349" s="253" t="s">
        <v>1719</v>
      </c>
      <c r="D349" s="226"/>
      <c r="E349" s="227">
        <v>219.18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206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1783</v>
      </c>
      <c r="D350" s="226"/>
      <c r="E350" s="227">
        <v>36.51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206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1784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206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1"/>
      <c r="D352" s="246"/>
      <c r="E352" s="246"/>
      <c r="F352" s="246"/>
      <c r="G352" s="246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202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36">
        <v>46</v>
      </c>
      <c r="B353" s="237" t="s">
        <v>1785</v>
      </c>
      <c r="C353" s="249" t="s">
        <v>1786</v>
      </c>
      <c r="D353" s="238" t="s">
        <v>400</v>
      </c>
      <c r="E353" s="239">
        <v>266.5</v>
      </c>
      <c r="F353" s="240"/>
      <c r="G353" s="241">
        <f>ROUND(E353*F353,2)</f>
        <v>0</v>
      </c>
      <c r="H353" s="240"/>
      <c r="I353" s="241">
        <f>ROUND(E353*H353,2)</f>
        <v>0</v>
      </c>
      <c r="J353" s="240"/>
      <c r="K353" s="241">
        <f>ROUND(E353*J353,2)</f>
        <v>0</v>
      </c>
      <c r="L353" s="241">
        <v>21</v>
      </c>
      <c r="M353" s="241">
        <f>G353*(1+L353/100)</f>
        <v>0</v>
      </c>
      <c r="N353" s="239">
        <v>3.7100000000000002E-3</v>
      </c>
      <c r="O353" s="239">
        <f>ROUND(E353*N353,2)</f>
        <v>0.99</v>
      </c>
      <c r="P353" s="239">
        <v>0</v>
      </c>
      <c r="Q353" s="239">
        <f>ROUND(E353*P353,2)</f>
        <v>0</v>
      </c>
      <c r="R353" s="241" t="s">
        <v>401</v>
      </c>
      <c r="S353" s="241" t="s">
        <v>196</v>
      </c>
      <c r="T353" s="242" t="s">
        <v>244</v>
      </c>
      <c r="U353" s="224">
        <v>0.42199999999999999</v>
      </c>
      <c r="V353" s="224">
        <f>ROUND(E353*U353,2)</f>
        <v>112.46</v>
      </c>
      <c r="W353" s="224"/>
      <c r="X353" s="224" t="s">
        <v>233</v>
      </c>
      <c r="Y353" s="213"/>
      <c r="Z353" s="213"/>
      <c r="AA353" s="213"/>
      <c r="AB353" s="213"/>
      <c r="AC353" s="213"/>
      <c r="AD353" s="213"/>
      <c r="AE353" s="213"/>
      <c r="AF353" s="213"/>
      <c r="AG353" s="213" t="s">
        <v>234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9" t="s">
        <v>1787</v>
      </c>
      <c r="D354" s="257"/>
      <c r="E354" s="257"/>
      <c r="F354" s="257"/>
      <c r="G354" s="257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236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3" t="s">
        <v>1788</v>
      </c>
      <c r="D355" s="226"/>
      <c r="E355" s="227">
        <v>266.5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206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1"/>
      <c r="D356" s="246"/>
      <c r="E356" s="246"/>
      <c r="F356" s="246"/>
      <c r="G356" s="246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202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36">
        <v>47</v>
      </c>
      <c r="B357" s="237" t="s">
        <v>1789</v>
      </c>
      <c r="C357" s="249" t="s">
        <v>1790</v>
      </c>
      <c r="D357" s="238" t="s">
        <v>400</v>
      </c>
      <c r="E357" s="239">
        <v>12.497999999999999</v>
      </c>
      <c r="F357" s="240"/>
      <c r="G357" s="241">
        <f>ROUND(E357*F357,2)</f>
        <v>0</v>
      </c>
      <c r="H357" s="240"/>
      <c r="I357" s="241">
        <f>ROUND(E357*H357,2)</f>
        <v>0</v>
      </c>
      <c r="J357" s="240"/>
      <c r="K357" s="241">
        <f>ROUND(E357*J357,2)</f>
        <v>0</v>
      </c>
      <c r="L357" s="241">
        <v>21</v>
      </c>
      <c r="M357" s="241">
        <f>G357*(1+L357/100)</f>
        <v>0</v>
      </c>
      <c r="N357" s="239">
        <v>3.4909999999999997E-2</v>
      </c>
      <c r="O357" s="239">
        <f>ROUND(E357*N357,2)</f>
        <v>0.44</v>
      </c>
      <c r="P357" s="239">
        <v>0</v>
      </c>
      <c r="Q357" s="239">
        <f>ROUND(E357*P357,2)</f>
        <v>0</v>
      </c>
      <c r="R357" s="241" t="s">
        <v>1302</v>
      </c>
      <c r="S357" s="241" t="s">
        <v>196</v>
      </c>
      <c r="T357" s="242" t="s">
        <v>244</v>
      </c>
      <c r="U357" s="224">
        <v>1.1841699999999999</v>
      </c>
      <c r="V357" s="224">
        <f>ROUND(E357*U357,2)</f>
        <v>14.8</v>
      </c>
      <c r="W357" s="224"/>
      <c r="X357" s="224" t="s">
        <v>233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234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9" t="s">
        <v>1791</v>
      </c>
      <c r="D358" s="257"/>
      <c r="E358" s="257"/>
      <c r="F358" s="257"/>
      <c r="G358" s="257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236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43" t="str">
        <f>C358</f>
        <v>okenního nebo dveřního, z pomocného pracovního lešení o výšce podlahy do 1900 mm a pro zatížení do 1,5 kPa,</v>
      </c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526</v>
      </c>
      <c r="D359" s="226"/>
      <c r="E359" s="227"/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206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1792</v>
      </c>
      <c r="D360" s="226"/>
      <c r="E360" s="227">
        <v>2.16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206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1793</v>
      </c>
      <c r="D361" s="226"/>
      <c r="E361" s="227">
        <v>1.05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206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1794</v>
      </c>
      <c r="D362" s="226"/>
      <c r="E362" s="227">
        <v>1.6919999999999999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206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1795</v>
      </c>
      <c r="D363" s="226"/>
      <c r="E363" s="227">
        <v>1.1100000000000001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206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1796</v>
      </c>
      <c r="D364" s="226"/>
      <c r="E364" s="227">
        <v>2.1360000000000001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206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1797</v>
      </c>
      <c r="D365" s="226"/>
      <c r="E365" s="227">
        <v>1.07</v>
      </c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206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1798</v>
      </c>
      <c r="D366" s="226"/>
      <c r="E366" s="227">
        <v>2.14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206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1799</v>
      </c>
      <c r="D367" s="226"/>
      <c r="E367" s="227">
        <v>1.1399999999999999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206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1"/>
      <c r="D368" s="246"/>
      <c r="E368" s="246"/>
      <c r="F368" s="246"/>
      <c r="G368" s="246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202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36">
        <v>48</v>
      </c>
      <c r="B369" s="237" t="s">
        <v>1800</v>
      </c>
      <c r="C369" s="249" t="s">
        <v>1801</v>
      </c>
      <c r="D369" s="238" t="s">
        <v>400</v>
      </c>
      <c r="E369" s="239">
        <v>207.28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4.5580000000000002E-2</v>
      </c>
      <c r="O369" s="239">
        <f>ROUND(E369*N369,2)</f>
        <v>9.4499999999999993</v>
      </c>
      <c r="P369" s="239">
        <v>0</v>
      </c>
      <c r="Q369" s="239">
        <f>ROUND(E369*P369,2)</f>
        <v>0</v>
      </c>
      <c r="R369" s="241" t="s">
        <v>401</v>
      </c>
      <c r="S369" s="241" t="s">
        <v>196</v>
      </c>
      <c r="T369" s="242" t="s">
        <v>244</v>
      </c>
      <c r="U369" s="224">
        <v>0.60799999999999998</v>
      </c>
      <c r="V369" s="224">
        <f>ROUND(E369*U369,2)</f>
        <v>126.03</v>
      </c>
      <c r="W369" s="224"/>
      <c r="X369" s="224" t="s">
        <v>233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234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9" t="s">
        <v>1802</v>
      </c>
      <c r="D370" s="257"/>
      <c r="E370" s="257"/>
      <c r="F370" s="257"/>
      <c r="G370" s="257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236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526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206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1803</v>
      </c>
      <c r="D372" s="226"/>
      <c r="E372" s="227"/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206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1804</v>
      </c>
      <c r="D373" s="226"/>
      <c r="E373" s="227">
        <v>32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206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1805</v>
      </c>
      <c r="D374" s="226"/>
      <c r="E374" s="227">
        <v>-4.83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206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1806</v>
      </c>
      <c r="D375" s="226"/>
      <c r="E375" s="227">
        <v>12.565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206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1807</v>
      </c>
      <c r="D376" s="226"/>
      <c r="E376" s="227">
        <v>12.28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206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1808</v>
      </c>
      <c r="D377" s="226"/>
      <c r="E377" s="227">
        <v>18.32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206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1809</v>
      </c>
      <c r="D378" s="226"/>
      <c r="E378" s="227">
        <v>28.68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206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1810</v>
      </c>
      <c r="D379" s="226"/>
      <c r="E379" s="227">
        <v>19.920000000000002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206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1811</v>
      </c>
      <c r="D380" s="226"/>
      <c r="E380" s="227">
        <v>21.07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206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1812</v>
      </c>
      <c r="D381" s="226"/>
      <c r="E381" s="227">
        <v>14.244999999999999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206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1813</v>
      </c>
      <c r="D382" s="226"/>
      <c r="E382" s="227">
        <v>16.03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206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674</v>
      </c>
      <c r="D383" s="226"/>
      <c r="E383" s="227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206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1814</v>
      </c>
      <c r="D384" s="226"/>
      <c r="E384" s="227">
        <v>18.5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206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1815</v>
      </c>
      <c r="D385" s="226"/>
      <c r="E385" s="227">
        <v>18.5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206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1"/>
      <c r="D386" s="246"/>
      <c r="E386" s="246"/>
      <c r="F386" s="246"/>
      <c r="G386" s="246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202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 x14ac:dyDescent="0.2">
      <c r="A387" s="236">
        <v>49</v>
      </c>
      <c r="B387" s="237" t="s">
        <v>1816</v>
      </c>
      <c r="C387" s="249" t="s">
        <v>1817</v>
      </c>
      <c r="D387" s="238" t="s">
        <v>400</v>
      </c>
      <c r="E387" s="239">
        <v>124.32299999999999</v>
      </c>
      <c r="F387" s="240"/>
      <c r="G387" s="241">
        <f>ROUND(E387*F387,2)</f>
        <v>0</v>
      </c>
      <c r="H387" s="240"/>
      <c r="I387" s="241">
        <f>ROUND(E387*H387,2)</f>
        <v>0</v>
      </c>
      <c r="J387" s="240"/>
      <c r="K387" s="241">
        <f>ROUND(E387*J387,2)</f>
        <v>0</v>
      </c>
      <c r="L387" s="241">
        <v>21</v>
      </c>
      <c r="M387" s="241">
        <f>G387*(1+L387/100)</f>
        <v>0</v>
      </c>
      <c r="N387" s="239">
        <v>3.6700000000000001E-3</v>
      </c>
      <c r="O387" s="239">
        <f>ROUND(E387*N387,2)</f>
        <v>0.46</v>
      </c>
      <c r="P387" s="239">
        <v>0</v>
      </c>
      <c r="Q387" s="239">
        <f>ROUND(E387*P387,2)</f>
        <v>0</v>
      </c>
      <c r="R387" s="241" t="s">
        <v>401</v>
      </c>
      <c r="S387" s="241" t="s">
        <v>196</v>
      </c>
      <c r="T387" s="242" t="s">
        <v>244</v>
      </c>
      <c r="U387" s="224">
        <v>0.36199999999999999</v>
      </c>
      <c r="V387" s="224">
        <f>ROUND(E387*U387,2)</f>
        <v>45</v>
      </c>
      <c r="W387" s="224"/>
      <c r="X387" s="224" t="s">
        <v>233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234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526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206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1818</v>
      </c>
      <c r="D389" s="226"/>
      <c r="E389" s="227"/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206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1819</v>
      </c>
      <c r="D390" s="226"/>
      <c r="E390" s="227"/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206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1820</v>
      </c>
      <c r="D391" s="226"/>
      <c r="E391" s="227">
        <v>41.524999999999999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206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1821</v>
      </c>
      <c r="D392" s="226"/>
      <c r="E392" s="227">
        <v>38.625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206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1822</v>
      </c>
      <c r="D393" s="226"/>
      <c r="E393" s="227">
        <v>-5.2169999999999996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206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1823</v>
      </c>
      <c r="D394" s="226"/>
      <c r="E394" s="227">
        <v>11.05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206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 t="s">
        <v>1824</v>
      </c>
      <c r="D395" s="226"/>
      <c r="E395" s="227">
        <v>5.125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206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3" t="s">
        <v>1825</v>
      </c>
      <c r="D396" s="226"/>
      <c r="E396" s="227">
        <v>2.75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206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 t="s">
        <v>1826</v>
      </c>
      <c r="D397" s="226"/>
      <c r="E397" s="227">
        <v>-3.77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206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1827</v>
      </c>
      <c r="D398" s="226"/>
      <c r="E398" s="227">
        <v>24.11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206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1828</v>
      </c>
      <c r="D399" s="226"/>
      <c r="E399" s="227">
        <v>10.125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206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1"/>
      <c r="D400" s="246"/>
      <c r="E400" s="246"/>
      <c r="F400" s="246"/>
      <c r="G400" s="246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202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6">
        <v>50</v>
      </c>
      <c r="B401" s="237" t="s">
        <v>1829</v>
      </c>
      <c r="C401" s="249" t="s">
        <v>1830</v>
      </c>
      <c r="D401" s="238" t="s">
        <v>400</v>
      </c>
      <c r="E401" s="239">
        <v>411.93583999999998</v>
      </c>
      <c r="F401" s="240"/>
      <c r="G401" s="241">
        <f>ROUND(E401*F401,2)</f>
        <v>0</v>
      </c>
      <c r="H401" s="240"/>
      <c r="I401" s="241">
        <f>ROUND(E401*H401,2)</f>
        <v>0</v>
      </c>
      <c r="J401" s="240"/>
      <c r="K401" s="241">
        <f>ROUND(E401*J401,2)</f>
        <v>0</v>
      </c>
      <c r="L401" s="241">
        <v>21</v>
      </c>
      <c r="M401" s="241">
        <f>G401*(1+L401/100)</f>
        <v>0</v>
      </c>
      <c r="N401" s="239">
        <v>2.1700000000000001E-3</v>
      </c>
      <c r="O401" s="239">
        <f>ROUND(E401*N401,2)</f>
        <v>0.89</v>
      </c>
      <c r="P401" s="239">
        <v>0</v>
      </c>
      <c r="Q401" s="239">
        <f>ROUND(E401*P401,2)</f>
        <v>0</v>
      </c>
      <c r="R401" s="241" t="s">
        <v>401</v>
      </c>
      <c r="S401" s="241" t="s">
        <v>196</v>
      </c>
      <c r="T401" s="242" t="s">
        <v>244</v>
      </c>
      <c r="U401" s="224">
        <v>0.251</v>
      </c>
      <c r="V401" s="224">
        <f>ROUND(E401*U401,2)</f>
        <v>103.4</v>
      </c>
      <c r="W401" s="224"/>
      <c r="X401" s="224" t="s">
        <v>233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234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9" t="s">
        <v>1831</v>
      </c>
      <c r="D402" s="257"/>
      <c r="E402" s="257"/>
      <c r="F402" s="257"/>
      <c r="G402" s="257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236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1774</v>
      </c>
      <c r="D403" s="226"/>
      <c r="E403" s="227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206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1775</v>
      </c>
      <c r="D404" s="226"/>
      <c r="E404" s="227">
        <v>56.499000000000002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206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 t="s">
        <v>1776</v>
      </c>
      <c r="D405" s="226"/>
      <c r="E405" s="227">
        <v>82.405680000000004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206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3" t="s">
        <v>674</v>
      </c>
      <c r="D406" s="226"/>
      <c r="E406" s="227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206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 t="s">
        <v>704</v>
      </c>
      <c r="D407" s="226"/>
      <c r="E407" s="227"/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206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3" t="s">
        <v>1777</v>
      </c>
      <c r="D408" s="226"/>
      <c r="E408" s="227">
        <v>56.3904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206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 t="s">
        <v>1778</v>
      </c>
      <c r="D409" s="226"/>
      <c r="E409" s="227">
        <v>80.12576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206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3" t="s">
        <v>1779</v>
      </c>
      <c r="D410" s="226"/>
      <c r="E410" s="227">
        <v>136.51499999999999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206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1"/>
      <c r="D411" s="246"/>
      <c r="E411" s="246"/>
      <c r="F411" s="246"/>
      <c r="G411" s="246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202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6">
        <v>51</v>
      </c>
      <c r="B412" s="237" t="s">
        <v>1832</v>
      </c>
      <c r="C412" s="249" t="s">
        <v>1833</v>
      </c>
      <c r="D412" s="238" t="s">
        <v>400</v>
      </c>
      <c r="E412" s="239">
        <v>105.108</v>
      </c>
      <c r="F412" s="240"/>
      <c r="G412" s="241">
        <f>ROUND(E412*F412,2)</f>
        <v>0</v>
      </c>
      <c r="H412" s="240"/>
      <c r="I412" s="241">
        <f>ROUND(E412*H412,2)</f>
        <v>0</v>
      </c>
      <c r="J412" s="240"/>
      <c r="K412" s="241">
        <f>ROUND(E412*J412,2)</f>
        <v>0</v>
      </c>
      <c r="L412" s="241">
        <v>21</v>
      </c>
      <c r="M412" s="241">
        <f>G412*(1+L412/100)</f>
        <v>0</v>
      </c>
      <c r="N412" s="239">
        <v>2.1700000000000001E-3</v>
      </c>
      <c r="O412" s="239">
        <f>ROUND(E412*N412,2)</f>
        <v>0.23</v>
      </c>
      <c r="P412" s="239">
        <v>0</v>
      </c>
      <c r="Q412" s="239">
        <f>ROUND(E412*P412,2)</f>
        <v>0</v>
      </c>
      <c r="R412" s="241" t="s">
        <v>401</v>
      </c>
      <c r="S412" s="241" t="s">
        <v>196</v>
      </c>
      <c r="T412" s="242" t="s">
        <v>244</v>
      </c>
      <c r="U412" s="224">
        <v>0.251</v>
      </c>
      <c r="V412" s="224">
        <f>ROUND(E412*U412,2)</f>
        <v>26.38</v>
      </c>
      <c r="W412" s="224"/>
      <c r="X412" s="224" t="s">
        <v>233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234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9" t="s">
        <v>1787</v>
      </c>
      <c r="D413" s="257"/>
      <c r="E413" s="257"/>
      <c r="F413" s="257"/>
      <c r="G413" s="257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236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1834</v>
      </c>
      <c r="D414" s="226"/>
      <c r="E414" s="227">
        <v>5.7919999999999998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206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1835</v>
      </c>
      <c r="D415" s="226"/>
      <c r="E415" s="227">
        <v>11.584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206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1836</v>
      </c>
      <c r="D416" s="226"/>
      <c r="E416" s="227">
        <v>8.6880000000000006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206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 t="s">
        <v>1837</v>
      </c>
      <c r="D417" s="226"/>
      <c r="E417" s="227">
        <v>2.8959999999999999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206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53" t="s">
        <v>1838</v>
      </c>
      <c r="D418" s="226"/>
      <c r="E418" s="227">
        <v>4.3440000000000003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206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 t="s">
        <v>674</v>
      </c>
      <c r="D419" s="226"/>
      <c r="E419" s="227"/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206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1839</v>
      </c>
      <c r="D420" s="226"/>
      <c r="E420" s="227">
        <v>28.16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206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1840</v>
      </c>
      <c r="D421" s="226"/>
      <c r="E421" s="227">
        <v>7.7439999999999998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206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1841</v>
      </c>
      <c r="D422" s="226"/>
      <c r="E422" s="227">
        <v>35.9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206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1"/>
      <c r="D423" s="246"/>
      <c r="E423" s="246"/>
      <c r="F423" s="246"/>
      <c r="G423" s="246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202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x14ac:dyDescent="0.2">
      <c r="A424" s="229" t="s">
        <v>191</v>
      </c>
      <c r="B424" s="230" t="s">
        <v>102</v>
      </c>
      <c r="C424" s="248" t="s">
        <v>103</v>
      </c>
      <c r="D424" s="231"/>
      <c r="E424" s="232"/>
      <c r="F424" s="233"/>
      <c r="G424" s="233">
        <f>SUMIF(AG425:AG464,"&lt;&gt;NOR",G425:G464)</f>
        <v>0</v>
      </c>
      <c r="H424" s="233"/>
      <c r="I424" s="233">
        <f>SUM(I425:I464)</f>
        <v>0</v>
      </c>
      <c r="J424" s="233"/>
      <c r="K424" s="233">
        <f>SUM(K425:K464)</f>
        <v>0</v>
      </c>
      <c r="L424" s="233"/>
      <c r="M424" s="233">
        <f>SUM(M425:M464)</f>
        <v>0</v>
      </c>
      <c r="N424" s="232"/>
      <c r="O424" s="232">
        <f>SUM(O425:O464)</f>
        <v>40.6</v>
      </c>
      <c r="P424" s="232"/>
      <c r="Q424" s="232">
        <f>SUM(Q425:Q464)</f>
        <v>0</v>
      </c>
      <c r="R424" s="233"/>
      <c r="S424" s="233"/>
      <c r="T424" s="234"/>
      <c r="U424" s="228"/>
      <c r="V424" s="228">
        <f>SUM(V425:V464)</f>
        <v>1049.1600000000001</v>
      </c>
      <c r="W424" s="228"/>
      <c r="X424" s="228"/>
      <c r="AG424" t="s">
        <v>192</v>
      </c>
    </row>
    <row r="425" spans="1:60" ht="22.5" outlineLevel="1" x14ac:dyDescent="0.2">
      <c r="A425" s="236">
        <v>52</v>
      </c>
      <c r="B425" s="237" t="s">
        <v>1842</v>
      </c>
      <c r="C425" s="249" t="s">
        <v>1843</v>
      </c>
      <c r="D425" s="238" t="s">
        <v>400</v>
      </c>
      <c r="E425" s="239">
        <v>110.9675</v>
      </c>
      <c r="F425" s="240"/>
      <c r="G425" s="241">
        <f>ROUND(E425*F425,2)</f>
        <v>0</v>
      </c>
      <c r="H425" s="240"/>
      <c r="I425" s="241">
        <f>ROUND(E425*H425,2)</f>
        <v>0</v>
      </c>
      <c r="J425" s="240"/>
      <c r="K425" s="241">
        <f>ROUND(E425*J425,2)</f>
        <v>0</v>
      </c>
      <c r="L425" s="241">
        <v>21</v>
      </c>
      <c r="M425" s="241">
        <f>G425*(1+L425/100)</f>
        <v>0</v>
      </c>
      <c r="N425" s="239">
        <v>3.4200000000000001E-2</v>
      </c>
      <c r="O425" s="239">
        <f>ROUND(E425*N425,2)</f>
        <v>3.8</v>
      </c>
      <c r="P425" s="239">
        <v>0</v>
      </c>
      <c r="Q425" s="239">
        <f>ROUND(E425*P425,2)</f>
        <v>0</v>
      </c>
      <c r="R425" s="241" t="s">
        <v>401</v>
      </c>
      <c r="S425" s="241" t="s">
        <v>196</v>
      </c>
      <c r="T425" s="242" t="s">
        <v>244</v>
      </c>
      <c r="U425" s="224">
        <v>1.4157999999999999</v>
      </c>
      <c r="V425" s="224">
        <f>ROUND(E425*U425,2)</f>
        <v>157.11000000000001</v>
      </c>
      <c r="W425" s="224"/>
      <c r="X425" s="224" t="s">
        <v>233</v>
      </c>
      <c r="Y425" s="213"/>
      <c r="Z425" s="213"/>
      <c r="AA425" s="213"/>
      <c r="AB425" s="213"/>
      <c r="AC425" s="213"/>
      <c r="AD425" s="213"/>
      <c r="AE425" s="213"/>
      <c r="AF425" s="213"/>
      <c r="AG425" s="213" t="s">
        <v>234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 x14ac:dyDescent="0.2">
      <c r="A426" s="220"/>
      <c r="B426" s="221"/>
      <c r="C426" s="259" t="s">
        <v>1844</v>
      </c>
      <c r="D426" s="257"/>
      <c r="E426" s="257"/>
      <c r="F426" s="257"/>
      <c r="G426" s="257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236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43" t="str">
        <f>C426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5" t="s">
        <v>1845</v>
      </c>
      <c r="D427" s="263"/>
      <c r="E427" s="263"/>
      <c r="F427" s="263"/>
      <c r="G427" s="263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236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2" t="s">
        <v>1846</v>
      </c>
      <c r="D428" s="247"/>
      <c r="E428" s="247"/>
      <c r="F428" s="247"/>
      <c r="G428" s="247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201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 t="s">
        <v>1847</v>
      </c>
      <c r="D429" s="226"/>
      <c r="E429" s="227">
        <v>36.58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206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3" t="s">
        <v>1848</v>
      </c>
      <c r="D430" s="226"/>
      <c r="E430" s="227">
        <v>12.4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206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 t="s">
        <v>1849</v>
      </c>
      <c r="D431" s="226"/>
      <c r="E431" s="227">
        <v>61.987499999999997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206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51"/>
      <c r="D432" s="246"/>
      <c r="E432" s="246"/>
      <c r="F432" s="246"/>
      <c r="G432" s="246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202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 x14ac:dyDescent="0.2">
      <c r="A433" s="236">
        <v>53</v>
      </c>
      <c r="B433" s="237" t="s">
        <v>1850</v>
      </c>
      <c r="C433" s="249" t="s">
        <v>1851</v>
      </c>
      <c r="D433" s="238" t="s">
        <v>400</v>
      </c>
      <c r="E433" s="239">
        <v>369.3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4.9369999999999997E-2</v>
      </c>
      <c r="O433" s="239">
        <f>ROUND(E433*N433,2)</f>
        <v>18.23</v>
      </c>
      <c r="P433" s="239">
        <v>0</v>
      </c>
      <c r="Q433" s="239">
        <f>ROUND(E433*P433,2)</f>
        <v>0</v>
      </c>
      <c r="R433" s="241" t="s">
        <v>401</v>
      </c>
      <c r="S433" s="241" t="s">
        <v>196</v>
      </c>
      <c r="T433" s="242" t="s">
        <v>244</v>
      </c>
      <c r="U433" s="224">
        <v>1.4157999999999999</v>
      </c>
      <c r="V433" s="224">
        <f>ROUND(E433*U433,2)</f>
        <v>522.85</v>
      </c>
      <c r="W433" s="224"/>
      <c r="X433" s="224" t="s">
        <v>233</v>
      </c>
      <c r="Y433" s="213"/>
      <c r="Z433" s="213"/>
      <c r="AA433" s="213"/>
      <c r="AB433" s="213"/>
      <c r="AC433" s="213"/>
      <c r="AD433" s="213"/>
      <c r="AE433" s="213"/>
      <c r="AF433" s="213"/>
      <c r="AG433" s="213" t="s">
        <v>234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ht="22.5" outlineLevel="1" x14ac:dyDescent="0.2">
      <c r="A434" s="220"/>
      <c r="B434" s="221"/>
      <c r="C434" s="259" t="s">
        <v>1844</v>
      </c>
      <c r="D434" s="257"/>
      <c r="E434" s="257"/>
      <c r="F434" s="257"/>
      <c r="G434" s="257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236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43" t="str">
        <f>C434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65" t="s">
        <v>1845</v>
      </c>
      <c r="D435" s="263"/>
      <c r="E435" s="263"/>
      <c r="F435" s="263"/>
      <c r="G435" s="263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236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2" t="s">
        <v>1852</v>
      </c>
      <c r="D436" s="247"/>
      <c r="E436" s="247"/>
      <c r="F436" s="247"/>
      <c r="G436" s="247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201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3" t="s">
        <v>1853</v>
      </c>
      <c r="D437" s="226"/>
      <c r="E437" s="227">
        <v>73.875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206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3" t="s">
        <v>1854</v>
      </c>
      <c r="D438" s="226"/>
      <c r="E438" s="227">
        <v>15.75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206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3" t="s">
        <v>1855</v>
      </c>
      <c r="D439" s="226"/>
      <c r="E439" s="227">
        <v>2.7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206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3" t="s">
        <v>1856</v>
      </c>
      <c r="D440" s="226"/>
      <c r="E440" s="227">
        <v>73.875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206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1854</v>
      </c>
      <c r="D441" s="226"/>
      <c r="E441" s="227">
        <v>15.75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206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3" t="s">
        <v>1857</v>
      </c>
      <c r="D442" s="226"/>
      <c r="E442" s="227">
        <v>2.7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206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3" t="s">
        <v>1858</v>
      </c>
      <c r="D443" s="226"/>
      <c r="E443" s="227">
        <v>92.325000000000003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206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3" t="s">
        <v>1859</v>
      </c>
      <c r="D444" s="226"/>
      <c r="E444" s="227">
        <v>92.325000000000003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206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1"/>
      <c r="D445" s="246"/>
      <c r="E445" s="246"/>
      <c r="F445" s="246"/>
      <c r="G445" s="246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202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6">
        <v>54</v>
      </c>
      <c r="B446" s="237" t="s">
        <v>1860</v>
      </c>
      <c r="C446" s="249" t="s">
        <v>1861</v>
      </c>
      <c r="D446" s="238" t="s">
        <v>400</v>
      </c>
      <c r="E446" s="239">
        <v>379.44650000000001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4.8169999999999998E-2</v>
      </c>
      <c r="O446" s="239">
        <f>ROUND(E446*N446,2)</f>
        <v>18.28</v>
      </c>
      <c r="P446" s="239">
        <v>0</v>
      </c>
      <c r="Q446" s="239">
        <f>ROUND(E446*P446,2)</f>
        <v>0</v>
      </c>
      <c r="R446" s="241" t="s">
        <v>401</v>
      </c>
      <c r="S446" s="241" t="s">
        <v>196</v>
      </c>
      <c r="T446" s="242" t="s">
        <v>244</v>
      </c>
      <c r="U446" s="224">
        <v>0.74299999999999999</v>
      </c>
      <c r="V446" s="224">
        <f>ROUND(E446*U446,2)</f>
        <v>281.93</v>
      </c>
      <c r="W446" s="224"/>
      <c r="X446" s="224" t="s">
        <v>233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234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1862</v>
      </c>
      <c r="D447" s="226"/>
      <c r="E447" s="227">
        <v>162.47499999999999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206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1863</v>
      </c>
      <c r="D448" s="226"/>
      <c r="E448" s="227">
        <v>-10.331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206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1864</v>
      </c>
      <c r="D449" s="226"/>
      <c r="E449" s="227">
        <v>164.495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206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488</v>
      </c>
      <c r="D450" s="226"/>
      <c r="E450" s="227"/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206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1865</v>
      </c>
      <c r="D451" s="226"/>
      <c r="E451" s="227">
        <v>6.375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206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1866</v>
      </c>
      <c r="D452" s="226"/>
      <c r="E452" s="227">
        <v>0.2225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206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1747</v>
      </c>
      <c r="D453" s="226"/>
      <c r="E453" s="227">
        <v>-2.6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206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1867</v>
      </c>
      <c r="D454" s="226"/>
      <c r="E454" s="227">
        <v>-0.9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206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1868</v>
      </c>
      <c r="D455" s="226"/>
      <c r="E455" s="227">
        <v>34.75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206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1869</v>
      </c>
      <c r="D456" s="226"/>
      <c r="E456" s="227">
        <v>24.96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206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1"/>
      <c r="D457" s="246"/>
      <c r="E457" s="246"/>
      <c r="F457" s="246"/>
      <c r="G457" s="246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202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ht="22.5" outlineLevel="1" x14ac:dyDescent="0.2">
      <c r="A458" s="236">
        <v>55</v>
      </c>
      <c r="B458" s="237" t="s">
        <v>1870</v>
      </c>
      <c r="C458" s="249" t="s">
        <v>1871</v>
      </c>
      <c r="D458" s="238" t="s">
        <v>400</v>
      </c>
      <c r="E458" s="239">
        <v>379.44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7.6000000000000004E-4</v>
      </c>
      <c r="O458" s="239">
        <f>ROUND(E458*N458,2)</f>
        <v>0.28999999999999998</v>
      </c>
      <c r="P458" s="239">
        <v>0</v>
      </c>
      <c r="Q458" s="239">
        <f>ROUND(E458*P458,2)</f>
        <v>0</v>
      </c>
      <c r="R458" s="241" t="s">
        <v>401</v>
      </c>
      <c r="S458" s="241" t="s">
        <v>196</v>
      </c>
      <c r="T458" s="242" t="s">
        <v>244</v>
      </c>
      <c r="U458" s="224">
        <v>0.23</v>
      </c>
      <c r="V458" s="224">
        <f>ROUND(E458*U458,2)</f>
        <v>87.27</v>
      </c>
      <c r="W458" s="224"/>
      <c r="X458" s="224" t="s">
        <v>233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234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9" t="s">
        <v>1872</v>
      </c>
      <c r="D459" s="257"/>
      <c r="E459" s="257"/>
      <c r="F459" s="257"/>
      <c r="G459" s="257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236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2" t="s">
        <v>1872</v>
      </c>
      <c r="D460" s="247"/>
      <c r="E460" s="247"/>
      <c r="F460" s="247"/>
      <c r="G460" s="247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201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53" t="s">
        <v>1873</v>
      </c>
      <c r="D461" s="226"/>
      <c r="E461" s="227"/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206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3" t="s">
        <v>1874</v>
      </c>
      <c r="D462" s="226"/>
      <c r="E462" s="227">
        <v>354.48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206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1875</v>
      </c>
      <c r="D463" s="226"/>
      <c r="E463" s="227">
        <v>24.96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206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1"/>
      <c r="D464" s="246"/>
      <c r="E464" s="246"/>
      <c r="F464" s="246"/>
      <c r="G464" s="246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202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x14ac:dyDescent="0.2">
      <c r="A465" s="229" t="s">
        <v>191</v>
      </c>
      <c r="B465" s="230" t="s">
        <v>104</v>
      </c>
      <c r="C465" s="248" t="s">
        <v>105</v>
      </c>
      <c r="D465" s="231"/>
      <c r="E465" s="232"/>
      <c r="F465" s="233"/>
      <c r="G465" s="233">
        <f>SUMIF(AG466:AG512,"&lt;&gt;NOR",G466:G512)</f>
        <v>0</v>
      </c>
      <c r="H465" s="233"/>
      <c r="I465" s="233">
        <f>SUM(I466:I512)</f>
        <v>0</v>
      </c>
      <c r="J465" s="233"/>
      <c r="K465" s="233">
        <f>SUM(K466:K512)</f>
        <v>0</v>
      </c>
      <c r="L465" s="233"/>
      <c r="M465" s="233">
        <f>SUM(M466:M512)</f>
        <v>0</v>
      </c>
      <c r="N465" s="232"/>
      <c r="O465" s="232">
        <f>SUM(O466:O512)</f>
        <v>121.32</v>
      </c>
      <c r="P465" s="232"/>
      <c r="Q465" s="232">
        <f>SUM(Q466:Q512)</f>
        <v>0</v>
      </c>
      <c r="R465" s="233"/>
      <c r="S465" s="233"/>
      <c r="T465" s="234"/>
      <c r="U465" s="228"/>
      <c r="V465" s="228">
        <f>SUM(V466:V512)</f>
        <v>175.76999999999998</v>
      </c>
      <c r="W465" s="228"/>
      <c r="X465" s="228"/>
      <c r="AG465" t="s">
        <v>192</v>
      </c>
    </row>
    <row r="466" spans="1:60" outlineLevel="1" x14ac:dyDescent="0.2">
      <c r="A466" s="236">
        <v>56</v>
      </c>
      <c r="B466" s="237" t="s">
        <v>1876</v>
      </c>
      <c r="C466" s="249" t="s">
        <v>1877</v>
      </c>
      <c r="D466" s="238" t="s">
        <v>230</v>
      </c>
      <c r="E466" s="239">
        <v>12.1212</v>
      </c>
      <c r="F466" s="240"/>
      <c r="G466" s="241">
        <f>ROUND(E466*F466,2)</f>
        <v>0</v>
      </c>
      <c r="H466" s="240"/>
      <c r="I466" s="241">
        <f>ROUND(E466*H466,2)</f>
        <v>0</v>
      </c>
      <c r="J466" s="240"/>
      <c r="K466" s="241">
        <f>ROUND(E466*J466,2)</f>
        <v>0</v>
      </c>
      <c r="L466" s="241">
        <v>21</v>
      </c>
      <c r="M466" s="241">
        <f>G466*(1+L466/100)</f>
        <v>0</v>
      </c>
      <c r="N466" s="239">
        <v>2.5249999999999999</v>
      </c>
      <c r="O466" s="239">
        <f>ROUND(E466*N466,2)</f>
        <v>30.61</v>
      </c>
      <c r="P466" s="239">
        <v>0</v>
      </c>
      <c r="Q466" s="239">
        <f>ROUND(E466*P466,2)</f>
        <v>0</v>
      </c>
      <c r="R466" s="241" t="s">
        <v>401</v>
      </c>
      <c r="S466" s="241" t="s">
        <v>196</v>
      </c>
      <c r="T466" s="242" t="s">
        <v>244</v>
      </c>
      <c r="U466" s="224">
        <v>3.2130000000000001</v>
      </c>
      <c r="V466" s="224">
        <f>ROUND(E466*U466,2)</f>
        <v>38.950000000000003</v>
      </c>
      <c r="W466" s="224"/>
      <c r="X466" s="224" t="s">
        <v>233</v>
      </c>
      <c r="Y466" s="213"/>
      <c r="Z466" s="213"/>
      <c r="AA466" s="213"/>
      <c r="AB466" s="213"/>
      <c r="AC466" s="213"/>
      <c r="AD466" s="213"/>
      <c r="AE466" s="213"/>
      <c r="AF466" s="213"/>
      <c r="AG466" s="213" t="s">
        <v>234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9" t="s">
        <v>1245</v>
      </c>
      <c r="D467" s="257"/>
      <c r="E467" s="257"/>
      <c r="F467" s="257"/>
      <c r="G467" s="257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236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2" t="s">
        <v>1878</v>
      </c>
      <c r="D468" s="247"/>
      <c r="E468" s="247"/>
      <c r="F468" s="247"/>
      <c r="G468" s="247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201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1879</v>
      </c>
      <c r="D469" s="226"/>
      <c r="E469" s="227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206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526</v>
      </c>
      <c r="D470" s="226"/>
      <c r="E470" s="227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206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1880</v>
      </c>
      <c r="D471" s="226"/>
      <c r="E471" s="227">
        <v>5.1504000000000003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206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1881</v>
      </c>
      <c r="D472" s="226"/>
      <c r="E472" s="227">
        <v>2.742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206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1882</v>
      </c>
      <c r="D473" s="226"/>
      <c r="E473" s="227">
        <v>1.8018000000000001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206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1883</v>
      </c>
      <c r="D474" s="226"/>
      <c r="E474" s="227"/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206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1884</v>
      </c>
      <c r="D475" s="226"/>
      <c r="E475" s="227">
        <v>2.427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206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1"/>
      <c r="D476" s="246"/>
      <c r="E476" s="246"/>
      <c r="F476" s="246"/>
      <c r="G476" s="246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202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36">
        <v>57</v>
      </c>
      <c r="B477" s="237" t="s">
        <v>1885</v>
      </c>
      <c r="C477" s="249" t="s">
        <v>1886</v>
      </c>
      <c r="D477" s="238" t="s">
        <v>230</v>
      </c>
      <c r="E477" s="239">
        <v>24.2424</v>
      </c>
      <c r="F477" s="240"/>
      <c r="G477" s="241">
        <f>ROUND(E477*F477,2)</f>
        <v>0</v>
      </c>
      <c r="H477" s="240"/>
      <c r="I477" s="241">
        <f>ROUND(E477*H477,2)</f>
        <v>0</v>
      </c>
      <c r="J477" s="240"/>
      <c r="K477" s="241">
        <f>ROUND(E477*J477,2)</f>
        <v>0</v>
      </c>
      <c r="L477" s="241">
        <v>21</v>
      </c>
      <c r="M477" s="241">
        <f>G477*(1+L477/100)</f>
        <v>0</v>
      </c>
      <c r="N477" s="239">
        <v>2.5249999999999999</v>
      </c>
      <c r="O477" s="239">
        <f>ROUND(E477*N477,2)</f>
        <v>61.21</v>
      </c>
      <c r="P477" s="239">
        <v>0</v>
      </c>
      <c r="Q477" s="239">
        <f>ROUND(E477*P477,2)</f>
        <v>0</v>
      </c>
      <c r="R477" s="241" t="s">
        <v>401</v>
      </c>
      <c r="S477" s="241" t="s">
        <v>196</v>
      </c>
      <c r="T477" s="242" t="s">
        <v>244</v>
      </c>
      <c r="U477" s="224">
        <v>2.58</v>
      </c>
      <c r="V477" s="224">
        <f>ROUND(E477*U477,2)</f>
        <v>62.55</v>
      </c>
      <c r="W477" s="224"/>
      <c r="X477" s="224" t="s">
        <v>233</v>
      </c>
      <c r="Y477" s="213"/>
      <c r="Z477" s="213"/>
      <c r="AA477" s="213"/>
      <c r="AB477" s="213"/>
      <c r="AC477" s="213"/>
      <c r="AD477" s="213"/>
      <c r="AE477" s="213"/>
      <c r="AF477" s="213"/>
      <c r="AG477" s="213" t="s">
        <v>234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9" t="s">
        <v>1245</v>
      </c>
      <c r="D478" s="257"/>
      <c r="E478" s="257"/>
      <c r="F478" s="257"/>
      <c r="G478" s="257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236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2" t="s">
        <v>1878</v>
      </c>
      <c r="D479" s="247"/>
      <c r="E479" s="247"/>
      <c r="F479" s="247"/>
      <c r="G479" s="247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201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1887</v>
      </c>
      <c r="D480" s="226"/>
      <c r="E480" s="227"/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206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1879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206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526</v>
      </c>
      <c r="D482" s="226"/>
      <c r="E482" s="227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206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1888</v>
      </c>
      <c r="D483" s="226"/>
      <c r="E483" s="227">
        <v>10.300800000000001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206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53" t="s">
        <v>1889</v>
      </c>
      <c r="D484" s="226"/>
      <c r="E484" s="227">
        <v>5.484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206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1890</v>
      </c>
      <c r="D485" s="226"/>
      <c r="E485" s="227">
        <v>3.6036000000000001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206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1883</v>
      </c>
      <c r="D486" s="226"/>
      <c r="E486" s="227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206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1891</v>
      </c>
      <c r="D487" s="226"/>
      <c r="E487" s="227">
        <v>4.8540000000000001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206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1"/>
      <c r="D488" s="246"/>
      <c r="E488" s="246"/>
      <c r="F488" s="246"/>
      <c r="G488" s="246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202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36">
        <v>58</v>
      </c>
      <c r="B489" s="237" t="s">
        <v>1892</v>
      </c>
      <c r="C489" s="249" t="s">
        <v>1893</v>
      </c>
      <c r="D489" s="238" t="s">
        <v>230</v>
      </c>
      <c r="E489" s="239">
        <v>24.24</v>
      </c>
      <c r="F489" s="240"/>
      <c r="G489" s="241">
        <f>ROUND(E489*F489,2)</f>
        <v>0</v>
      </c>
      <c r="H489" s="240"/>
      <c r="I489" s="241">
        <f>ROUND(E489*H489,2)</f>
        <v>0</v>
      </c>
      <c r="J489" s="240"/>
      <c r="K489" s="241">
        <f>ROUND(E489*J489,2)</f>
        <v>0</v>
      </c>
      <c r="L489" s="241">
        <v>21</v>
      </c>
      <c r="M489" s="241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41" t="s">
        <v>401</v>
      </c>
      <c r="S489" s="241" t="s">
        <v>196</v>
      </c>
      <c r="T489" s="242" t="s">
        <v>244</v>
      </c>
      <c r="U489" s="224">
        <v>0.41</v>
      </c>
      <c r="V489" s="224">
        <f>ROUND(E489*U489,2)</f>
        <v>9.94</v>
      </c>
      <c r="W489" s="224"/>
      <c r="X489" s="224" t="s">
        <v>233</v>
      </c>
      <c r="Y489" s="213"/>
      <c r="Z489" s="213"/>
      <c r="AA489" s="213"/>
      <c r="AB489" s="213"/>
      <c r="AC489" s="213"/>
      <c r="AD489" s="213"/>
      <c r="AE489" s="213"/>
      <c r="AF489" s="213"/>
      <c r="AG489" s="213" t="s">
        <v>234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9" t="s">
        <v>1894</v>
      </c>
      <c r="D490" s="257"/>
      <c r="E490" s="257"/>
      <c r="F490" s="257"/>
      <c r="G490" s="257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236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1"/>
      <c r="D491" s="246"/>
      <c r="E491" s="246"/>
      <c r="F491" s="246"/>
      <c r="G491" s="246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202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ht="22.5" outlineLevel="1" x14ac:dyDescent="0.2">
      <c r="A492" s="236">
        <v>59</v>
      </c>
      <c r="B492" s="237" t="s">
        <v>1895</v>
      </c>
      <c r="C492" s="249" t="s">
        <v>1896</v>
      </c>
      <c r="D492" s="238" t="s">
        <v>230</v>
      </c>
      <c r="E492" s="239">
        <v>5.6630000000000003</v>
      </c>
      <c r="F492" s="240"/>
      <c r="G492" s="241">
        <f>ROUND(E492*F492,2)</f>
        <v>0</v>
      </c>
      <c r="H492" s="240"/>
      <c r="I492" s="241">
        <f>ROUND(E492*H492,2)</f>
        <v>0</v>
      </c>
      <c r="J492" s="240"/>
      <c r="K492" s="241">
        <f>ROUND(E492*J492,2)</f>
        <v>0</v>
      </c>
      <c r="L492" s="241">
        <v>21</v>
      </c>
      <c r="M492" s="241">
        <f>G492*(1+L492/100)</f>
        <v>0</v>
      </c>
      <c r="N492" s="239">
        <v>0.82138</v>
      </c>
      <c r="O492" s="239">
        <f>ROUND(E492*N492,2)</f>
        <v>4.6500000000000004</v>
      </c>
      <c r="P492" s="239">
        <v>0</v>
      </c>
      <c r="Q492" s="239">
        <f>ROUND(E492*P492,2)</f>
        <v>0</v>
      </c>
      <c r="R492" s="241" t="s">
        <v>401</v>
      </c>
      <c r="S492" s="241" t="s">
        <v>196</v>
      </c>
      <c r="T492" s="242" t="s">
        <v>244</v>
      </c>
      <c r="U492" s="224">
        <v>4.1459999999999999</v>
      </c>
      <c r="V492" s="224">
        <f>ROUND(E492*U492,2)</f>
        <v>23.48</v>
      </c>
      <c r="W492" s="224"/>
      <c r="X492" s="224" t="s">
        <v>233</v>
      </c>
      <c r="Y492" s="213"/>
      <c r="Z492" s="213"/>
      <c r="AA492" s="213"/>
      <c r="AB492" s="213"/>
      <c r="AC492" s="213"/>
      <c r="AD492" s="213"/>
      <c r="AE492" s="213"/>
      <c r="AF492" s="213"/>
      <c r="AG492" s="213" t="s">
        <v>234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1897</v>
      </c>
      <c r="D493" s="226"/>
      <c r="E493" s="227"/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206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1883</v>
      </c>
      <c r="D494" s="226"/>
      <c r="E494" s="227"/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206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1898</v>
      </c>
      <c r="D495" s="226"/>
      <c r="E495" s="227">
        <v>5.6630000000000003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206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1"/>
      <c r="D496" s="246"/>
      <c r="E496" s="246"/>
      <c r="F496" s="246"/>
      <c r="G496" s="246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202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36">
        <v>60</v>
      </c>
      <c r="B497" s="237" t="s">
        <v>1899</v>
      </c>
      <c r="C497" s="249" t="s">
        <v>1900</v>
      </c>
      <c r="D497" s="238" t="s">
        <v>256</v>
      </c>
      <c r="E497" s="239">
        <v>0.73453999999999997</v>
      </c>
      <c r="F497" s="240"/>
      <c r="G497" s="241">
        <f>ROUND(E497*F497,2)</f>
        <v>0</v>
      </c>
      <c r="H497" s="240"/>
      <c r="I497" s="241">
        <f>ROUND(E497*H497,2)</f>
        <v>0</v>
      </c>
      <c r="J497" s="240"/>
      <c r="K497" s="241">
        <f>ROUND(E497*J497,2)</f>
        <v>0</v>
      </c>
      <c r="L497" s="241">
        <v>21</v>
      </c>
      <c r="M497" s="241">
        <f>G497*(1+L497/100)</f>
        <v>0</v>
      </c>
      <c r="N497" s="239">
        <v>1.0662499999999999</v>
      </c>
      <c r="O497" s="239">
        <f>ROUND(E497*N497,2)</f>
        <v>0.78</v>
      </c>
      <c r="P497" s="239">
        <v>0</v>
      </c>
      <c r="Q497" s="239">
        <f>ROUND(E497*P497,2)</f>
        <v>0</v>
      </c>
      <c r="R497" s="241" t="s">
        <v>401</v>
      </c>
      <c r="S497" s="241" t="s">
        <v>196</v>
      </c>
      <c r="T497" s="242" t="s">
        <v>244</v>
      </c>
      <c r="U497" s="224">
        <v>15.231</v>
      </c>
      <c r="V497" s="224">
        <f>ROUND(E497*U497,2)</f>
        <v>11.19</v>
      </c>
      <c r="W497" s="224"/>
      <c r="X497" s="224" t="s">
        <v>233</v>
      </c>
      <c r="Y497" s="213"/>
      <c r="Z497" s="213"/>
      <c r="AA497" s="213"/>
      <c r="AB497" s="213"/>
      <c r="AC497" s="213"/>
      <c r="AD497" s="213"/>
      <c r="AE497" s="213"/>
      <c r="AF497" s="213"/>
      <c r="AG497" s="213" t="s">
        <v>234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9" t="s">
        <v>423</v>
      </c>
      <c r="D498" s="257"/>
      <c r="E498" s="257"/>
      <c r="F498" s="257"/>
      <c r="G498" s="257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236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1879</v>
      </c>
      <c r="D499" s="226"/>
      <c r="E499" s="227"/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206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526</v>
      </c>
      <c r="D500" s="226"/>
      <c r="E500" s="227"/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206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1901</v>
      </c>
      <c r="D501" s="226"/>
      <c r="E501" s="227">
        <v>0.31211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206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ht="22.5" outlineLevel="1" x14ac:dyDescent="0.2">
      <c r="A502" s="220"/>
      <c r="B502" s="221"/>
      <c r="C502" s="253" t="s">
        <v>1902</v>
      </c>
      <c r="D502" s="226"/>
      <c r="E502" s="227">
        <v>0.16617000000000001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206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1903</v>
      </c>
      <c r="D503" s="226"/>
      <c r="E503" s="227">
        <v>0.10919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206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1883</v>
      </c>
      <c r="D504" s="226"/>
      <c r="E504" s="227"/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206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1904</v>
      </c>
      <c r="D505" s="226"/>
      <c r="E505" s="227">
        <v>0.14707999999999999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206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51"/>
      <c r="D506" s="246"/>
      <c r="E506" s="246"/>
      <c r="F506" s="246"/>
      <c r="G506" s="246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202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ht="22.5" outlineLevel="1" x14ac:dyDescent="0.2">
      <c r="A507" s="236">
        <v>61</v>
      </c>
      <c r="B507" s="237" t="s">
        <v>1905</v>
      </c>
      <c r="C507" s="249" t="s">
        <v>1906</v>
      </c>
      <c r="D507" s="238" t="s">
        <v>400</v>
      </c>
      <c r="E507" s="239">
        <v>181.94</v>
      </c>
      <c r="F507" s="240"/>
      <c r="G507" s="241">
        <f>ROUND(E507*F507,2)</f>
        <v>0</v>
      </c>
      <c r="H507" s="240"/>
      <c r="I507" s="241">
        <f>ROUND(E507*H507,2)</f>
        <v>0</v>
      </c>
      <c r="J507" s="240"/>
      <c r="K507" s="241">
        <f>ROUND(E507*J507,2)</f>
        <v>0</v>
      </c>
      <c r="L507" s="241">
        <v>21</v>
      </c>
      <c r="M507" s="241">
        <f>G507*(1+L507/100)</f>
        <v>0</v>
      </c>
      <c r="N507" s="239">
        <v>0.1323</v>
      </c>
      <c r="O507" s="239">
        <f>ROUND(E507*N507,2)</f>
        <v>24.07</v>
      </c>
      <c r="P507" s="239">
        <v>0</v>
      </c>
      <c r="Q507" s="239">
        <f>ROUND(E507*P507,2)</f>
        <v>0</v>
      </c>
      <c r="R507" s="241" t="s">
        <v>401</v>
      </c>
      <c r="S507" s="241" t="s">
        <v>196</v>
      </c>
      <c r="T507" s="242" t="s">
        <v>197</v>
      </c>
      <c r="U507" s="224">
        <v>0.16300000000000001</v>
      </c>
      <c r="V507" s="224">
        <f>ROUND(E507*U507,2)</f>
        <v>29.66</v>
      </c>
      <c r="W507" s="224"/>
      <c r="X507" s="224" t="s">
        <v>233</v>
      </c>
      <c r="Y507" s="213"/>
      <c r="Z507" s="213"/>
      <c r="AA507" s="213"/>
      <c r="AB507" s="213"/>
      <c r="AC507" s="213"/>
      <c r="AD507" s="213"/>
      <c r="AE507" s="213"/>
      <c r="AF507" s="213"/>
      <c r="AG507" s="213" t="s">
        <v>234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9" t="s">
        <v>1907</v>
      </c>
      <c r="D508" s="257"/>
      <c r="E508" s="257"/>
      <c r="F508" s="257"/>
      <c r="G508" s="257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236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43" t="str">
        <f>C508</f>
        <v>dovoz směsi, doprava pomocí šnekového čerpadla, lití hadicí na plochu, dvojí (křížem vedené) rozvlnění hrazdami</v>
      </c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526</v>
      </c>
      <c r="D509" s="226"/>
      <c r="E509" s="227"/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206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1908</v>
      </c>
      <c r="D510" s="226"/>
      <c r="E510" s="227">
        <v>171.45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206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1909</v>
      </c>
      <c r="D511" s="226"/>
      <c r="E511" s="227">
        <v>10.49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206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1"/>
      <c r="D512" s="246"/>
      <c r="E512" s="246"/>
      <c r="F512" s="246"/>
      <c r="G512" s="246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202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x14ac:dyDescent="0.2">
      <c r="A513" s="229" t="s">
        <v>191</v>
      </c>
      <c r="B513" s="230" t="s">
        <v>106</v>
      </c>
      <c r="C513" s="248" t="s">
        <v>107</v>
      </c>
      <c r="D513" s="231"/>
      <c r="E513" s="232"/>
      <c r="F513" s="233"/>
      <c r="G513" s="233">
        <f>SUMIF(AG514:AG565,"&lt;&gt;NOR",G514:G565)</f>
        <v>0</v>
      </c>
      <c r="H513" s="233"/>
      <c r="I513" s="233">
        <f>SUM(I514:I565)</f>
        <v>0</v>
      </c>
      <c r="J513" s="233"/>
      <c r="K513" s="233">
        <f>SUM(K514:K565)</f>
        <v>0</v>
      </c>
      <c r="L513" s="233"/>
      <c r="M513" s="233">
        <f>SUM(M514:M565)</f>
        <v>0</v>
      </c>
      <c r="N513" s="232"/>
      <c r="O513" s="232">
        <f>SUM(O514:O565)</f>
        <v>2.04</v>
      </c>
      <c r="P513" s="232"/>
      <c r="Q513" s="232">
        <f>SUM(Q514:Q565)</f>
        <v>0</v>
      </c>
      <c r="R513" s="233"/>
      <c r="S513" s="233"/>
      <c r="T513" s="234"/>
      <c r="U513" s="228"/>
      <c r="V513" s="228">
        <f>SUM(V514:V565)</f>
        <v>101.67</v>
      </c>
      <c r="W513" s="228"/>
      <c r="X513" s="228"/>
      <c r="AG513" t="s">
        <v>192</v>
      </c>
    </row>
    <row r="514" spans="1:60" ht="45" outlineLevel="1" x14ac:dyDescent="0.2">
      <c r="A514" s="236">
        <v>62</v>
      </c>
      <c r="B514" s="237" t="s">
        <v>1910</v>
      </c>
      <c r="C514" s="249" t="s">
        <v>1911</v>
      </c>
      <c r="D514" s="238" t="s">
        <v>315</v>
      </c>
      <c r="E514" s="239">
        <v>47</v>
      </c>
      <c r="F514" s="240"/>
      <c r="G514" s="241">
        <f>ROUND(E514*F514,2)</f>
        <v>0</v>
      </c>
      <c r="H514" s="240"/>
      <c r="I514" s="241">
        <f>ROUND(E514*H514,2)</f>
        <v>0</v>
      </c>
      <c r="J514" s="240"/>
      <c r="K514" s="241">
        <f>ROUND(E514*J514,2)</f>
        <v>0</v>
      </c>
      <c r="L514" s="241">
        <v>21</v>
      </c>
      <c r="M514" s="241">
        <f>G514*(1+L514/100)</f>
        <v>0</v>
      </c>
      <c r="N514" s="239">
        <v>1.8970000000000001E-2</v>
      </c>
      <c r="O514" s="239">
        <f>ROUND(E514*N514,2)</f>
        <v>0.89</v>
      </c>
      <c r="P514" s="239">
        <v>0</v>
      </c>
      <c r="Q514" s="239">
        <f>ROUND(E514*P514,2)</f>
        <v>0</v>
      </c>
      <c r="R514" s="241" t="s">
        <v>401</v>
      </c>
      <c r="S514" s="241" t="s">
        <v>196</v>
      </c>
      <c r="T514" s="242" t="s">
        <v>244</v>
      </c>
      <c r="U514" s="224">
        <v>1.86</v>
      </c>
      <c r="V514" s="224">
        <f>ROUND(E514*U514,2)</f>
        <v>87.42</v>
      </c>
      <c r="W514" s="224"/>
      <c r="X514" s="224" t="s">
        <v>233</v>
      </c>
      <c r="Y514" s="213"/>
      <c r="Z514" s="213"/>
      <c r="AA514" s="213"/>
      <c r="AB514" s="213"/>
      <c r="AC514" s="213"/>
      <c r="AD514" s="213"/>
      <c r="AE514" s="213"/>
      <c r="AF514" s="213"/>
      <c r="AG514" s="213" t="s">
        <v>234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1912</v>
      </c>
      <c r="D515" s="226"/>
      <c r="E515" s="227">
        <v>47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206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1"/>
      <c r="D516" s="246"/>
      <c r="E516" s="246"/>
      <c r="F516" s="246"/>
      <c r="G516" s="246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202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ht="33.75" outlineLevel="1" x14ac:dyDescent="0.2">
      <c r="A517" s="236">
        <v>63</v>
      </c>
      <c r="B517" s="237" t="s">
        <v>1913</v>
      </c>
      <c r="C517" s="249" t="s">
        <v>1914</v>
      </c>
      <c r="D517" s="238" t="s">
        <v>315</v>
      </c>
      <c r="E517" s="239">
        <v>15</v>
      </c>
      <c r="F517" s="240"/>
      <c r="G517" s="241">
        <f>ROUND(E517*F517,2)</f>
        <v>0</v>
      </c>
      <c r="H517" s="240"/>
      <c r="I517" s="241">
        <f>ROUND(E517*H517,2)</f>
        <v>0</v>
      </c>
      <c r="J517" s="240"/>
      <c r="K517" s="241">
        <f>ROUND(E517*J517,2)</f>
        <v>0</v>
      </c>
      <c r="L517" s="241">
        <v>21</v>
      </c>
      <c r="M517" s="241">
        <f>G517*(1+L517/100)</f>
        <v>0</v>
      </c>
      <c r="N517" s="239">
        <v>0</v>
      </c>
      <c r="O517" s="239">
        <f>ROUND(E517*N517,2)</f>
        <v>0</v>
      </c>
      <c r="P517" s="239">
        <v>0</v>
      </c>
      <c r="Q517" s="239">
        <f>ROUND(E517*P517,2)</f>
        <v>0</v>
      </c>
      <c r="R517" s="241" t="s">
        <v>401</v>
      </c>
      <c r="S517" s="241" t="s">
        <v>196</v>
      </c>
      <c r="T517" s="242" t="s">
        <v>244</v>
      </c>
      <c r="U517" s="224">
        <v>0.95</v>
      </c>
      <c r="V517" s="224">
        <f>ROUND(E517*U517,2)</f>
        <v>14.25</v>
      </c>
      <c r="W517" s="224"/>
      <c r="X517" s="224" t="s">
        <v>233</v>
      </c>
      <c r="Y517" s="213"/>
      <c r="Z517" s="213"/>
      <c r="AA517" s="213"/>
      <c r="AB517" s="213"/>
      <c r="AC517" s="213"/>
      <c r="AD517" s="213"/>
      <c r="AE517" s="213"/>
      <c r="AF517" s="213"/>
      <c r="AG517" s="213" t="s">
        <v>234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20"/>
      <c r="B518" s="221"/>
      <c r="C518" s="250" t="s">
        <v>1915</v>
      </c>
      <c r="D518" s="244"/>
      <c r="E518" s="244"/>
      <c r="F518" s="244"/>
      <c r="G518" s="24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201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43" t="str">
        <f>C518</f>
        <v>Včetně kotvení rámů do zdiva a platí pro jakýkoliv způsob provádění (např. bodovým přivařením k obnažené výztuži, uklínováním, zalitím pracen apod.).</v>
      </c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1916</v>
      </c>
      <c r="D519" s="226"/>
      <c r="E519" s="227">
        <v>12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206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92</v>
      </c>
      <c r="D520" s="226"/>
      <c r="E520" s="227">
        <v>3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206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1"/>
      <c r="D521" s="246"/>
      <c r="E521" s="246"/>
      <c r="F521" s="246"/>
      <c r="G521" s="246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202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22.5" outlineLevel="1" x14ac:dyDescent="0.2">
      <c r="A522" s="236">
        <v>64</v>
      </c>
      <c r="B522" s="237" t="s">
        <v>1917</v>
      </c>
      <c r="C522" s="249" t="s">
        <v>1918</v>
      </c>
      <c r="D522" s="238" t="s">
        <v>315</v>
      </c>
      <c r="E522" s="239">
        <v>4</v>
      </c>
      <c r="F522" s="240"/>
      <c r="G522" s="241">
        <f>ROUND(E522*F522,2)</f>
        <v>0</v>
      </c>
      <c r="H522" s="240"/>
      <c r="I522" s="241">
        <f>ROUND(E522*H522,2)</f>
        <v>0</v>
      </c>
      <c r="J522" s="240"/>
      <c r="K522" s="241">
        <f>ROUND(E522*J522,2)</f>
        <v>0</v>
      </c>
      <c r="L522" s="241">
        <v>21</v>
      </c>
      <c r="M522" s="241">
        <f>G522*(1+L522/100)</f>
        <v>0</v>
      </c>
      <c r="N522" s="239">
        <v>1.6070000000000001E-2</v>
      </c>
      <c r="O522" s="239">
        <f>ROUND(E522*N522,2)</f>
        <v>0.06</v>
      </c>
      <c r="P522" s="239">
        <v>0</v>
      </c>
      <c r="Q522" s="239">
        <f>ROUND(E522*P522,2)</f>
        <v>0</v>
      </c>
      <c r="R522" s="241" t="s">
        <v>319</v>
      </c>
      <c r="S522" s="241" t="s">
        <v>196</v>
      </c>
      <c r="T522" s="242" t="s">
        <v>244</v>
      </c>
      <c r="U522" s="224">
        <v>0</v>
      </c>
      <c r="V522" s="224">
        <f>ROUND(E522*U522,2)</f>
        <v>0</v>
      </c>
      <c r="W522" s="224"/>
      <c r="X522" s="224" t="s">
        <v>320</v>
      </c>
      <c r="Y522" s="213"/>
      <c r="Z522" s="213"/>
      <c r="AA522" s="213"/>
      <c r="AB522" s="213"/>
      <c r="AC522" s="213"/>
      <c r="AD522" s="213"/>
      <c r="AE522" s="213"/>
      <c r="AF522" s="213"/>
      <c r="AG522" s="213" t="s">
        <v>321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53" t="s">
        <v>1919</v>
      </c>
      <c r="D523" s="226"/>
      <c r="E523" s="227">
        <v>4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206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1"/>
      <c r="D524" s="246"/>
      <c r="E524" s="246"/>
      <c r="F524" s="246"/>
      <c r="G524" s="246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202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ht="22.5" outlineLevel="1" x14ac:dyDescent="0.2">
      <c r="A525" s="236">
        <v>65</v>
      </c>
      <c r="B525" s="237" t="s">
        <v>1920</v>
      </c>
      <c r="C525" s="249" t="s">
        <v>1921</v>
      </c>
      <c r="D525" s="238" t="s">
        <v>315</v>
      </c>
      <c r="E525" s="239">
        <v>14</v>
      </c>
      <c r="F525" s="240"/>
      <c r="G525" s="241">
        <f>ROUND(E525*F525,2)</f>
        <v>0</v>
      </c>
      <c r="H525" s="240"/>
      <c r="I525" s="241">
        <f>ROUND(E525*H525,2)</f>
        <v>0</v>
      </c>
      <c r="J525" s="240"/>
      <c r="K525" s="241">
        <f>ROUND(E525*J525,2)</f>
        <v>0</v>
      </c>
      <c r="L525" s="241">
        <v>21</v>
      </c>
      <c r="M525" s="241">
        <f>G525*(1+L525/100)</f>
        <v>0</v>
      </c>
      <c r="N525" s="239">
        <v>1.8100000000000002E-2</v>
      </c>
      <c r="O525" s="239">
        <f>ROUND(E525*N525,2)</f>
        <v>0.25</v>
      </c>
      <c r="P525" s="239">
        <v>0</v>
      </c>
      <c r="Q525" s="239">
        <f>ROUND(E525*P525,2)</f>
        <v>0</v>
      </c>
      <c r="R525" s="241" t="s">
        <v>319</v>
      </c>
      <c r="S525" s="241" t="s">
        <v>196</v>
      </c>
      <c r="T525" s="242" t="s">
        <v>244</v>
      </c>
      <c r="U525" s="224">
        <v>0</v>
      </c>
      <c r="V525" s="224">
        <f>ROUND(E525*U525,2)</f>
        <v>0</v>
      </c>
      <c r="W525" s="224"/>
      <c r="X525" s="224" t="s">
        <v>320</v>
      </c>
      <c r="Y525" s="213"/>
      <c r="Z525" s="213"/>
      <c r="AA525" s="213"/>
      <c r="AB525" s="213"/>
      <c r="AC525" s="213"/>
      <c r="AD525" s="213"/>
      <c r="AE525" s="213"/>
      <c r="AF525" s="213"/>
      <c r="AG525" s="213" t="s">
        <v>321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1922</v>
      </c>
      <c r="D526" s="226"/>
      <c r="E526" s="227">
        <v>1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206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1923</v>
      </c>
      <c r="D527" s="226"/>
      <c r="E527" s="227">
        <v>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206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1924</v>
      </c>
      <c r="D528" s="226"/>
      <c r="E528" s="227">
        <v>4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206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1925</v>
      </c>
      <c r="D529" s="226"/>
      <c r="E529" s="227">
        <v>1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206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1926</v>
      </c>
      <c r="D530" s="226"/>
      <c r="E530" s="227">
        <v>1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206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1927</v>
      </c>
      <c r="D531" s="226"/>
      <c r="E531" s="227">
        <v>3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206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1"/>
      <c r="D532" s="246"/>
      <c r="E532" s="246"/>
      <c r="F532" s="246"/>
      <c r="G532" s="246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202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ht="22.5" outlineLevel="1" x14ac:dyDescent="0.2">
      <c r="A533" s="236">
        <v>66</v>
      </c>
      <c r="B533" s="237" t="s">
        <v>1928</v>
      </c>
      <c r="C533" s="249" t="s">
        <v>1929</v>
      </c>
      <c r="D533" s="238" t="s">
        <v>315</v>
      </c>
      <c r="E533" s="239">
        <v>2</v>
      </c>
      <c r="F533" s="240"/>
      <c r="G533" s="241">
        <f>ROUND(E533*F533,2)</f>
        <v>0</v>
      </c>
      <c r="H533" s="240"/>
      <c r="I533" s="241">
        <f>ROUND(E533*H533,2)</f>
        <v>0</v>
      </c>
      <c r="J533" s="240"/>
      <c r="K533" s="241">
        <f>ROUND(E533*J533,2)</f>
        <v>0</v>
      </c>
      <c r="L533" s="241">
        <v>21</v>
      </c>
      <c r="M533" s="241">
        <f>G533*(1+L533/100)</f>
        <v>0</v>
      </c>
      <c r="N533" s="239">
        <v>1.8200000000000001E-2</v>
      </c>
      <c r="O533" s="239">
        <f>ROUND(E533*N533,2)</f>
        <v>0.04</v>
      </c>
      <c r="P533" s="239">
        <v>0</v>
      </c>
      <c r="Q533" s="239">
        <f>ROUND(E533*P533,2)</f>
        <v>0</v>
      </c>
      <c r="R533" s="241" t="s">
        <v>319</v>
      </c>
      <c r="S533" s="241" t="s">
        <v>196</v>
      </c>
      <c r="T533" s="242" t="s">
        <v>197</v>
      </c>
      <c r="U533" s="224">
        <v>0</v>
      </c>
      <c r="V533" s="224">
        <f>ROUND(E533*U533,2)</f>
        <v>0</v>
      </c>
      <c r="W533" s="224"/>
      <c r="X533" s="224" t="s">
        <v>320</v>
      </c>
      <c r="Y533" s="213"/>
      <c r="Z533" s="213"/>
      <c r="AA533" s="213"/>
      <c r="AB533" s="213"/>
      <c r="AC533" s="213"/>
      <c r="AD533" s="213"/>
      <c r="AE533" s="213"/>
      <c r="AF533" s="213"/>
      <c r="AG533" s="213" t="s">
        <v>321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1930</v>
      </c>
      <c r="D534" s="226"/>
      <c r="E534" s="227">
        <v>1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206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1931</v>
      </c>
      <c r="D535" s="226"/>
      <c r="E535" s="227">
        <v>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206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1"/>
      <c r="D536" s="246"/>
      <c r="E536" s="246"/>
      <c r="F536" s="246"/>
      <c r="G536" s="246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202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ht="22.5" outlineLevel="1" x14ac:dyDescent="0.2">
      <c r="A537" s="236">
        <v>67</v>
      </c>
      <c r="B537" s="237" t="s">
        <v>1932</v>
      </c>
      <c r="C537" s="249" t="s">
        <v>1933</v>
      </c>
      <c r="D537" s="238" t="s">
        <v>315</v>
      </c>
      <c r="E537" s="239">
        <v>20</v>
      </c>
      <c r="F537" s="240"/>
      <c r="G537" s="241">
        <f>ROUND(E537*F537,2)</f>
        <v>0</v>
      </c>
      <c r="H537" s="240"/>
      <c r="I537" s="241">
        <f>ROUND(E537*H537,2)</f>
        <v>0</v>
      </c>
      <c r="J537" s="240"/>
      <c r="K537" s="241">
        <f>ROUND(E537*J537,2)</f>
        <v>0</v>
      </c>
      <c r="L537" s="241">
        <v>21</v>
      </c>
      <c r="M537" s="241">
        <f>G537*(1+L537/100)</f>
        <v>0</v>
      </c>
      <c r="N537" s="239">
        <v>1.9599999999999999E-2</v>
      </c>
      <c r="O537" s="239">
        <f>ROUND(E537*N537,2)</f>
        <v>0.39</v>
      </c>
      <c r="P537" s="239">
        <v>0</v>
      </c>
      <c r="Q537" s="239">
        <f>ROUND(E537*P537,2)</f>
        <v>0</v>
      </c>
      <c r="R537" s="241" t="s">
        <v>319</v>
      </c>
      <c r="S537" s="241" t="s">
        <v>196</v>
      </c>
      <c r="T537" s="242" t="s">
        <v>244</v>
      </c>
      <c r="U537" s="224">
        <v>0</v>
      </c>
      <c r="V537" s="224">
        <f>ROUND(E537*U537,2)</f>
        <v>0</v>
      </c>
      <c r="W537" s="224"/>
      <c r="X537" s="224" t="s">
        <v>320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321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1934</v>
      </c>
      <c r="D538" s="226"/>
      <c r="E538" s="227">
        <v>6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206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1935</v>
      </c>
      <c r="D539" s="226"/>
      <c r="E539" s="227">
        <v>2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206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53" t="s">
        <v>1936</v>
      </c>
      <c r="D540" s="226"/>
      <c r="E540" s="227">
        <v>10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206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1937</v>
      </c>
      <c r="D541" s="226"/>
      <c r="E541" s="227">
        <v>2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206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51"/>
      <c r="D542" s="246"/>
      <c r="E542" s="246"/>
      <c r="F542" s="246"/>
      <c r="G542" s="246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202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ht="22.5" outlineLevel="1" x14ac:dyDescent="0.2">
      <c r="A543" s="236">
        <v>68</v>
      </c>
      <c r="B543" s="237" t="s">
        <v>1938</v>
      </c>
      <c r="C543" s="249" t="s">
        <v>1939</v>
      </c>
      <c r="D543" s="238" t="s">
        <v>315</v>
      </c>
      <c r="E543" s="239">
        <v>4</v>
      </c>
      <c r="F543" s="240"/>
      <c r="G543" s="241">
        <f>ROUND(E543*F543,2)</f>
        <v>0</v>
      </c>
      <c r="H543" s="240"/>
      <c r="I543" s="241">
        <f>ROUND(E543*H543,2)</f>
        <v>0</v>
      </c>
      <c r="J543" s="240"/>
      <c r="K543" s="241">
        <f>ROUND(E543*J543,2)</f>
        <v>0</v>
      </c>
      <c r="L543" s="241">
        <v>21</v>
      </c>
      <c r="M543" s="241">
        <f>G543*(1+L543/100)</f>
        <v>0</v>
      </c>
      <c r="N543" s="239">
        <v>1.8100000000000002E-2</v>
      </c>
      <c r="O543" s="239">
        <f>ROUND(E543*N543,2)</f>
        <v>7.0000000000000007E-2</v>
      </c>
      <c r="P543" s="239">
        <v>0</v>
      </c>
      <c r="Q543" s="239">
        <f>ROUND(E543*P543,2)</f>
        <v>0</v>
      </c>
      <c r="R543" s="241" t="s">
        <v>319</v>
      </c>
      <c r="S543" s="241" t="s">
        <v>196</v>
      </c>
      <c r="T543" s="242" t="s">
        <v>244</v>
      </c>
      <c r="U543" s="224">
        <v>0</v>
      </c>
      <c r="V543" s="224">
        <f>ROUND(E543*U543,2)</f>
        <v>0</v>
      </c>
      <c r="W543" s="224"/>
      <c r="X543" s="224" t="s">
        <v>320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321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53" t="s">
        <v>1940</v>
      </c>
      <c r="D544" s="226"/>
      <c r="E544" s="227">
        <v>1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206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53" t="s">
        <v>1941</v>
      </c>
      <c r="D545" s="226"/>
      <c r="E545" s="227">
        <v>2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206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3" t="s">
        <v>1942</v>
      </c>
      <c r="D546" s="226"/>
      <c r="E546" s="227">
        <v>1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206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51"/>
      <c r="D547" s="246"/>
      <c r="E547" s="246"/>
      <c r="F547" s="246"/>
      <c r="G547" s="246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202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ht="22.5" outlineLevel="1" x14ac:dyDescent="0.2">
      <c r="A548" s="236">
        <v>69</v>
      </c>
      <c r="B548" s="237" t="s">
        <v>1943</v>
      </c>
      <c r="C548" s="249" t="s">
        <v>1944</v>
      </c>
      <c r="D548" s="238" t="s">
        <v>315</v>
      </c>
      <c r="E548" s="239">
        <v>12</v>
      </c>
      <c r="F548" s="240"/>
      <c r="G548" s="241">
        <f>ROUND(E548*F548,2)</f>
        <v>0</v>
      </c>
      <c r="H548" s="240"/>
      <c r="I548" s="241">
        <f>ROUND(E548*H548,2)</f>
        <v>0</v>
      </c>
      <c r="J548" s="240"/>
      <c r="K548" s="241">
        <f>ROUND(E548*J548,2)</f>
        <v>0</v>
      </c>
      <c r="L548" s="241">
        <v>21</v>
      </c>
      <c r="M548" s="241">
        <f>G548*(1+L548/100)</f>
        <v>0</v>
      </c>
      <c r="N548" s="239">
        <v>1.8200000000000001E-2</v>
      </c>
      <c r="O548" s="239">
        <f>ROUND(E548*N548,2)</f>
        <v>0.22</v>
      </c>
      <c r="P548" s="239">
        <v>0</v>
      </c>
      <c r="Q548" s="239">
        <f>ROUND(E548*P548,2)</f>
        <v>0</v>
      </c>
      <c r="R548" s="241" t="s">
        <v>319</v>
      </c>
      <c r="S548" s="241" t="s">
        <v>196</v>
      </c>
      <c r="T548" s="242" t="s">
        <v>244</v>
      </c>
      <c r="U548" s="224">
        <v>0</v>
      </c>
      <c r="V548" s="224">
        <f>ROUND(E548*U548,2)</f>
        <v>0</v>
      </c>
      <c r="W548" s="224"/>
      <c r="X548" s="224" t="s">
        <v>320</v>
      </c>
      <c r="Y548" s="213"/>
      <c r="Z548" s="213"/>
      <c r="AA548" s="213"/>
      <c r="AB548" s="213"/>
      <c r="AC548" s="213"/>
      <c r="AD548" s="213"/>
      <c r="AE548" s="213"/>
      <c r="AF548" s="213"/>
      <c r="AG548" s="213" t="s">
        <v>321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1945</v>
      </c>
      <c r="D549" s="226"/>
      <c r="E549" s="227">
        <v>12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206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1"/>
      <c r="D550" s="246"/>
      <c r="E550" s="246"/>
      <c r="F550" s="246"/>
      <c r="G550" s="246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202</v>
      </c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ht="22.5" outlineLevel="1" x14ac:dyDescent="0.2">
      <c r="A551" s="236">
        <v>70</v>
      </c>
      <c r="B551" s="237" t="s">
        <v>1946</v>
      </c>
      <c r="C551" s="249" t="s">
        <v>1947</v>
      </c>
      <c r="D551" s="238" t="s">
        <v>315</v>
      </c>
      <c r="E551" s="239">
        <v>2</v>
      </c>
      <c r="F551" s="240"/>
      <c r="G551" s="241">
        <f>ROUND(E551*F551,2)</f>
        <v>0</v>
      </c>
      <c r="H551" s="240"/>
      <c r="I551" s="241">
        <f>ROUND(E551*H551,2)</f>
        <v>0</v>
      </c>
      <c r="J551" s="240"/>
      <c r="K551" s="241">
        <f>ROUND(E551*J551,2)</f>
        <v>0</v>
      </c>
      <c r="L551" s="241">
        <v>21</v>
      </c>
      <c r="M551" s="241">
        <f>G551*(1+L551/100)</f>
        <v>0</v>
      </c>
      <c r="N551" s="239">
        <v>1.84E-2</v>
      </c>
      <c r="O551" s="239">
        <f>ROUND(E551*N551,2)</f>
        <v>0.04</v>
      </c>
      <c r="P551" s="239">
        <v>0</v>
      </c>
      <c r="Q551" s="239">
        <f>ROUND(E551*P551,2)</f>
        <v>0</v>
      </c>
      <c r="R551" s="241" t="s">
        <v>319</v>
      </c>
      <c r="S551" s="241" t="s">
        <v>196</v>
      </c>
      <c r="T551" s="242" t="s">
        <v>244</v>
      </c>
      <c r="U551" s="224">
        <v>0</v>
      </c>
      <c r="V551" s="224">
        <f>ROUND(E551*U551,2)</f>
        <v>0</v>
      </c>
      <c r="W551" s="224"/>
      <c r="X551" s="224" t="s">
        <v>320</v>
      </c>
      <c r="Y551" s="213"/>
      <c r="Z551" s="213"/>
      <c r="AA551" s="213"/>
      <c r="AB551" s="213"/>
      <c r="AC551" s="213"/>
      <c r="AD551" s="213"/>
      <c r="AE551" s="213"/>
      <c r="AF551" s="213"/>
      <c r="AG551" s="213" t="s">
        <v>321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53" t="s">
        <v>1948</v>
      </c>
      <c r="D552" s="226"/>
      <c r="E552" s="227">
        <v>1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13"/>
      <c r="Z552" s="213"/>
      <c r="AA552" s="213"/>
      <c r="AB552" s="213"/>
      <c r="AC552" s="213"/>
      <c r="AD552" s="213"/>
      <c r="AE552" s="213"/>
      <c r="AF552" s="213"/>
      <c r="AG552" s="213" t="s">
        <v>206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1949</v>
      </c>
      <c r="D553" s="226"/>
      <c r="E553" s="227">
        <v>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206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1"/>
      <c r="D554" s="246"/>
      <c r="E554" s="246"/>
      <c r="F554" s="246"/>
      <c r="G554" s="246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202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ht="22.5" outlineLevel="1" x14ac:dyDescent="0.2">
      <c r="A555" s="236">
        <v>71</v>
      </c>
      <c r="B555" s="237" t="s">
        <v>1950</v>
      </c>
      <c r="C555" s="249" t="s">
        <v>1951</v>
      </c>
      <c r="D555" s="238" t="s">
        <v>315</v>
      </c>
      <c r="E555" s="239">
        <v>1</v>
      </c>
      <c r="F555" s="240"/>
      <c r="G555" s="241">
        <f>ROUND(E555*F555,2)</f>
        <v>0</v>
      </c>
      <c r="H555" s="240"/>
      <c r="I555" s="241">
        <f>ROUND(E555*H555,2)</f>
        <v>0</v>
      </c>
      <c r="J555" s="240"/>
      <c r="K555" s="241">
        <f>ROUND(E555*J555,2)</f>
        <v>0</v>
      </c>
      <c r="L555" s="241">
        <v>21</v>
      </c>
      <c r="M555" s="241">
        <f>G555*(1+L555/100)</f>
        <v>0</v>
      </c>
      <c r="N555" s="239">
        <v>1.8599999999999998E-2</v>
      </c>
      <c r="O555" s="239">
        <f>ROUND(E555*N555,2)</f>
        <v>0.02</v>
      </c>
      <c r="P555" s="239">
        <v>0</v>
      </c>
      <c r="Q555" s="239">
        <f>ROUND(E555*P555,2)</f>
        <v>0</v>
      </c>
      <c r="R555" s="241" t="s">
        <v>319</v>
      </c>
      <c r="S555" s="241" t="s">
        <v>196</v>
      </c>
      <c r="T555" s="242" t="s">
        <v>244</v>
      </c>
      <c r="U555" s="224">
        <v>0</v>
      </c>
      <c r="V555" s="224">
        <f>ROUND(E555*U555,2)</f>
        <v>0</v>
      </c>
      <c r="W555" s="224"/>
      <c r="X555" s="224" t="s">
        <v>320</v>
      </c>
      <c r="Y555" s="213"/>
      <c r="Z555" s="213"/>
      <c r="AA555" s="213"/>
      <c r="AB555" s="213"/>
      <c r="AC555" s="213"/>
      <c r="AD555" s="213"/>
      <c r="AE555" s="213"/>
      <c r="AF555" s="213"/>
      <c r="AG555" s="213" t="s">
        <v>321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1952</v>
      </c>
      <c r="D556" s="226"/>
      <c r="E556" s="227">
        <v>1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206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1"/>
      <c r="D557" s="246"/>
      <c r="E557" s="246"/>
      <c r="F557" s="246"/>
      <c r="G557" s="246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202</v>
      </c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ht="22.5" outlineLevel="1" x14ac:dyDescent="0.2">
      <c r="A558" s="236">
        <v>72</v>
      </c>
      <c r="B558" s="237" t="s">
        <v>1953</v>
      </c>
      <c r="C558" s="249" t="s">
        <v>1954</v>
      </c>
      <c r="D558" s="238" t="s">
        <v>315</v>
      </c>
      <c r="E558" s="239">
        <v>2</v>
      </c>
      <c r="F558" s="240"/>
      <c r="G558" s="241">
        <f>ROUND(E558*F558,2)</f>
        <v>0</v>
      </c>
      <c r="H558" s="240"/>
      <c r="I558" s="241">
        <f>ROUND(E558*H558,2)</f>
        <v>0</v>
      </c>
      <c r="J558" s="240"/>
      <c r="K558" s="241">
        <f>ROUND(E558*J558,2)</f>
        <v>0</v>
      </c>
      <c r="L558" s="241">
        <v>21</v>
      </c>
      <c r="M558" s="241">
        <f>G558*(1+L558/100)</f>
        <v>0</v>
      </c>
      <c r="N558" s="239">
        <v>1.9E-2</v>
      </c>
      <c r="O558" s="239">
        <f>ROUND(E558*N558,2)</f>
        <v>0.04</v>
      </c>
      <c r="P558" s="239">
        <v>0</v>
      </c>
      <c r="Q558" s="239">
        <f>ROUND(E558*P558,2)</f>
        <v>0</v>
      </c>
      <c r="R558" s="241" t="s">
        <v>319</v>
      </c>
      <c r="S558" s="241" t="s">
        <v>196</v>
      </c>
      <c r="T558" s="242" t="s">
        <v>244</v>
      </c>
      <c r="U558" s="224">
        <v>0</v>
      </c>
      <c r="V558" s="224">
        <f>ROUND(E558*U558,2)</f>
        <v>0</v>
      </c>
      <c r="W558" s="224"/>
      <c r="X558" s="224" t="s">
        <v>320</v>
      </c>
      <c r="Y558" s="213"/>
      <c r="Z558" s="213"/>
      <c r="AA558" s="213"/>
      <c r="AB558" s="213"/>
      <c r="AC558" s="213"/>
      <c r="AD558" s="213"/>
      <c r="AE558" s="213"/>
      <c r="AF558" s="213"/>
      <c r="AG558" s="213" t="s">
        <v>321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53" t="s">
        <v>1955</v>
      </c>
      <c r="D559" s="226"/>
      <c r="E559" s="227"/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206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53" t="s">
        <v>1956</v>
      </c>
      <c r="D560" s="226"/>
      <c r="E560" s="227">
        <v>1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206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1957</v>
      </c>
      <c r="D561" s="226"/>
      <c r="E561" s="227">
        <v>1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206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51"/>
      <c r="D562" s="246"/>
      <c r="E562" s="246"/>
      <c r="F562" s="246"/>
      <c r="G562" s="246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202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ht="22.5" outlineLevel="1" x14ac:dyDescent="0.2">
      <c r="A563" s="236">
        <v>73</v>
      </c>
      <c r="B563" s="237" t="s">
        <v>1958</v>
      </c>
      <c r="C563" s="249" t="s">
        <v>1959</v>
      </c>
      <c r="D563" s="238" t="s">
        <v>315</v>
      </c>
      <c r="E563" s="239">
        <v>1</v>
      </c>
      <c r="F563" s="240"/>
      <c r="G563" s="241">
        <f>ROUND(E563*F563,2)</f>
        <v>0</v>
      </c>
      <c r="H563" s="240"/>
      <c r="I563" s="241">
        <f>ROUND(E563*H563,2)</f>
        <v>0</v>
      </c>
      <c r="J563" s="240"/>
      <c r="K563" s="241">
        <f>ROUND(E563*J563,2)</f>
        <v>0</v>
      </c>
      <c r="L563" s="241">
        <v>21</v>
      </c>
      <c r="M563" s="241">
        <f>G563*(1+L563/100)</f>
        <v>0</v>
      </c>
      <c r="N563" s="239">
        <v>2.1499999999999998E-2</v>
      </c>
      <c r="O563" s="239">
        <f>ROUND(E563*N563,2)</f>
        <v>0.02</v>
      </c>
      <c r="P563" s="239">
        <v>0</v>
      </c>
      <c r="Q563" s="239">
        <f>ROUND(E563*P563,2)</f>
        <v>0</v>
      </c>
      <c r="R563" s="241" t="s">
        <v>319</v>
      </c>
      <c r="S563" s="241" t="s">
        <v>196</v>
      </c>
      <c r="T563" s="242" t="s">
        <v>244</v>
      </c>
      <c r="U563" s="224">
        <v>0</v>
      </c>
      <c r="V563" s="224">
        <f>ROUND(E563*U563,2)</f>
        <v>0</v>
      </c>
      <c r="W563" s="224"/>
      <c r="X563" s="224" t="s">
        <v>320</v>
      </c>
      <c r="Y563" s="213"/>
      <c r="Z563" s="213"/>
      <c r="AA563" s="213"/>
      <c r="AB563" s="213"/>
      <c r="AC563" s="213"/>
      <c r="AD563" s="213"/>
      <c r="AE563" s="213"/>
      <c r="AF563" s="213"/>
      <c r="AG563" s="213" t="s">
        <v>321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3" t="s">
        <v>1960</v>
      </c>
      <c r="D564" s="226"/>
      <c r="E564" s="227">
        <v>1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206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1"/>
      <c r="D565" s="246"/>
      <c r="E565" s="246"/>
      <c r="F565" s="246"/>
      <c r="G565" s="246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202</v>
      </c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x14ac:dyDescent="0.2">
      <c r="A566" s="229" t="s">
        <v>191</v>
      </c>
      <c r="B566" s="230" t="s">
        <v>108</v>
      </c>
      <c r="C566" s="248" t="s">
        <v>109</v>
      </c>
      <c r="D566" s="231"/>
      <c r="E566" s="232"/>
      <c r="F566" s="233"/>
      <c r="G566" s="233">
        <f>SUMIF(AG567:AG580,"&lt;&gt;NOR",G567:G580)</f>
        <v>0</v>
      </c>
      <c r="H566" s="233"/>
      <c r="I566" s="233">
        <f>SUM(I567:I580)</f>
        <v>0</v>
      </c>
      <c r="J566" s="233"/>
      <c r="K566" s="233">
        <f>SUM(K567:K580)</f>
        <v>0</v>
      </c>
      <c r="L566" s="233"/>
      <c r="M566" s="233">
        <f>SUM(M567:M580)</f>
        <v>0</v>
      </c>
      <c r="N566" s="232"/>
      <c r="O566" s="232">
        <f>SUM(O567:O580)</f>
        <v>0.48000000000000004</v>
      </c>
      <c r="P566" s="232"/>
      <c r="Q566" s="232">
        <f>SUM(Q567:Q580)</f>
        <v>0</v>
      </c>
      <c r="R566" s="233"/>
      <c r="S566" s="233"/>
      <c r="T566" s="234"/>
      <c r="U566" s="228"/>
      <c r="V566" s="228">
        <f>SUM(V567:V580)</f>
        <v>10.25</v>
      </c>
      <c r="W566" s="228"/>
      <c r="X566" s="228"/>
      <c r="AG566" t="s">
        <v>192</v>
      </c>
    </row>
    <row r="567" spans="1:60" outlineLevel="1" x14ac:dyDescent="0.2">
      <c r="A567" s="236">
        <v>74</v>
      </c>
      <c r="B567" s="237" t="s">
        <v>1961</v>
      </c>
      <c r="C567" s="249" t="s">
        <v>1962</v>
      </c>
      <c r="D567" s="238" t="s">
        <v>315</v>
      </c>
      <c r="E567" s="239">
        <v>1</v>
      </c>
      <c r="F567" s="240"/>
      <c r="G567" s="241">
        <f>ROUND(E567*F567,2)</f>
        <v>0</v>
      </c>
      <c r="H567" s="240"/>
      <c r="I567" s="241">
        <f>ROUND(E567*H567,2)</f>
        <v>0</v>
      </c>
      <c r="J567" s="240"/>
      <c r="K567" s="241">
        <f>ROUND(E567*J567,2)</f>
        <v>0</v>
      </c>
      <c r="L567" s="241">
        <v>21</v>
      </c>
      <c r="M567" s="241">
        <f>G567*(1+L567/100)</f>
        <v>0</v>
      </c>
      <c r="N567" s="239">
        <v>7.0200000000000002E-3</v>
      </c>
      <c r="O567" s="239">
        <f>ROUND(E567*N567,2)</f>
        <v>0.01</v>
      </c>
      <c r="P567" s="239">
        <v>0</v>
      </c>
      <c r="Q567" s="239">
        <f>ROUND(E567*P567,2)</f>
        <v>0</v>
      </c>
      <c r="R567" s="241" t="s">
        <v>1963</v>
      </c>
      <c r="S567" s="241" t="s">
        <v>196</v>
      </c>
      <c r="T567" s="242" t="s">
        <v>244</v>
      </c>
      <c r="U567" s="224">
        <v>1.3140000000000001</v>
      </c>
      <c r="V567" s="224">
        <f>ROUND(E567*U567,2)</f>
        <v>1.31</v>
      </c>
      <c r="W567" s="224"/>
      <c r="X567" s="224" t="s">
        <v>233</v>
      </c>
      <c r="Y567" s="213"/>
      <c r="Z567" s="213"/>
      <c r="AA567" s="213"/>
      <c r="AB567" s="213"/>
      <c r="AC567" s="213"/>
      <c r="AD567" s="213"/>
      <c r="AE567" s="213"/>
      <c r="AF567" s="213"/>
      <c r="AG567" s="213" t="s">
        <v>234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1964</v>
      </c>
      <c r="D568" s="226"/>
      <c r="E568" s="227">
        <v>1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206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1"/>
      <c r="D569" s="246"/>
      <c r="E569" s="246"/>
      <c r="F569" s="246"/>
      <c r="G569" s="246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202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36">
        <v>75</v>
      </c>
      <c r="B570" s="237" t="s">
        <v>1965</v>
      </c>
      <c r="C570" s="249" t="s">
        <v>1966</v>
      </c>
      <c r="D570" s="238" t="s">
        <v>315</v>
      </c>
      <c r="E570" s="239">
        <v>20</v>
      </c>
      <c r="F570" s="240"/>
      <c r="G570" s="241">
        <f>ROUND(E570*F570,2)</f>
        <v>0</v>
      </c>
      <c r="H570" s="240"/>
      <c r="I570" s="241">
        <f>ROUND(E570*H570,2)</f>
        <v>0</v>
      </c>
      <c r="J570" s="240"/>
      <c r="K570" s="241">
        <f>ROUND(E570*J570,2)</f>
        <v>0</v>
      </c>
      <c r="L570" s="241">
        <v>21</v>
      </c>
      <c r="M570" s="241">
        <f>G570*(1+L570/100)</f>
        <v>0</v>
      </c>
      <c r="N570" s="239">
        <v>1.32E-2</v>
      </c>
      <c r="O570" s="239">
        <f>ROUND(E570*N570,2)</f>
        <v>0.26</v>
      </c>
      <c r="P570" s="239">
        <v>0</v>
      </c>
      <c r="Q570" s="239">
        <f>ROUND(E570*P570,2)</f>
        <v>0</v>
      </c>
      <c r="R570" s="241" t="s">
        <v>1963</v>
      </c>
      <c r="S570" s="241" t="s">
        <v>196</v>
      </c>
      <c r="T570" s="242" t="s">
        <v>244</v>
      </c>
      <c r="U570" s="224">
        <v>0.18</v>
      </c>
      <c r="V570" s="224">
        <f>ROUND(E570*U570,2)</f>
        <v>3.6</v>
      </c>
      <c r="W570" s="224"/>
      <c r="X570" s="224" t="s">
        <v>233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234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1967</v>
      </c>
      <c r="D571" s="226"/>
      <c r="E571" s="227">
        <v>20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206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1"/>
      <c r="D572" s="246"/>
      <c r="E572" s="246"/>
      <c r="F572" s="246"/>
      <c r="G572" s="246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202</v>
      </c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22.5" outlineLevel="1" x14ac:dyDescent="0.2">
      <c r="A573" s="236">
        <v>76</v>
      </c>
      <c r="B573" s="237" t="s">
        <v>1968</v>
      </c>
      <c r="C573" s="249" t="s">
        <v>1969</v>
      </c>
      <c r="D573" s="238" t="s">
        <v>315</v>
      </c>
      <c r="E573" s="239">
        <v>6</v>
      </c>
      <c r="F573" s="240"/>
      <c r="G573" s="241">
        <f>ROUND(E573*F573,2)</f>
        <v>0</v>
      </c>
      <c r="H573" s="240"/>
      <c r="I573" s="241">
        <f>ROUND(E573*H573,2)</f>
        <v>0</v>
      </c>
      <c r="J573" s="240"/>
      <c r="K573" s="241">
        <f>ROUND(E573*J573,2)</f>
        <v>0</v>
      </c>
      <c r="L573" s="241">
        <v>21</v>
      </c>
      <c r="M573" s="241">
        <f>G573*(1+L573/100)</f>
        <v>0</v>
      </c>
      <c r="N573" s="239">
        <v>1.3100000000000001E-2</v>
      </c>
      <c r="O573" s="239">
        <f>ROUND(E573*N573,2)</f>
        <v>0.08</v>
      </c>
      <c r="P573" s="239">
        <v>0</v>
      </c>
      <c r="Q573" s="239">
        <f>ROUND(E573*P573,2)</f>
        <v>0</v>
      </c>
      <c r="R573" s="241" t="s">
        <v>1963</v>
      </c>
      <c r="S573" s="241" t="s">
        <v>196</v>
      </c>
      <c r="T573" s="242" t="s">
        <v>244</v>
      </c>
      <c r="U573" s="224">
        <v>0.89</v>
      </c>
      <c r="V573" s="224">
        <f>ROUND(E573*U573,2)</f>
        <v>5.34</v>
      </c>
      <c r="W573" s="224"/>
      <c r="X573" s="224" t="s">
        <v>233</v>
      </c>
      <c r="Y573" s="213"/>
      <c r="Z573" s="213"/>
      <c r="AA573" s="213"/>
      <c r="AB573" s="213"/>
      <c r="AC573" s="213"/>
      <c r="AD573" s="213"/>
      <c r="AE573" s="213"/>
      <c r="AF573" s="213"/>
      <c r="AG573" s="213" t="s">
        <v>234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9" t="s">
        <v>1970</v>
      </c>
      <c r="D574" s="257"/>
      <c r="E574" s="257"/>
      <c r="F574" s="257"/>
      <c r="G574" s="257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236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1971</v>
      </c>
      <c r="D575" s="226"/>
      <c r="E575" s="227">
        <v>6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206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1"/>
      <c r="D576" s="246"/>
      <c r="E576" s="246"/>
      <c r="F576" s="246"/>
      <c r="G576" s="246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202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36">
        <v>77</v>
      </c>
      <c r="B577" s="237" t="s">
        <v>1972</v>
      </c>
      <c r="C577" s="249" t="s">
        <v>1973</v>
      </c>
      <c r="D577" s="238" t="s">
        <v>315</v>
      </c>
      <c r="E577" s="239">
        <v>1</v>
      </c>
      <c r="F577" s="240"/>
      <c r="G577" s="241">
        <f>ROUND(E577*F577,2)</f>
        <v>0</v>
      </c>
      <c r="H577" s="240"/>
      <c r="I577" s="241">
        <f>ROUND(E577*H577,2)</f>
        <v>0</v>
      </c>
      <c r="J577" s="240"/>
      <c r="K577" s="241">
        <f>ROUND(E577*J577,2)</f>
        <v>0</v>
      </c>
      <c r="L577" s="241">
        <v>21</v>
      </c>
      <c r="M577" s="241">
        <f>G577*(1+L577/100)</f>
        <v>0</v>
      </c>
      <c r="N577" s="239">
        <v>9.1999999999999998E-2</v>
      </c>
      <c r="O577" s="239">
        <f>ROUND(E577*N577,2)</f>
        <v>0.09</v>
      </c>
      <c r="P577" s="239">
        <v>0</v>
      </c>
      <c r="Q577" s="239">
        <f>ROUND(E577*P577,2)</f>
        <v>0</v>
      </c>
      <c r="R577" s="241" t="s">
        <v>319</v>
      </c>
      <c r="S577" s="241" t="s">
        <v>196</v>
      </c>
      <c r="T577" s="242" t="s">
        <v>244</v>
      </c>
      <c r="U577" s="224">
        <v>0</v>
      </c>
      <c r="V577" s="224">
        <f>ROUND(E577*U577,2)</f>
        <v>0</v>
      </c>
      <c r="W577" s="224"/>
      <c r="X577" s="224" t="s">
        <v>320</v>
      </c>
      <c r="Y577" s="213"/>
      <c r="Z577" s="213"/>
      <c r="AA577" s="213"/>
      <c r="AB577" s="213"/>
      <c r="AC577" s="213"/>
      <c r="AD577" s="213"/>
      <c r="AE577" s="213"/>
      <c r="AF577" s="213"/>
      <c r="AG577" s="213" t="s">
        <v>321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60"/>
      <c r="D578" s="258"/>
      <c r="E578" s="258"/>
      <c r="F578" s="258"/>
      <c r="G578" s="258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202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36">
        <v>78</v>
      </c>
      <c r="B579" s="237" t="s">
        <v>1974</v>
      </c>
      <c r="C579" s="249" t="s">
        <v>1975</v>
      </c>
      <c r="D579" s="238" t="s">
        <v>315</v>
      </c>
      <c r="E579" s="239">
        <v>20</v>
      </c>
      <c r="F579" s="240"/>
      <c r="G579" s="241">
        <f>ROUND(E579*F579,2)</f>
        <v>0</v>
      </c>
      <c r="H579" s="240"/>
      <c r="I579" s="241">
        <f>ROUND(E579*H579,2)</f>
        <v>0</v>
      </c>
      <c r="J579" s="240"/>
      <c r="K579" s="241">
        <f>ROUND(E579*J579,2)</f>
        <v>0</v>
      </c>
      <c r="L579" s="241">
        <v>21</v>
      </c>
      <c r="M579" s="241">
        <f>G579*(1+L579/100)</f>
        <v>0</v>
      </c>
      <c r="N579" s="239">
        <v>2E-3</v>
      </c>
      <c r="O579" s="239">
        <f>ROUND(E579*N579,2)</f>
        <v>0.04</v>
      </c>
      <c r="P579" s="239">
        <v>0</v>
      </c>
      <c r="Q579" s="239">
        <f>ROUND(E579*P579,2)</f>
        <v>0</v>
      </c>
      <c r="R579" s="241" t="s">
        <v>319</v>
      </c>
      <c r="S579" s="241" t="s">
        <v>196</v>
      </c>
      <c r="T579" s="242" t="s">
        <v>1229</v>
      </c>
      <c r="U579" s="224">
        <v>0</v>
      </c>
      <c r="V579" s="224">
        <f>ROUND(E579*U579,2)</f>
        <v>0</v>
      </c>
      <c r="W579" s="224"/>
      <c r="X579" s="224" t="s">
        <v>320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321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60"/>
      <c r="D580" s="258"/>
      <c r="E580" s="258"/>
      <c r="F580" s="258"/>
      <c r="G580" s="258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202</v>
      </c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x14ac:dyDescent="0.2">
      <c r="A581" s="229" t="s">
        <v>191</v>
      </c>
      <c r="B581" s="230" t="s">
        <v>112</v>
      </c>
      <c r="C581" s="248" t="s">
        <v>113</v>
      </c>
      <c r="D581" s="231"/>
      <c r="E581" s="232"/>
      <c r="F581" s="233"/>
      <c r="G581" s="233">
        <f>SUMIF(AG582:AG593,"&lt;&gt;NOR",G582:G593)</f>
        <v>0</v>
      </c>
      <c r="H581" s="233"/>
      <c r="I581" s="233">
        <f>SUM(I582:I593)</f>
        <v>0</v>
      </c>
      <c r="J581" s="233"/>
      <c r="K581" s="233">
        <f>SUM(K582:K593)</f>
        <v>0</v>
      </c>
      <c r="L581" s="233"/>
      <c r="M581" s="233">
        <f>SUM(M582:M593)</f>
        <v>0</v>
      </c>
      <c r="N581" s="232"/>
      <c r="O581" s="232">
        <f>SUM(O582:O593)</f>
        <v>16.52</v>
      </c>
      <c r="P581" s="232"/>
      <c r="Q581" s="232">
        <f>SUM(Q582:Q593)</f>
        <v>0</v>
      </c>
      <c r="R581" s="233"/>
      <c r="S581" s="233"/>
      <c r="T581" s="234"/>
      <c r="U581" s="228"/>
      <c r="V581" s="228">
        <f>SUM(V582:V593)</f>
        <v>9.36</v>
      </c>
      <c r="W581" s="228"/>
      <c r="X581" s="228"/>
      <c r="AG581" t="s">
        <v>192</v>
      </c>
    </row>
    <row r="582" spans="1:60" ht="22.5" outlineLevel="1" x14ac:dyDescent="0.2">
      <c r="A582" s="236">
        <v>79</v>
      </c>
      <c r="B582" s="237" t="s">
        <v>1976</v>
      </c>
      <c r="C582" s="249" t="s">
        <v>1977</v>
      </c>
      <c r="D582" s="238" t="s">
        <v>263</v>
      </c>
      <c r="E582" s="239">
        <v>8</v>
      </c>
      <c r="F582" s="240"/>
      <c r="G582" s="241">
        <f>ROUND(E582*F582,2)</f>
        <v>0</v>
      </c>
      <c r="H582" s="240"/>
      <c r="I582" s="241">
        <f>ROUND(E582*H582,2)</f>
        <v>0</v>
      </c>
      <c r="J582" s="240"/>
      <c r="K582" s="241">
        <f>ROUND(E582*J582,2)</f>
        <v>0</v>
      </c>
      <c r="L582" s="241">
        <v>21</v>
      </c>
      <c r="M582" s="241">
        <f>G582*(1+L582/100)</f>
        <v>0</v>
      </c>
      <c r="N582" s="239">
        <v>0.88170000000000004</v>
      </c>
      <c r="O582" s="239">
        <f>ROUND(E582*N582,2)</f>
        <v>7.05</v>
      </c>
      <c r="P582" s="239">
        <v>0</v>
      </c>
      <c r="Q582" s="239">
        <f>ROUND(E582*P582,2)</f>
        <v>0</v>
      </c>
      <c r="R582" s="241" t="s">
        <v>1688</v>
      </c>
      <c r="S582" s="241" t="s">
        <v>196</v>
      </c>
      <c r="T582" s="242" t="s">
        <v>197</v>
      </c>
      <c r="U582" s="224">
        <v>0.23332</v>
      </c>
      <c r="V582" s="224">
        <f>ROUND(E582*U582,2)</f>
        <v>1.87</v>
      </c>
      <c r="W582" s="224"/>
      <c r="X582" s="224" t="s">
        <v>233</v>
      </c>
      <c r="Y582" s="213"/>
      <c r="Z582" s="213"/>
      <c r="AA582" s="213"/>
      <c r="AB582" s="213"/>
      <c r="AC582" s="213"/>
      <c r="AD582" s="213"/>
      <c r="AE582" s="213"/>
      <c r="AF582" s="213"/>
      <c r="AG582" s="213" t="s">
        <v>234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9" t="s">
        <v>1978</v>
      </c>
      <c r="D583" s="257"/>
      <c r="E583" s="257"/>
      <c r="F583" s="257"/>
      <c r="G583" s="257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236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1979</v>
      </c>
      <c r="D584" s="226"/>
      <c r="E584" s="227"/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206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1980</v>
      </c>
      <c r="D585" s="226"/>
      <c r="E585" s="227">
        <v>8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206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1"/>
      <c r="D586" s="246"/>
      <c r="E586" s="246"/>
      <c r="F586" s="246"/>
      <c r="G586" s="246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202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45" outlineLevel="1" x14ac:dyDescent="0.2">
      <c r="A587" s="236">
        <v>80</v>
      </c>
      <c r="B587" s="237" t="s">
        <v>1981</v>
      </c>
      <c r="C587" s="249" t="s">
        <v>1982</v>
      </c>
      <c r="D587" s="238" t="s">
        <v>263</v>
      </c>
      <c r="E587" s="239">
        <v>27.553000000000001</v>
      </c>
      <c r="F587" s="240"/>
      <c r="G587" s="241">
        <f>ROUND(E587*F587,2)</f>
        <v>0</v>
      </c>
      <c r="H587" s="240"/>
      <c r="I587" s="241">
        <f>ROUND(E587*H587,2)</f>
        <v>0</v>
      </c>
      <c r="J587" s="240"/>
      <c r="K587" s="241">
        <f>ROUND(E587*J587,2)</f>
        <v>0</v>
      </c>
      <c r="L587" s="241">
        <v>21</v>
      </c>
      <c r="M587" s="241">
        <f>G587*(1+L587/100)</f>
        <v>0</v>
      </c>
      <c r="N587" s="239">
        <v>0.26980999999999999</v>
      </c>
      <c r="O587" s="239">
        <f>ROUND(E587*N587,2)</f>
        <v>7.43</v>
      </c>
      <c r="P587" s="239">
        <v>0</v>
      </c>
      <c r="Q587" s="239">
        <f>ROUND(E587*P587,2)</f>
        <v>0</v>
      </c>
      <c r="R587" s="241" t="s">
        <v>1688</v>
      </c>
      <c r="S587" s="241" t="s">
        <v>196</v>
      </c>
      <c r="T587" s="242" t="s">
        <v>244</v>
      </c>
      <c r="U587" s="224">
        <v>0.27200000000000002</v>
      </c>
      <c r="V587" s="224">
        <f>ROUND(E587*U587,2)</f>
        <v>7.49</v>
      </c>
      <c r="W587" s="224"/>
      <c r="X587" s="224" t="s">
        <v>233</v>
      </c>
      <c r="Y587" s="213"/>
      <c r="Z587" s="213"/>
      <c r="AA587" s="213"/>
      <c r="AB587" s="213"/>
      <c r="AC587" s="213"/>
      <c r="AD587" s="213"/>
      <c r="AE587" s="213"/>
      <c r="AF587" s="213"/>
      <c r="AG587" s="213" t="s">
        <v>234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9" t="s">
        <v>1983</v>
      </c>
      <c r="D588" s="257"/>
      <c r="E588" s="257"/>
      <c r="F588" s="257"/>
      <c r="G588" s="257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236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1984</v>
      </c>
      <c r="D589" s="226"/>
      <c r="E589" s="227">
        <v>27.553000000000001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206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1"/>
      <c r="D590" s="246"/>
      <c r="E590" s="246"/>
      <c r="F590" s="246"/>
      <c r="G590" s="246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202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36">
        <v>81</v>
      </c>
      <c r="B591" s="237" t="s">
        <v>1985</v>
      </c>
      <c r="C591" s="249" t="s">
        <v>1986</v>
      </c>
      <c r="D591" s="238" t="s">
        <v>315</v>
      </c>
      <c r="E591" s="239">
        <v>4</v>
      </c>
      <c r="F591" s="240"/>
      <c r="G591" s="241">
        <f>ROUND(E591*F591,2)</f>
        <v>0</v>
      </c>
      <c r="H591" s="240"/>
      <c r="I591" s="241">
        <f>ROUND(E591*H591,2)</f>
        <v>0</v>
      </c>
      <c r="J591" s="240"/>
      <c r="K591" s="241">
        <f>ROUND(E591*J591,2)</f>
        <v>0</v>
      </c>
      <c r="L591" s="241">
        <v>21</v>
      </c>
      <c r="M591" s="241">
        <f>G591*(1+L591/100)</f>
        <v>0</v>
      </c>
      <c r="N591" s="239">
        <v>0.51</v>
      </c>
      <c r="O591" s="239">
        <f>ROUND(E591*N591,2)</f>
        <v>2.04</v>
      </c>
      <c r="P591" s="239">
        <v>0</v>
      </c>
      <c r="Q591" s="239">
        <f>ROUND(E591*P591,2)</f>
        <v>0</v>
      </c>
      <c r="R591" s="241" t="s">
        <v>319</v>
      </c>
      <c r="S591" s="241" t="s">
        <v>196</v>
      </c>
      <c r="T591" s="242" t="s">
        <v>244</v>
      </c>
      <c r="U591" s="224">
        <v>0</v>
      </c>
      <c r="V591" s="224">
        <f>ROUND(E591*U591,2)</f>
        <v>0</v>
      </c>
      <c r="W591" s="224"/>
      <c r="X591" s="224" t="s">
        <v>320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321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1987</v>
      </c>
      <c r="D592" s="226"/>
      <c r="E592" s="227">
        <v>4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206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1"/>
      <c r="D593" s="246"/>
      <c r="E593" s="246"/>
      <c r="F593" s="246"/>
      <c r="G593" s="246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202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x14ac:dyDescent="0.2">
      <c r="A594" s="229" t="s">
        <v>191</v>
      </c>
      <c r="B594" s="230" t="s">
        <v>116</v>
      </c>
      <c r="C594" s="248" t="s">
        <v>117</v>
      </c>
      <c r="D594" s="231"/>
      <c r="E594" s="232"/>
      <c r="F594" s="233"/>
      <c r="G594" s="233">
        <f>SUMIF(AG595:AG633,"&lt;&gt;NOR",G595:G633)</f>
        <v>0</v>
      </c>
      <c r="H594" s="233"/>
      <c r="I594" s="233">
        <f>SUM(I595:I633)</f>
        <v>0</v>
      </c>
      <c r="J594" s="233"/>
      <c r="K594" s="233">
        <f>SUM(K595:K633)</f>
        <v>0</v>
      </c>
      <c r="L594" s="233"/>
      <c r="M594" s="233">
        <f>SUM(M595:M633)</f>
        <v>0</v>
      </c>
      <c r="N594" s="232"/>
      <c r="O594" s="232">
        <f>SUM(O595:O633)</f>
        <v>1.1499999999999999</v>
      </c>
      <c r="P594" s="232"/>
      <c r="Q594" s="232">
        <f>SUM(Q595:Q633)</f>
        <v>0</v>
      </c>
      <c r="R594" s="233"/>
      <c r="S594" s="233"/>
      <c r="T594" s="234"/>
      <c r="U594" s="228"/>
      <c r="V594" s="228">
        <f>SUM(V595:V633)</f>
        <v>867.83</v>
      </c>
      <c r="W594" s="228"/>
      <c r="X594" s="228"/>
      <c r="AG594" t="s">
        <v>192</v>
      </c>
    </row>
    <row r="595" spans="1:60" ht="22.5" outlineLevel="1" x14ac:dyDescent="0.2">
      <c r="A595" s="236">
        <v>82</v>
      </c>
      <c r="B595" s="237" t="s">
        <v>1988</v>
      </c>
      <c r="C595" s="249" t="s">
        <v>1989</v>
      </c>
      <c r="D595" s="238" t="s">
        <v>400</v>
      </c>
      <c r="E595" s="239">
        <v>3612.85</v>
      </c>
      <c r="F595" s="240"/>
      <c r="G595" s="241">
        <f>ROUND(E595*F595,2)</f>
        <v>0</v>
      </c>
      <c r="H595" s="240"/>
      <c r="I595" s="241">
        <f>ROUND(E595*H595,2)</f>
        <v>0</v>
      </c>
      <c r="J595" s="240"/>
      <c r="K595" s="241">
        <f>ROUND(E595*J595,2)</f>
        <v>0</v>
      </c>
      <c r="L595" s="241">
        <v>21</v>
      </c>
      <c r="M595" s="241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41" t="s">
        <v>1990</v>
      </c>
      <c r="S595" s="241" t="s">
        <v>196</v>
      </c>
      <c r="T595" s="242" t="s">
        <v>244</v>
      </c>
      <c r="U595" s="224">
        <v>0.11700000000000001</v>
      </c>
      <c r="V595" s="224">
        <f>ROUND(E595*U595,2)</f>
        <v>422.7</v>
      </c>
      <c r="W595" s="224"/>
      <c r="X595" s="224" t="s">
        <v>233</v>
      </c>
      <c r="Y595" s="213"/>
      <c r="Z595" s="213"/>
      <c r="AA595" s="213"/>
      <c r="AB595" s="213"/>
      <c r="AC595" s="213"/>
      <c r="AD595" s="213"/>
      <c r="AE595" s="213"/>
      <c r="AF595" s="213"/>
      <c r="AG595" s="213" t="s">
        <v>234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9" t="s">
        <v>1991</v>
      </c>
      <c r="D596" s="257"/>
      <c r="E596" s="257"/>
      <c r="F596" s="257"/>
      <c r="G596" s="257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236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2" t="s">
        <v>1992</v>
      </c>
      <c r="D597" s="247"/>
      <c r="E597" s="247"/>
      <c r="F597" s="247"/>
      <c r="G597" s="247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201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1993</v>
      </c>
      <c r="D598" s="226"/>
      <c r="E598" s="227">
        <v>204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206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1994</v>
      </c>
      <c r="D599" s="226"/>
      <c r="E599" s="227">
        <v>268.8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206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1995</v>
      </c>
      <c r="D600" s="226"/>
      <c r="E600" s="227">
        <v>204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206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1996</v>
      </c>
      <c r="D601" s="226"/>
      <c r="E601" s="227">
        <v>197.45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206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53" t="s">
        <v>1997</v>
      </c>
      <c r="D602" s="226"/>
      <c r="E602" s="227">
        <v>200.9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206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1998</v>
      </c>
      <c r="D603" s="226"/>
      <c r="E603" s="227">
        <v>1142.5999999999999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206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1999</v>
      </c>
      <c r="D604" s="226"/>
      <c r="E604" s="227">
        <v>77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206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2000</v>
      </c>
      <c r="D605" s="226"/>
      <c r="E605" s="227">
        <v>532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206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2001</v>
      </c>
      <c r="D606" s="226"/>
      <c r="E606" s="227">
        <v>628.6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206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2002</v>
      </c>
      <c r="D607" s="226"/>
      <c r="E607" s="227">
        <v>157.5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206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1"/>
      <c r="D608" s="246"/>
      <c r="E608" s="246"/>
      <c r="F608" s="246"/>
      <c r="G608" s="246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202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22.5" outlineLevel="1" x14ac:dyDescent="0.2">
      <c r="A609" s="236">
        <v>83</v>
      </c>
      <c r="B609" s="237" t="s">
        <v>2003</v>
      </c>
      <c r="C609" s="249" t="s">
        <v>2004</v>
      </c>
      <c r="D609" s="238" t="s">
        <v>2005</v>
      </c>
      <c r="E609" s="239">
        <v>600</v>
      </c>
      <c r="F609" s="240"/>
      <c r="G609" s="241">
        <f>ROUND(E609*F609,2)</f>
        <v>0</v>
      </c>
      <c r="H609" s="240"/>
      <c r="I609" s="241">
        <f>ROUND(E609*H609,2)</f>
        <v>0</v>
      </c>
      <c r="J609" s="240"/>
      <c r="K609" s="241">
        <f>ROUND(E609*J609,2)</f>
        <v>0</v>
      </c>
      <c r="L609" s="241">
        <v>21</v>
      </c>
      <c r="M609" s="241">
        <f>G609*(1+L609/100)</f>
        <v>0</v>
      </c>
      <c r="N609" s="239">
        <v>0</v>
      </c>
      <c r="O609" s="239">
        <f>ROUND(E609*N609,2)</f>
        <v>0</v>
      </c>
      <c r="P609" s="239">
        <v>0</v>
      </c>
      <c r="Q609" s="239">
        <f>ROUND(E609*P609,2)</f>
        <v>0</v>
      </c>
      <c r="R609" s="241" t="s">
        <v>1990</v>
      </c>
      <c r="S609" s="241" t="s">
        <v>196</v>
      </c>
      <c r="T609" s="242" t="s">
        <v>244</v>
      </c>
      <c r="U609" s="224">
        <v>0</v>
      </c>
      <c r="V609" s="224">
        <f>ROUND(E609*U609,2)</f>
        <v>0</v>
      </c>
      <c r="W609" s="224"/>
      <c r="X609" s="224" t="s">
        <v>233</v>
      </c>
      <c r="Y609" s="213"/>
      <c r="Z609" s="213"/>
      <c r="AA609" s="213"/>
      <c r="AB609" s="213"/>
      <c r="AC609" s="213"/>
      <c r="AD609" s="213"/>
      <c r="AE609" s="213"/>
      <c r="AF609" s="213"/>
      <c r="AG609" s="213" t="s">
        <v>234</v>
      </c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9" t="s">
        <v>1991</v>
      </c>
      <c r="D610" s="257"/>
      <c r="E610" s="257"/>
      <c r="F610" s="257"/>
      <c r="G610" s="257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236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2006</v>
      </c>
      <c r="D611" s="226"/>
      <c r="E611" s="227">
        <v>600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206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1"/>
      <c r="D612" s="246"/>
      <c r="E612" s="246"/>
      <c r="F612" s="246"/>
      <c r="G612" s="246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202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ht="33.75" outlineLevel="1" x14ac:dyDescent="0.2">
      <c r="A613" s="236">
        <v>84</v>
      </c>
      <c r="B613" s="237" t="s">
        <v>2007</v>
      </c>
      <c r="C613" s="249" t="s">
        <v>2008</v>
      </c>
      <c r="D613" s="238" t="s">
        <v>400</v>
      </c>
      <c r="E613" s="239">
        <v>10838.55</v>
      </c>
      <c r="F613" s="240"/>
      <c r="G613" s="241">
        <f>ROUND(E613*F613,2)</f>
        <v>0</v>
      </c>
      <c r="H613" s="240"/>
      <c r="I613" s="241">
        <f>ROUND(E613*H613,2)</f>
        <v>0</v>
      </c>
      <c r="J613" s="240"/>
      <c r="K613" s="241">
        <f>ROUND(E613*J613,2)</f>
        <v>0</v>
      </c>
      <c r="L613" s="241">
        <v>21</v>
      </c>
      <c r="M613" s="241">
        <f>G613*(1+L613/100)</f>
        <v>0</v>
      </c>
      <c r="N613" s="239">
        <v>0</v>
      </c>
      <c r="O613" s="239">
        <f>ROUND(E613*N613,2)</f>
        <v>0</v>
      </c>
      <c r="P613" s="239">
        <v>0</v>
      </c>
      <c r="Q613" s="239">
        <f>ROUND(E613*P613,2)</f>
        <v>0</v>
      </c>
      <c r="R613" s="241" t="s">
        <v>1990</v>
      </c>
      <c r="S613" s="241" t="s">
        <v>196</v>
      </c>
      <c r="T613" s="242" t="s">
        <v>244</v>
      </c>
      <c r="U613" s="224">
        <v>0</v>
      </c>
      <c r="V613" s="224">
        <f>ROUND(E613*U613,2)</f>
        <v>0</v>
      </c>
      <c r="W613" s="224"/>
      <c r="X613" s="224" t="s">
        <v>233</v>
      </c>
      <c r="Y613" s="213"/>
      <c r="Z613" s="213"/>
      <c r="AA613" s="213"/>
      <c r="AB613" s="213"/>
      <c r="AC613" s="213"/>
      <c r="AD613" s="213"/>
      <c r="AE613" s="213"/>
      <c r="AF613" s="213"/>
      <c r="AG613" s="213" t="s">
        <v>234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9" t="s">
        <v>1991</v>
      </c>
      <c r="D614" s="257"/>
      <c r="E614" s="257"/>
      <c r="F614" s="257"/>
      <c r="G614" s="257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236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2009</v>
      </c>
      <c r="D615" s="226"/>
      <c r="E615" s="227">
        <v>10838.55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206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1"/>
      <c r="D616" s="246"/>
      <c r="E616" s="246"/>
      <c r="F616" s="246"/>
      <c r="G616" s="246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202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36">
        <v>85</v>
      </c>
      <c r="B617" s="237" t="s">
        <v>2010</v>
      </c>
      <c r="C617" s="249" t="s">
        <v>2011</v>
      </c>
      <c r="D617" s="238" t="s">
        <v>400</v>
      </c>
      <c r="E617" s="239">
        <v>3612.85</v>
      </c>
      <c r="F617" s="240"/>
      <c r="G617" s="241">
        <f>ROUND(E617*F617,2)</f>
        <v>0</v>
      </c>
      <c r="H617" s="240"/>
      <c r="I617" s="241">
        <f>ROUND(E617*H617,2)</f>
        <v>0</v>
      </c>
      <c r="J617" s="240"/>
      <c r="K617" s="241">
        <f>ROUND(E617*J617,2)</f>
        <v>0</v>
      </c>
      <c r="L617" s="241">
        <v>21</v>
      </c>
      <c r="M617" s="241">
        <f>G617*(1+L617/100)</f>
        <v>0</v>
      </c>
      <c r="N617" s="239">
        <v>0</v>
      </c>
      <c r="O617" s="239">
        <f>ROUND(E617*N617,2)</f>
        <v>0</v>
      </c>
      <c r="P617" s="239">
        <v>0</v>
      </c>
      <c r="Q617" s="239">
        <f>ROUND(E617*P617,2)</f>
        <v>0</v>
      </c>
      <c r="R617" s="241" t="s">
        <v>1990</v>
      </c>
      <c r="S617" s="241" t="s">
        <v>196</v>
      </c>
      <c r="T617" s="242" t="s">
        <v>244</v>
      </c>
      <c r="U617" s="224">
        <v>0.08</v>
      </c>
      <c r="V617" s="224">
        <f>ROUND(E617*U617,2)</f>
        <v>289.02999999999997</v>
      </c>
      <c r="W617" s="224"/>
      <c r="X617" s="224" t="s">
        <v>233</v>
      </c>
      <c r="Y617" s="213"/>
      <c r="Z617" s="213"/>
      <c r="AA617" s="213"/>
      <c r="AB617" s="213"/>
      <c r="AC617" s="213"/>
      <c r="AD617" s="213"/>
      <c r="AE617" s="213"/>
      <c r="AF617" s="213"/>
      <c r="AG617" s="213" t="s">
        <v>234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60"/>
      <c r="D618" s="258"/>
      <c r="E618" s="258"/>
      <c r="F618" s="258"/>
      <c r="G618" s="258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202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36">
        <v>86</v>
      </c>
      <c r="B619" s="237" t="s">
        <v>2012</v>
      </c>
      <c r="C619" s="249" t="s">
        <v>2013</v>
      </c>
      <c r="D619" s="238" t="s">
        <v>400</v>
      </c>
      <c r="E619" s="239">
        <v>729.42</v>
      </c>
      <c r="F619" s="240"/>
      <c r="G619" s="241">
        <f>ROUND(E619*F619,2)</f>
        <v>0</v>
      </c>
      <c r="H619" s="240"/>
      <c r="I619" s="241">
        <f>ROUND(E619*H619,2)</f>
        <v>0</v>
      </c>
      <c r="J619" s="240"/>
      <c r="K619" s="241">
        <f>ROUND(E619*J619,2)</f>
        <v>0</v>
      </c>
      <c r="L619" s="241">
        <v>21</v>
      </c>
      <c r="M619" s="241">
        <f>G619*(1+L619/100)</f>
        <v>0</v>
      </c>
      <c r="N619" s="239">
        <v>1.58E-3</v>
      </c>
      <c r="O619" s="239">
        <f>ROUND(E619*N619,2)</f>
        <v>1.1499999999999999</v>
      </c>
      <c r="P619" s="239">
        <v>0</v>
      </c>
      <c r="Q619" s="239">
        <f>ROUND(E619*P619,2)</f>
        <v>0</v>
      </c>
      <c r="R619" s="241" t="s">
        <v>1990</v>
      </c>
      <c r="S619" s="241" t="s">
        <v>196</v>
      </c>
      <c r="T619" s="242" t="s">
        <v>244</v>
      </c>
      <c r="U619" s="224">
        <v>0.214</v>
      </c>
      <c r="V619" s="224">
        <f>ROUND(E619*U619,2)</f>
        <v>156.1</v>
      </c>
      <c r="W619" s="224"/>
      <c r="X619" s="224" t="s">
        <v>233</v>
      </c>
      <c r="Y619" s="213"/>
      <c r="Z619" s="213"/>
      <c r="AA619" s="213"/>
      <c r="AB619" s="213"/>
      <c r="AC619" s="213"/>
      <c r="AD619" s="213"/>
      <c r="AE619" s="213"/>
      <c r="AF619" s="213"/>
      <c r="AG619" s="213" t="s">
        <v>234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2014</v>
      </c>
      <c r="D620" s="226"/>
      <c r="E620" s="227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206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2015</v>
      </c>
      <c r="D621" s="226"/>
      <c r="E621" s="227">
        <v>77.36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206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2016</v>
      </c>
      <c r="D622" s="226"/>
      <c r="E622" s="227">
        <v>49.06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206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2017</v>
      </c>
      <c r="D623" s="226"/>
      <c r="E623" s="227">
        <v>214.99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206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53" t="s">
        <v>2018</v>
      </c>
      <c r="D624" s="226"/>
      <c r="E624" s="227">
        <v>171.45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206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2019</v>
      </c>
      <c r="D625" s="226"/>
      <c r="E625" s="227">
        <v>36.51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206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2020</v>
      </c>
      <c r="D626" s="226"/>
      <c r="E626" s="227">
        <v>37.5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206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2021</v>
      </c>
      <c r="D627" s="226"/>
      <c r="E627" s="227">
        <v>10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206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2022</v>
      </c>
      <c r="D628" s="226"/>
      <c r="E628" s="227">
        <v>16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206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2023</v>
      </c>
      <c r="D629" s="226"/>
      <c r="E629" s="227">
        <v>4.05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206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2024</v>
      </c>
      <c r="D630" s="226"/>
      <c r="E630" s="227">
        <v>37.5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206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2025</v>
      </c>
      <c r="D631" s="226"/>
      <c r="E631" s="227">
        <v>37.5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206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2026</v>
      </c>
      <c r="D632" s="226"/>
      <c r="E632" s="227">
        <v>37.5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206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1"/>
      <c r="D633" s="246"/>
      <c r="E633" s="246"/>
      <c r="F633" s="246"/>
      <c r="G633" s="246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202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x14ac:dyDescent="0.2">
      <c r="A634" s="229" t="s">
        <v>191</v>
      </c>
      <c r="B634" s="230" t="s">
        <v>118</v>
      </c>
      <c r="C634" s="248" t="s">
        <v>119</v>
      </c>
      <c r="D634" s="231"/>
      <c r="E634" s="232"/>
      <c r="F634" s="233"/>
      <c r="G634" s="233">
        <f>SUMIF(AG635:AG674,"&lt;&gt;NOR",G635:G674)</f>
        <v>0</v>
      </c>
      <c r="H634" s="233"/>
      <c r="I634" s="233">
        <f>SUM(I635:I674)</f>
        <v>0</v>
      </c>
      <c r="J634" s="233"/>
      <c r="K634" s="233">
        <f>SUM(K635:K674)</f>
        <v>0</v>
      </c>
      <c r="L634" s="233"/>
      <c r="M634" s="233">
        <f>SUM(M635:M674)</f>
        <v>0</v>
      </c>
      <c r="N634" s="232"/>
      <c r="O634" s="232">
        <f>SUM(O635:O674)</f>
        <v>0.54</v>
      </c>
      <c r="P634" s="232"/>
      <c r="Q634" s="232">
        <f>SUM(Q635:Q674)</f>
        <v>0</v>
      </c>
      <c r="R634" s="233"/>
      <c r="S634" s="233"/>
      <c r="T634" s="234"/>
      <c r="U634" s="228"/>
      <c r="V634" s="228">
        <f>SUM(V635:V674)</f>
        <v>1637.6899999999998</v>
      </c>
      <c r="W634" s="228"/>
      <c r="X634" s="228"/>
      <c r="AG634" t="s">
        <v>192</v>
      </c>
    </row>
    <row r="635" spans="1:60" ht="56.25" outlineLevel="1" x14ac:dyDescent="0.2">
      <c r="A635" s="236">
        <v>87</v>
      </c>
      <c r="B635" s="237" t="s">
        <v>2027</v>
      </c>
      <c r="C635" s="249" t="s">
        <v>2028</v>
      </c>
      <c r="D635" s="238" t="s">
        <v>400</v>
      </c>
      <c r="E635" s="239">
        <v>5144.22</v>
      </c>
      <c r="F635" s="240"/>
      <c r="G635" s="241">
        <f>ROUND(E635*F635,2)</f>
        <v>0</v>
      </c>
      <c r="H635" s="240"/>
      <c r="I635" s="241">
        <f>ROUND(E635*H635,2)</f>
        <v>0</v>
      </c>
      <c r="J635" s="240"/>
      <c r="K635" s="241">
        <f>ROUND(E635*J635,2)</f>
        <v>0</v>
      </c>
      <c r="L635" s="241">
        <v>21</v>
      </c>
      <c r="M635" s="241">
        <f>G635*(1+L635/100)</f>
        <v>0</v>
      </c>
      <c r="N635" s="239">
        <v>4.0000000000000003E-5</v>
      </c>
      <c r="O635" s="239">
        <f>ROUND(E635*N635,2)</f>
        <v>0.21</v>
      </c>
      <c r="P635" s="239">
        <v>0</v>
      </c>
      <c r="Q635" s="239">
        <f>ROUND(E635*P635,2)</f>
        <v>0</v>
      </c>
      <c r="R635" s="241" t="s">
        <v>401</v>
      </c>
      <c r="S635" s="241" t="s">
        <v>196</v>
      </c>
      <c r="T635" s="242" t="s">
        <v>244</v>
      </c>
      <c r="U635" s="224">
        <v>0.308</v>
      </c>
      <c r="V635" s="224">
        <f>ROUND(E635*U635,2)</f>
        <v>1584.42</v>
      </c>
      <c r="W635" s="224"/>
      <c r="X635" s="224" t="s">
        <v>233</v>
      </c>
      <c r="Y635" s="213"/>
      <c r="Z635" s="213"/>
      <c r="AA635" s="213"/>
      <c r="AB635" s="213"/>
      <c r="AC635" s="213"/>
      <c r="AD635" s="213"/>
      <c r="AE635" s="213"/>
      <c r="AF635" s="213"/>
      <c r="AG635" s="213" t="s">
        <v>234</v>
      </c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3" t="s">
        <v>2029</v>
      </c>
      <c r="D636" s="226"/>
      <c r="E636" s="227">
        <v>925.59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206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53" t="s">
        <v>2030</v>
      </c>
      <c r="D637" s="226"/>
      <c r="E637" s="227">
        <v>1920.61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206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53" t="s">
        <v>2031</v>
      </c>
      <c r="D638" s="226"/>
      <c r="E638" s="227">
        <v>2298.02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206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1"/>
      <c r="D639" s="246"/>
      <c r="E639" s="246"/>
      <c r="F639" s="246"/>
      <c r="G639" s="246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202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36">
        <v>88</v>
      </c>
      <c r="B640" s="237" t="s">
        <v>2032</v>
      </c>
      <c r="C640" s="249" t="s">
        <v>2033</v>
      </c>
      <c r="D640" s="238" t="s">
        <v>315</v>
      </c>
      <c r="E640" s="239">
        <v>41</v>
      </c>
      <c r="F640" s="240"/>
      <c r="G640" s="241">
        <f>ROUND(E640*F640,2)</f>
        <v>0</v>
      </c>
      <c r="H640" s="240"/>
      <c r="I640" s="241">
        <f>ROUND(E640*H640,2)</f>
        <v>0</v>
      </c>
      <c r="J640" s="240"/>
      <c r="K640" s="241">
        <f>ROUND(E640*J640,2)</f>
        <v>0</v>
      </c>
      <c r="L640" s="241">
        <v>21</v>
      </c>
      <c r="M640" s="241">
        <f>G640*(1+L640/100)</f>
        <v>0</v>
      </c>
      <c r="N640" s="239">
        <v>1.0000000000000001E-5</v>
      </c>
      <c r="O640" s="239">
        <f>ROUND(E640*N640,2)</f>
        <v>0</v>
      </c>
      <c r="P640" s="239">
        <v>0</v>
      </c>
      <c r="Q640" s="239">
        <f>ROUND(E640*P640,2)</f>
        <v>0</v>
      </c>
      <c r="R640" s="241" t="s">
        <v>401</v>
      </c>
      <c r="S640" s="241" t="s">
        <v>196</v>
      </c>
      <c r="T640" s="242" t="s">
        <v>244</v>
      </c>
      <c r="U640" s="224">
        <v>0.17</v>
      </c>
      <c r="V640" s="224">
        <f>ROUND(E640*U640,2)</f>
        <v>6.97</v>
      </c>
      <c r="W640" s="224"/>
      <c r="X640" s="224" t="s">
        <v>233</v>
      </c>
      <c r="Y640" s="213"/>
      <c r="Z640" s="213"/>
      <c r="AA640" s="213"/>
      <c r="AB640" s="213"/>
      <c r="AC640" s="213"/>
      <c r="AD640" s="213"/>
      <c r="AE640" s="213"/>
      <c r="AF640" s="213"/>
      <c r="AG640" s="213" t="s">
        <v>234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53" t="s">
        <v>2034</v>
      </c>
      <c r="D641" s="226"/>
      <c r="E641" s="227">
        <v>30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13"/>
      <c r="Z641" s="213"/>
      <c r="AA641" s="213"/>
      <c r="AB641" s="213"/>
      <c r="AC641" s="213"/>
      <c r="AD641" s="213"/>
      <c r="AE641" s="213"/>
      <c r="AF641" s="213"/>
      <c r="AG641" s="213" t="s">
        <v>206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3" t="s">
        <v>2035</v>
      </c>
      <c r="D642" s="226"/>
      <c r="E642" s="227">
        <v>11</v>
      </c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206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1"/>
      <c r="D643" s="246"/>
      <c r="E643" s="246"/>
      <c r="F643" s="246"/>
      <c r="G643" s="246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202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ht="33.75" outlineLevel="1" x14ac:dyDescent="0.2">
      <c r="A644" s="236">
        <v>89</v>
      </c>
      <c r="B644" s="237" t="s">
        <v>2036</v>
      </c>
      <c r="C644" s="249" t="s">
        <v>2037</v>
      </c>
      <c r="D644" s="238" t="s">
        <v>315</v>
      </c>
      <c r="E644" s="239">
        <v>40.607460000000003</v>
      </c>
      <c r="F644" s="240"/>
      <c r="G644" s="241">
        <f>ROUND(E644*F644,2)</f>
        <v>0</v>
      </c>
      <c r="H644" s="240"/>
      <c r="I644" s="241">
        <f>ROUND(E644*H644,2)</f>
        <v>0</v>
      </c>
      <c r="J644" s="240"/>
      <c r="K644" s="241">
        <f>ROUND(E644*J644,2)</f>
        <v>0</v>
      </c>
      <c r="L644" s="241">
        <v>21</v>
      </c>
      <c r="M644" s="241">
        <f>G644*(1+L644/100)</f>
        <v>0</v>
      </c>
      <c r="N644" s="239">
        <v>2.5000000000000001E-4</v>
      </c>
      <c r="O644" s="239">
        <f>ROUND(E644*N644,2)</f>
        <v>0.01</v>
      </c>
      <c r="P644" s="239">
        <v>0</v>
      </c>
      <c r="Q644" s="239">
        <f>ROUND(E644*P644,2)</f>
        <v>0</v>
      </c>
      <c r="R644" s="241" t="s">
        <v>401</v>
      </c>
      <c r="S644" s="241" t="s">
        <v>196</v>
      </c>
      <c r="T644" s="242" t="s">
        <v>244</v>
      </c>
      <c r="U644" s="224">
        <v>0.5</v>
      </c>
      <c r="V644" s="224">
        <f>ROUND(E644*U644,2)</f>
        <v>20.3</v>
      </c>
      <c r="W644" s="224"/>
      <c r="X644" s="224" t="s">
        <v>233</v>
      </c>
      <c r="Y644" s="213"/>
      <c r="Z644" s="213"/>
      <c r="AA644" s="213"/>
      <c r="AB644" s="213"/>
      <c r="AC644" s="213"/>
      <c r="AD644" s="213"/>
      <c r="AE644" s="213"/>
      <c r="AF644" s="213"/>
      <c r="AG644" s="213" t="s">
        <v>234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9" t="s">
        <v>1289</v>
      </c>
      <c r="D645" s="257"/>
      <c r="E645" s="257"/>
      <c r="F645" s="257"/>
      <c r="G645" s="257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236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2038</v>
      </c>
      <c r="D646" s="226"/>
      <c r="E646" s="227">
        <v>37.787460000000003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206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2039</v>
      </c>
      <c r="D647" s="226"/>
      <c r="E647" s="227"/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206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2040</v>
      </c>
      <c r="D648" s="226"/>
      <c r="E648" s="227">
        <v>2.82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206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1"/>
      <c r="D649" s="246"/>
      <c r="E649" s="246"/>
      <c r="F649" s="246"/>
      <c r="G649" s="246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202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36">
        <v>90</v>
      </c>
      <c r="B650" s="237" t="s">
        <v>2041</v>
      </c>
      <c r="C650" s="249" t="s">
        <v>2042</v>
      </c>
      <c r="D650" s="238" t="s">
        <v>315</v>
      </c>
      <c r="E650" s="239">
        <v>41</v>
      </c>
      <c r="F650" s="240"/>
      <c r="G650" s="241">
        <f>ROUND(E650*F650,2)</f>
        <v>0</v>
      </c>
      <c r="H650" s="240"/>
      <c r="I650" s="241">
        <f>ROUND(E650*H650,2)</f>
        <v>0</v>
      </c>
      <c r="J650" s="240"/>
      <c r="K650" s="241">
        <f>ROUND(E650*J650,2)</f>
        <v>0</v>
      </c>
      <c r="L650" s="241">
        <v>21</v>
      </c>
      <c r="M650" s="241">
        <f>G650*(1+L650/100)</f>
        <v>0</v>
      </c>
      <c r="N650" s="239">
        <v>0</v>
      </c>
      <c r="O650" s="239">
        <f>ROUND(E650*N650,2)</f>
        <v>0</v>
      </c>
      <c r="P650" s="239">
        <v>0</v>
      </c>
      <c r="Q650" s="239">
        <f>ROUND(E650*P650,2)</f>
        <v>0</v>
      </c>
      <c r="R650" s="241" t="s">
        <v>401</v>
      </c>
      <c r="S650" s="241" t="s">
        <v>196</v>
      </c>
      <c r="T650" s="242" t="s">
        <v>244</v>
      </c>
      <c r="U650" s="224">
        <v>0.11890000000000001</v>
      </c>
      <c r="V650" s="224">
        <f>ROUND(E650*U650,2)</f>
        <v>4.87</v>
      </c>
      <c r="W650" s="224"/>
      <c r="X650" s="224" t="s">
        <v>233</v>
      </c>
      <c r="Y650" s="213"/>
      <c r="Z650" s="213"/>
      <c r="AA650" s="213"/>
      <c r="AB650" s="213"/>
      <c r="AC650" s="213"/>
      <c r="AD650" s="213"/>
      <c r="AE650" s="213"/>
      <c r="AF650" s="213"/>
      <c r="AG650" s="213" t="s">
        <v>234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60"/>
      <c r="D651" s="258"/>
      <c r="E651" s="258"/>
      <c r="F651" s="258"/>
      <c r="G651" s="258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202</v>
      </c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36">
        <v>91</v>
      </c>
      <c r="B652" s="237" t="s">
        <v>2043</v>
      </c>
      <c r="C652" s="249" t="s">
        <v>2044</v>
      </c>
      <c r="D652" s="238" t="s">
        <v>315</v>
      </c>
      <c r="E652" s="239">
        <v>41</v>
      </c>
      <c r="F652" s="240"/>
      <c r="G652" s="241">
        <f>ROUND(E652*F652,2)</f>
        <v>0</v>
      </c>
      <c r="H652" s="240"/>
      <c r="I652" s="241">
        <f>ROUND(E652*H652,2)</f>
        <v>0</v>
      </c>
      <c r="J652" s="240"/>
      <c r="K652" s="241">
        <f>ROUND(E652*J652,2)</f>
        <v>0</v>
      </c>
      <c r="L652" s="241">
        <v>21</v>
      </c>
      <c r="M652" s="241">
        <f>G652*(1+L652/100)</f>
        <v>0</v>
      </c>
      <c r="N652" s="239">
        <v>0</v>
      </c>
      <c r="O652" s="239">
        <f>ROUND(E652*N652,2)</f>
        <v>0</v>
      </c>
      <c r="P652" s="239">
        <v>0</v>
      </c>
      <c r="Q652" s="239">
        <f>ROUND(E652*P652,2)</f>
        <v>0</v>
      </c>
      <c r="R652" s="241" t="s">
        <v>401</v>
      </c>
      <c r="S652" s="241" t="s">
        <v>196</v>
      </c>
      <c r="T652" s="242" t="s">
        <v>244</v>
      </c>
      <c r="U652" s="224">
        <v>0.26419999999999999</v>
      </c>
      <c r="V652" s="224">
        <f>ROUND(E652*U652,2)</f>
        <v>10.83</v>
      </c>
      <c r="W652" s="224"/>
      <c r="X652" s="224" t="s">
        <v>233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234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60"/>
      <c r="D653" s="258"/>
      <c r="E653" s="258"/>
      <c r="F653" s="258"/>
      <c r="G653" s="258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202</v>
      </c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ht="22.5" outlineLevel="1" x14ac:dyDescent="0.2">
      <c r="A654" s="236">
        <v>92</v>
      </c>
      <c r="B654" s="237" t="s">
        <v>2045</v>
      </c>
      <c r="C654" s="249" t="s">
        <v>2046</v>
      </c>
      <c r="D654" s="238" t="s">
        <v>315</v>
      </c>
      <c r="E654" s="239">
        <v>112</v>
      </c>
      <c r="F654" s="240"/>
      <c r="G654" s="241">
        <f>ROUND(E654*F654,2)</f>
        <v>0</v>
      </c>
      <c r="H654" s="240"/>
      <c r="I654" s="241">
        <f>ROUND(E654*H654,2)</f>
        <v>0</v>
      </c>
      <c r="J654" s="240"/>
      <c r="K654" s="241">
        <f>ROUND(E654*J654,2)</f>
        <v>0</v>
      </c>
      <c r="L654" s="241">
        <v>21</v>
      </c>
      <c r="M654" s="241">
        <f>G654*(1+L654/100)</f>
        <v>0</v>
      </c>
      <c r="N654" s="239">
        <v>1.0000000000000001E-5</v>
      </c>
      <c r="O654" s="239">
        <f>ROUND(E654*N654,2)</f>
        <v>0</v>
      </c>
      <c r="P654" s="239">
        <v>0</v>
      </c>
      <c r="Q654" s="239">
        <f>ROUND(E654*P654,2)</f>
        <v>0</v>
      </c>
      <c r="R654" s="241" t="s">
        <v>1302</v>
      </c>
      <c r="S654" s="241" t="s">
        <v>196</v>
      </c>
      <c r="T654" s="242" t="s">
        <v>244</v>
      </c>
      <c r="U654" s="224">
        <v>9.1999999999999998E-2</v>
      </c>
      <c r="V654" s="224">
        <f>ROUND(E654*U654,2)</f>
        <v>10.3</v>
      </c>
      <c r="W654" s="224"/>
      <c r="X654" s="224" t="s">
        <v>233</v>
      </c>
      <c r="Y654" s="213"/>
      <c r="Z654" s="213"/>
      <c r="AA654" s="213"/>
      <c r="AB654" s="213"/>
      <c r="AC654" s="213"/>
      <c r="AD654" s="213"/>
      <c r="AE654" s="213"/>
      <c r="AF654" s="213"/>
      <c r="AG654" s="213" t="s">
        <v>234</v>
      </c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3" t="s">
        <v>2047</v>
      </c>
      <c r="D655" s="226"/>
      <c r="E655" s="227">
        <v>112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206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51"/>
      <c r="D656" s="246"/>
      <c r="E656" s="246"/>
      <c r="F656" s="246"/>
      <c r="G656" s="246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202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36">
        <v>93</v>
      </c>
      <c r="B657" s="237" t="s">
        <v>2048</v>
      </c>
      <c r="C657" s="249" t="s">
        <v>2049</v>
      </c>
      <c r="D657" s="238" t="s">
        <v>344</v>
      </c>
      <c r="E657" s="239">
        <v>1</v>
      </c>
      <c r="F657" s="240"/>
      <c r="G657" s="241">
        <f>ROUND(E657*F657,2)</f>
        <v>0</v>
      </c>
      <c r="H657" s="240"/>
      <c r="I657" s="241">
        <f>ROUND(E657*H657,2)</f>
        <v>0</v>
      </c>
      <c r="J657" s="240"/>
      <c r="K657" s="241">
        <f>ROUND(E657*J657,2)</f>
        <v>0</v>
      </c>
      <c r="L657" s="241">
        <v>21</v>
      </c>
      <c r="M657" s="241">
        <f>G657*(1+L657/100)</f>
        <v>0</v>
      </c>
      <c r="N657" s="239">
        <v>0</v>
      </c>
      <c r="O657" s="239">
        <f>ROUND(E657*N657,2)</f>
        <v>0</v>
      </c>
      <c r="P657" s="239">
        <v>0</v>
      </c>
      <c r="Q657" s="239">
        <f>ROUND(E657*P657,2)</f>
        <v>0</v>
      </c>
      <c r="R657" s="241"/>
      <c r="S657" s="241" t="s">
        <v>345</v>
      </c>
      <c r="T657" s="242" t="s">
        <v>197</v>
      </c>
      <c r="U657" s="224">
        <v>0</v>
      </c>
      <c r="V657" s="224">
        <f>ROUND(E657*U657,2)</f>
        <v>0</v>
      </c>
      <c r="W657" s="224"/>
      <c r="X657" s="224" t="s">
        <v>320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321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3" t="s">
        <v>2050</v>
      </c>
      <c r="D658" s="226"/>
      <c r="E658" s="227"/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206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3" t="s">
        <v>2051</v>
      </c>
      <c r="D659" s="226"/>
      <c r="E659" s="227">
        <v>1</v>
      </c>
      <c r="F659" s="224"/>
      <c r="G659" s="224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206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51"/>
      <c r="D660" s="246"/>
      <c r="E660" s="246"/>
      <c r="F660" s="246"/>
      <c r="G660" s="246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202</v>
      </c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ht="22.5" outlineLevel="1" x14ac:dyDescent="0.2">
      <c r="A661" s="236">
        <v>94</v>
      </c>
      <c r="B661" s="237" t="s">
        <v>2052</v>
      </c>
      <c r="C661" s="249" t="s">
        <v>2053</v>
      </c>
      <c r="D661" s="238" t="s">
        <v>315</v>
      </c>
      <c r="E661" s="239">
        <v>22</v>
      </c>
      <c r="F661" s="240"/>
      <c r="G661" s="241">
        <f>ROUND(E661*F661,2)</f>
        <v>0</v>
      </c>
      <c r="H661" s="240"/>
      <c r="I661" s="241">
        <f>ROUND(E661*H661,2)</f>
        <v>0</v>
      </c>
      <c r="J661" s="240"/>
      <c r="K661" s="241">
        <f>ROUND(E661*J661,2)</f>
        <v>0</v>
      </c>
      <c r="L661" s="241">
        <v>21</v>
      </c>
      <c r="M661" s="241">
        <f>G661*(1+L661/100)</f>
        <v>0</v>
      </c>
      <c r="N661" s="239">
        <v>3.2000000000000002E-3</v>
      </c>
      <c r="O661" s="239">
        <f>ROUND(E661*N661,2)</f>
        <v>7.0000000000000007E-2</v>
      </c>
      <c r="P661" s="239">
        <v>0</v>
      </c>
      <c r="Q661" s="239">
        <f>ROUND(E661*P661,2)</f>
        <v>0</v>
      </c>
      <c r="R661" s="241" t="s">
        <v>319</v>
      </c>
      <c r="S661" s="241" t="s">
        <v>196</v>
      </c>
      <c r="T661" s="242" t="s">
        <v>197</v>
      </c>
      <c r="U661" s="224">
        <v>0</v>
      </c>
      <c r="V661" s="224">
        <f>ROUND(E661*U661,2)</f>
        <v>0</v>
      </c>
      <c r="W661" s="224"/>
      <c r="X661" s="224" t="s">
        <v>320</v>
      </c>
      <c r="Y661" s="213"/>
      <c r="Z661" s="213"/>
      <c r="AA661" s="213"/>
      <c r="AB661" s="213"/>
      <c r="AC661" s="213"/>
      <c r="AD661" s="213"/>
      <c r="AE661" s="213"/>
      <c r="AF661" s="213"/>
      <c r="AG661" s="213" t="s">
        <v>321</v>
      </c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3" t="s">
        <v>2054</v>
      </c>
      <c r="D662" s="226"/>
      <c r="E662" s="227">
        <v>22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206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51"/>
      <c r="D663" s="246"/>
      <c r="E663" s="246"/>
      <c r="F663" s="246"/>
      <c r="G663" s="246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202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ht="22.5" outlineLevel="1" x14ac:dyDescent="0.2">
      <c r="A664" s="236">
        <v>95</v>
      </c>
      <c r="B664" s="237" t="s">
        <v>2055</v>
      </c>
      <c r="C664" s="249" t="s">
        <v>2056</v>
      </c>
      <c r="D664" s="238" t="s">
        <v>315</v>
      </c>
      <c r="E664" s="239">
        <v>19</v>
      </c>
      <c r="F664" s="240"/>
      <c r="G664" s="241">
        <f>ROUND(E664*F664,2)</f>
        <v>0</v>
      </c>
      <c r="H664" s="240"/>
      <c r="I664" s="241">
        <f>ROUND(E664*H664,2)</f>
        <v>0</v>
      </c>
      <c r="J664" s="240"/>
      <c r="K664" s="241">
        <f>ROUND(E664*J664,2)</f>
        <v>0</v>
      </c>
      <c r="L664" s="241">
        <v>21</v>
      </c>
      <c r="M664" s="241">
        <f>G664*(1+L664/100)</f>
        <v>0</v>
      </c>
      <c r="N664" s="239">
        <v>1.12E-2</v>
      </c>
      <c r="O664" s="239">
        <f>ROUND(E664*N664,2)</f>
        <v>0.21</v>
      </c>
      <c r="P664" s="239">
        <v>0</v>
      </c>
      <c r="Q664" s="239">
        <f>ROUND(E664*P664,2)</f>
        <v>0</v>
      </c>
      <c r="R664" s="241" t="s">
        <v>319</v>
      </c>
      <c r="S664" s="241" t="s">
        <v>196</v>
      </c>
      <c r="T664" s="242" t="s">
        <v>197</v>
      </c>
      <c r="U664" s="224">
        <v>0</v>
      </c>
      <c r="V664" s="224">
        <f>ROUND(E664*U664,2)</f>
        <v>0</v>
      </c>
      <c r="W664" s="224"/>
      <c r="X664" s="224" t="s">
        <v>320</v>
      </c>
      <c r="Y664" s="213"/>
      <c r="Z664" s="213"/>
      <c r="AA664" s="213"/>
      <c r="AB664" s="213"/>
      <c r="AC664" s="213"/>
      <c r="AD664" s="213"/>
      <c r="AE664" s="213"/>
      <c r="AF664" s="213"/>
      <c r="AG664" s="213" t="s">
        <v>321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2057</v>
      </c>
      <c r="D665" s="226"/>
      <c r="E665" s="227">
        <v>19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206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1"/>
      <c r="D666" s="246"/>
      <c r="E666" s="246"/>
      <c r="F666" s="246"/>
      <c r="G666" s="246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202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36">
        <v>96</v>
      </c>
      <c r="B667" s="237" t="s">
        <v>2058</v>
      </c>
      <c r="C667" s="249" t="s">
        <v>2059</v>
      </c>
      <c r="D667" s="238" t="s">
        <v>1182</v>
      </c>
      <c r="E667" s="239">
        <v>4</v>
      </c>
      <c r="F667" s="240"/>
      <c r="G667" s="241">
        <f>ROUND(E667*F667,2)</f>
        <v>0</v>
      </c>
      <c r="H667" s="240"/>
      <c r="I667" s="241">
        <f>ROUND(E667*H667,2)</f>
        <v>0</v>
      </c>
      <c r="J667" s="240"/>
      <c r="K667" s="241">
        <f>ROUND(E667*J667,2)</f>
        <v>0</v>
      </c>
      <c r="L667" s="241">
        <v>21</v>
      </c>
      <c r="M667" s="241">
        <f>G667*(1+L667/100)</f>
        <v>0</v>
      </c>
      <c r="N667" s="239">
        <v>0</v>
      </c>
      <c r="O667" s="239">
        <f>ROUND(E667*N667,2)</f>
        <v>0</v>
      </c>
      <c r="P667" s="239">
        <v>0</v>
      </c>
      <c r="Q667" s="239">
        <f>ROUND(E667*P667,2)</f>
        <v>0</v>
      </c>
      <c r="R667" s="241"/>
      <c r="S667" s="241" t="s">
        <v>345</v>
      </c>
      <c r="T667" s="242" t="s">
        <v>197</v>
      </c>
      <c r="U667" s="224">
        <v>0</v>
      </c>
      <c r="V667" s="224">
        <f>ROUND(E667*U667,2)</f>
        <v>0</v>
      </c>
      <c r="W667" s="224"/>
      <c r="X667" s="224" t="s">
        <v>320</v>
      </c>
      <c r="Y667" s="213"/>
      <c r="Z667" s="213"/>
      <c r="AA667" s="213"/>
      <c r="AB667" s="213"/>
      <c r="AC667" s="213"/>
      <c r="AD667" s="213"/>
      <c r="AE667" s="213"/>
      <c r="AF667" s="213"/>
      <c r="AG667" s="213" t="s">
        <v>321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60"/>
      <c r="D668" s="258"/>
      <c r="E668" s="258"/>
      <c r="F668" s="258"/>
      <c r="G668" s="258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202</v>
      </c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36">
        <v>97</v>
      </c>
      <c r="B669" s="237" t="s">
        <v>1314</v>
      </c>
      <c r="C669" s="249" t="s">
        <v>1315</v>
      </c>
      <c r="D669" s="238" t="s">
        <v>1312</v>
      </c>
      <c r="E669" s="239">
        <v>43.856059999999999</v>
      </c>
      <c r="F669" s="240"/>
      <c r="G669" s="241">
        <f>ROUND(E669*F669,2)</f>
        <v>0</v>
      </c>
      <c r="H669" s="240"/>
      <c r="I669" s="241">
        <f>ROUND(E669*H669,2)</f>
        <v>0</v>
      </c>
      <c r="J669" s="240"/>
      <c r="K669" s="241">
        <f>ROUND(E669*J669,2)</f>
        <v>0</v>
      </c>
      <c r="L669" s="241">
        <v>21</v>
      </c>
      <c r="M669" s="241">
        <f>G669*(1+L669/100)</f>
        <v>0</v>
      </c>
      <c r="N669" s="239">
        <v>1E-3</v>
      </c>
      <c r="O669" s="239">
        <f>ROUND(E669*N669,2)</f>
        <v>0.04</v>
      </c>
      <c r="P669" s="239">
        <v>0</v>
      </c>
      <c r="Q669" s="239">
        <f>ROUND(E669*P669,2)</f>
        <v>0</v>
      </c>
      <c r="R669" s="241" t="s">
        <v>319</v>
      </c>
      <c r="S669" s="241" t="s">
        <v>196</v>
      </c>
      <c r="T669" s="242" t="s">
        <v>244</v>
      </c>
      <c r="U669" s="224">
        <v>0</v>
      </c>
      <c r="V669" s="224">
        <f>ROUND(E669*U669,2)</f>
        <v>0</v>
      </c>
      <c r="W669" s="224"/>
      <c r="X669" s="224" t="s">
        <v>320</v>
      </c>
      <c r="Y669" s="213"/>
      <c r="Z669" s="213"/>
      <c r="AA669" s="213"/>
      <c r="AB669" s="213"/>
      <c r="AC669" s="213"/>
      <c r="AD669" s="213"/>
      <c r="AE669" s="213"/>
      <c r="AF669" s="213"/>
      <c r="AG669" s="213" t="s">
        <v>321</v>
      </c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53" t="s">
        <v>2060</v>
      </c>
      <c r="D670" s="226"/>
      <c r="E670" s="227"/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206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53" t="s">
        <v>2061</v>
      </c>
      <c r="D671" s="226"/>
      <c r="E671" s="227">
        <v>40.810459999999999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206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53" t="s">
        <v>2039</v>
      </c>
      <c r="D672" s="226"/>
      <c r="E672" s="227"/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206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3" t="s">
        <v>2062</v>
      </c>
      <c r="D673" s="226"/>
      <c r="E673" s="227">
        <v>3.0455999999999999</v>
      </c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206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51"/>
      <c r="D674" s="246"/>
      <c r="E674" s="246"/>
      <c r="F674" s="246"/>
      <c r="G674" s="246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202</v>
      </c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x14ac:dyDescent="0.2">
      <c r="A675" s="229" t="s">
        <v>191</v>
      </c>
      <c r="B675" s="230" t="s">
        <v>122</v>
      </c>
      <c r="C675" s="248" t="s">
        <v>123</v>
      </c>
      <c r="D675" s="231"/>
      <c r="E675" s="232"/>
      <c r="F675" s="233"/>
      <c r="G675" s="233">
        <f>SUMIF(AG676:AG678,"&lt;&gt;NOR",G676:G678)</f>
        <v>0</v>
      </c>
      <c r="H675" s="233"/>
      <c r="I675" s="233">
        <f>SUM(I676:I678)</f>
        <v>0</v>
      </c>
      <c r="J675" s="233"/>
      <c r="K675" s="233">
        <f>SUM(K676:K678)</f>
        <v>0</v>
      </c>
      <c r="L675" s="233"/>
      <c r="M675" s="233">
        <f>SUM(M676:M678)</f>
        <v>0</v>
      </c>
      <c r="N675" s="232"/>
      <c r="O675" s="232">
        <f>SUM(O676:O678)</f>
        <v>0</v>
      </c>
      <c r="P675" s="232"/>
      <c r="Q675" s="232">
        <f>SUM(Q676:Q678)</f>
        <v>0</v>
      </c>
      <c r="R675" s="233"/>
      <c r="S675" s="233"/>
      <c r="T675" s="234"/>
      <c r="U675" s="228"/>
      <c r="V675" s="228">
        <f>SUM(V676:V678)</f>
        <v>1241.46</v>
      </c>
      <c r="W675" s="228"/>
      <c r="X675" s="228"/>
      <c r="AG675" t="s">
        <v>192</v>
      </c>
    </row>
    <row r="676" spans="1:60" outlineLevel="1" x14ac:dyDescent="0.2">
      <c r="A676" s="236">
        <v>98</v>
      </c>
      <c r="B676" s="237" t="s">
        <v>1336</v>
      </c>
      <c r="C676" s="249" t="s">
        <v>1337</v>
      </c>
      <c r="D676" s="238" t="s">
        <v>256</v>
      </c>
      <c r="E676" s="239">
        <v>2991.4692700000001</v>
      </c>
      <c r="F676" s="240"/>
      <c r="G676" s="241">
        <f>ROUND(E676*F676,2)</f>
        <v>0</v>
      </c>
      <c r="H676" s="240"/>
      <c r="I676" s="241">
        <f>ROUND(E676*H676,2)</f>
        <v>0</v>
      </c>
      <c r="J676" s="240"/>
      <c r="K676" s="241">
        <f>ROUND(E676*J676,2)</f>
        <v>0</v>
      </c>
      <c r="L676" s="241">
        <v>21</v>
      </c>
      <c r="M676" s="241">
        <f>G676*(1+L676/100)</f>
        <v>0</v>
      </c>
      <c r="N676" s="239">
        <v>0</v>
      </c>
      <c r="O676" s="239">
        <f>ROUND(E676*N676,2)</f>
        <v>0</v>
      </c>
      <c r="P676" s="239">
        <v>0</v>
      </c>
      <c r="Q676" s="239">
        <f>ROUND(E676*P676,2)</f>
        <v>0</v>
      </c>
      <c r="R676" s="241" t="s">
        <v>401</v>
      </c>
      <c r="S676" s="241" t="s">
        <v>196</v>
      </c>
      <c r="T676" s="242" t="s">
        <v>244</v>
      </c>
      <c r="U676" s="224">
        <v>0.41499999999999998</v>
      </c>
      <c r="V676" s="224">
        <f>ROUND(E676*U676,2)</f>
        <v>1241.46</v>
      </c>
      <c r="W676" s="224"/>
      <c r="X676" s="224" t="s">
        <v>340</v>
      </c>
      <c r="Y676" s="213"/>
      <c r="Z676" s="213"/>
      <c r="AA676" s="213"/>
      <c r="AB676" s="213"/>
      <c r="AC676" s="213"/>
      <c r="AD676" s="213"/>
      <c r="AE676" s="213"/>
      <c r="AF676" s="213"/>
      <c r="AG676" s="213" t="s">
        <v>341</v>
      </c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ht="22.5" outlineLevel="1" x14ac:dyDescent="0.2">
      <c r="A677" s="220"/>
      <c r="B677" s="221"/>
      <c r="C677" s="259" t="s">
        <v>1338</v>
      </c>
      <c r="D677" s="257"/>
      <c r="E677" s="257"/>
      <c r="F677" s="257"/>
      <c r="G677" s="257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236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43" t="str">
        <f>C677</f>
        <v>přesun hmot pro budovy občanské výstavby (JKSO 801), budovy pro bydlení (JKSO 803) budovy pro výrobu a služby (JKSO 812) s nosnou svislou konstrukcí monolitickou betonovou tyčovou nebo plošnou</v>
      </c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51"/>
      <c r="D678" s="246"/>
      <c r="E678" s="246"/>
      <c r="F678" s="246"/>
      <c r="G678" s="246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202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x14ac:dyDescent="0.2">
      <c r="A679" s="229" t="s">
        <v>191</v>
      </c>
      <c r="B679" s="230" t="s">
        <v>124</v>
      </c>
      <c r="C679" s="248" t="s">
        <v>125</v>
      </c>
      <c r="D679" s="231"/>
      <c r="E679" s="232"/>
      <c r="F679" s="233"/>
      <c r="G679" s="233">
        <f>SUMIF(AG680:AG696,"&lt;&gt;NOR",G680:G696)</f>
        <v>0</v>
      </c>
      <c r="H679" s="233"/>
      <c r="I679" s="233">
        <f>SUM(I680:I696)</f>
        <v>0</v>
      </c>
      <c r="J679" s="233"/>
      <c r="K679" s="233">
        <f>SUM(K680:K696)</f>
        <v>0</v>
      </c>
      <c r="L679" s="233"/>
      <c r="M679" s="233">
        <f>SUM(M680:M696)</f>
        <v>0</v>
      </c>
      <c r="N679" s="232"/>
      <c r="O679" s="232">
        <f>SUM(O680:O696)</f>
        <v>0.48</v>
      </c>
      <c r="P679" s="232"/>
      <c r="Q679" s="232">
        <f>SUM(Q680:Q696)</f>
        <v>0</v>
      </c>
      <c r="R679" s="233"/>
      <c r="S679" s="233"/>
      <c r="T679" s="234"/>
      <c r="U679" s="228"/>
      <c r="V679" s="228">
        <f>SUM(V680:V696)</f>
        <v>72.13</v>
      </c>
      <c r="W679" s="228"/>
      <c r="X679" s="228"/>
      <c r="AG679" t="s">
        <v>192</v>
      </c>
    </row>
    <row r="680" spans="1:60" ht="22.5" outlineLevel="1" x14ac:dyDescent="0.2">
      <c r="A680" s="236">
        <v>99</v>
      </c>
      <c r="B680" s="237" t="s">
        <v>2063</v>
      </c>
      <c r="C680" s="249" t="s">
        <v>2064</v>
      </c>
      <c r="D680" s="238" t="s">
        <v>400</v>
      </c>
      <c r="E680" s="239">
        <v>202.02</v>
      </c>
      <c r="F680" s="240"/>
      <c r="G680" s="241">
        <f>ROUND(E680*F680,2)</f>
        <v>0</v>
      </c>
      <c r="H680" s="240"/>
      <c r="I680" s="241">
        <f>ROUND(E680*H680,2)</f>
        <v>0</v>
      </c>
      <c r="J680" s="240"/>
      <c r="K680" s="241">
        <f>ROUND(E680*J680,2)</f>
        <v>0</v>
      </c>
      <c r="L680" s="241">
        <v>21</v>
      </c>
      <c r="M680" s="241">
        <f>G680*(1+L680/100)</f>
        <v>0</v>
      </c>
      <c r="N680" s="239">
        <v>0</v>
      </c>
      <c r="O680" s="239">
        <f>ROUND(E680*N680,2)</f>
        <v>0</v>
      </c>
      <c r="P680" s="239">
        <v>0</v>
      </c>
      <c r="Q680" s="239">
        <f>ROUND(E680*P680,2)</f>
        <v>0</v>
      </c>
      <c r="R680" s="241" t="s">
        <v>2065</v>
      </c>
      <c r="S680" s="241" t="s">
        <v>196</v>
      </c>
      <c r="T680" s="242" t="s">
        <v>244</v>
      </c>
      <c r="U680" s="224">
        <v>0.31</v>
      </c>
      <c r="V680" s="224">
        <f>ROUND(E680*U680,2)</f>
        <v>62.63</v>
      </c>
      <c r="W680" s="224"/>
      <c r="X680" s="224" t="s">
        <v>233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234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53" t="s">
        <v>2066</v>
      </c>
      <c r="D681" s="226"/>
      <c r="E681" s="227">
        <v>40.450000000000003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206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53" t="s">
        <v>2067</v>
      </c>
      <c r="D682" s="226"/>
      <c r="E682" s="227">
        <v>115.64</v>
      </c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13"/>
      <c r="Z682" s="213"/>
      <c r="AA682" s="213"/>
      <c r="AB682" s="213"/>
      <c r="AC682" s="213"/>
      <c r="AD682" s="213"/>
      <c r="AE682" s="213"/>
      <c r="AF682" s="213"/>
      <c r="AG682" s="213" t="s">
        <v>206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3" t="s">
        <v>2068</v>
      </c>
      <c r="D683" s="226"/>
      <c r="E683" s="227">
        <v>45.93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206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1"/>
      <c r="D684" s="246"/>
      <c r="E684" s="246"/>
      <c r="F684" s="246"/>
      <c r="G684" s="246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202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ht="22.5" outlineLevel="1" x14ac:dyDescent="0.2">
      <c r="A685" s="236">
        <v>100</v>
      </c>
      <c r="B685" s="237" t="s">
        <v>2069</v>
      </c>
      <c r="C685" s="249" t="s">
        <v>2070</v>
      </c>
      <c r="D685" s="238" t="s">
        <v>400</v>
      </c>
      <c r="E685" s="239">
        <v>24.35</v>
      </c>
      <c r="F685" s="240"/>
      <c r="G685" s="241">
        <f>ROUND(E685*F685,2)</f>
        <v>0</v>
      </c>
      <c r="H685" s="240"/>
      <c r="I685" s="241">
        <f>ROUND(E685*H685,2)</f>
        <v>0</v>
      </c>
      <c r="J685" s="240"/>
      <c r="K685" s="241">
        <f>ROUND(E685*J685,2)</f>
        <v>0</v>
      </c>
      <c r="L685" s="241">
        <v>21</v>
      </c>
      <c r="M685" s="241">
        <f>G685*(1+L685/100)</f>
        <v>0</v>
      </c>
      <c r="N685" s="239">
        <v>0</v>
      </c>
      <c r="O685" s="239">
        <f>ROUND(E685*N685,2)</f>
        <v>0</v>
      </c>
      <c r="P685" s="239">
        <v>0</v>
      </c>
      <c r="Q685" s="239">
        <f>ROUND(E685*P685,2)</f>
        <v>0</v>
      </c>
      <c r="R685" s="241" t="s">
        <v>2065</v>
      </c>
      <c r="S685" s="241" t="s">
        <v>196</v>
      </c>
      <c r="T685" s="242" t="s">
        <v>244</v>
      </c>
      <c r="U685" s="224">
        <v>0.39</v>
      </c>
      <c r="V685" s="224">
        <f>ROUND(E685*U685,2)</f>
        <v>9.5</v>
      </c>
      <c r="W685" s="224"/>
      <c r="X685" s="224" t="s">
        <v>233</v>
      </c>
      <c r="Y685" s="213"/>
      <c r="Z685" s="213"/>
      <c r="AA685" s="213"/>
      <c r="AB685" s="213"/>
      <c r="AC685" s="213"/>
      <c r="AD685" s="213"/>
      <c r="AE685" s="213"/>
      <c r="AF685" s="213"/>
      <c r="AG685" s="213" t="s">
        <v>234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3" t="s">
        <v>452</v>
      </c>
      <c r="D686" s="226"/>
      <c r="E686" s="227"/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206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3" t="s">
        <v>2071</v>
      </c>
      <c r="D687" s="226"/>
      <c r="E687" s="227">
        <v>15.6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206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2072</v>
      </c>
      <c r="D688" s="226"/>
      <c r="E688" s="227">
        <v>8.75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206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1"/>
      <c r="D689" s="246"/>
      <c r="E689" s="246"/>
      <c r="F689" s="246"/>
      <c r="G689" s="246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202</v>
      </c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ht="22.5" outlineLevel="1" x14ac:dyDescent="0.2">
      <c r="A690" s="236">
        <v>101</v>
      </c>
      <c r="B690" s="237" t="s">
        <v>2073</v>
      </c>
      <c r="C690" s="249" t="s">
        <v>2074</v>
      </c>
      <c r="D690" s="238" t="s">
        <v>400</v>
      </c>
      <c r="E690" s="239">
        <v>250.22450000000001</v>
      </c>
      <c r="F690" s="240"/>
      <c r="G690" s="241">
        <f>ROUND(E690*F690,2)</f>
        <v>0</v>
      </c>
      <c r="H690" s="240"/>
      <c r="I690" s="241">
        <f>ROUND(E690*H690,2)</f>
        <v>0</v>
      </c>
      <c r="J690" s="240"/>
      <c r="K690" s="241">
        <f>ROUND(E690*J690,2)</f>
        <v>0</v>
      </c>
      <c r="L690" s="241">
        <v>21</v>
      </c>
      <c r="M690" s="241">
        <f>G690*(1+L690/100)</f>
        <v>0</v>
      </c>
      <c r="N690" s="239">
        <v>1.9E-3</v>
      </c>
      <c r="O690" s="239">
        <f>ROUND(E690*N690,2)</f>
        <v>0.48</v>
      </c>
      <c r="P690" s="239">
        <v>0</v>
      </c>
      <c r="Q690" s="239">
        <f>ROUND(E690*P690,2)</f>
        <v>0</v>
      </c>
      <c r="R690" s="241" t="s">
        <v>319</v>
      </c>
      <c r="S690" s="241" t="s">
        <v>196</v>
      </c>
      <c r="T690" s="242" t="s">
        <v>244</v>
      </c>
      <c r="U690" s="224">
        <v>0</v>
      </c>
      <c r="V690" s="224">
        <f>ROUND(E690*U690,2)</f>
        <v>0</v>
      </c>
      <c r="W690" s="224"/>
      <c r="X690" s="224" t="s">
        <v>320</v>
      </c>
      <c r="Y690" s="213"/>
      <c r="Z690" s="213"/>
      <c r="AA690" s="213"/>
      <c r="AB690" s="213"/>
      <c r="AC690" s="213"/>
      <c r="AD690" s="213"/>
      <c r="AE690" s="213"/>
      <c r="AF690" s="213"/>
      <c r="AG690" s="213" t="s">
        <v>321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3" t="s">
        <v>2075</v>
      </c>
      <c r="D691" s="226"/>
      <c r="E691" s="227">
        <v>222.22200000000001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206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3" t="s">
        <v>2076</v>
      </c>
      <c r="D692" s="226"/>
      <c r="E692" s="227">
        <v>28.002500000000001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206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1"/>
      <c r="D693" s="246"/>
      <c r="E693" s="246"/>
      <c r="F693" s="246"/>
      <c r="G693" s="246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202</v>
      </c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>
        <v>102</v>
      </c>
      <c r="B694" s="221" t="s">
        <v>2077</v>
      </c>
      <c r="C694" s="266" t="s">
        <v>2078</v>
      </c>
      <c r="D694" s="222" t="s">
        <v>0</v>
      </c>
      <c r="E694" s="245"/>
      <c r="F694" s="225"/>
      <c r="G694" s="224">
        <f>ROUND(E694*F694,2)</f>
        <v>0</v>
      </c>
      <c r="H694" s="225"/>
      <c r="I694" s="224">
        <f>ROUND(E694*H694,2)</f>
        <v>0</v>
      </c>
      <c r="J694" s="225"/>
      <c r="K694" s="224">
        <f>ROUND(E694*J694,2)</f>
        <v>0</v>
      </c>
      <c r="L694" s="224">
        <v>21</v>
      </c>
      <c r="M694" s="224">
        <f>G694*(1+L694/100)</f>
        <v>0</v>
      </c>
      <c r="N694" s="223">
        <v>0</v>
      </c>
      <c r="O694" s="223">
        <f>ROUND(E694*N694,2)</f>
        <v>0</v>
      </c>
      <c r="P694" s="223">
        <v>0</v>
      </c>
      <c r="Q694" s="223">
        <f>ROUND(E694*P694,2)</f>
        <v>0</v>
      </c>
      <c r="R694" s="224" t="s">
        <v>2065</v>
      </c>
      <c r="S694" s="224" t="s">
        <v>196</v>
      </c>
      <c r="T694" s="224" t="s">
        <v>244</v>
      </c>
      <c r="U694" s="224">
        <v>0</v>
      </c>
      <c r="V694" s="224">
        <f>ROUND(E694*U694,2)</f>
        <v>0</v>
      </c>
      <c r="W694" s="224"/>
      <c r="X694" s="224" t="s">
        <v>340</v>
      </c>
      <c r="Y694" s="213"/>
      <c r="Z694" s="213"/>
      <c r="AA694" s="213"/>
      <c r="AB694" s="213"/>
      <c r="AC694" s="213"/>
      <c r="AD694" s="213"/>
      <c r="AE694" s="213"/>
      <c r="AF694" s="213"/>
      <c r="AG694" s="213" t="s">
        <v>341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65" t="s">
        <v>2079</v>
      </c>
      <c r="D695" s="263"/>
      <c r="E695" s="263"/>
      <c r="F695" s="263"/>
      <c r="G695" s="263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236</v>
      </c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1"/>
      <c r="D696" s="246"/>
      <c r="E696" s="246"/>
      <c r="F696" s="246"/>
      <c r="G696" s="246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202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x14ac:dyDescent="0.2">
      <c r="A697" s="229" t="s">
        <v>191</v>
      </c>
      <c r="B697" s="230" t="s">
        <v>126</v>
      </c>
      <c r="C697" s="248" t="s">
        <v>127</v>
      </c>
      <c r="D697" s="231"/>
      <c r="E697" s="232"/>
      <c r="F697" s="233"/>
      <c r="G697" s="233">
        <f>SUMIF(AG698:AG887,"&lt;&gt;NOR",G698:G887)</f>
        <v>0</v>
      </c>
      <c r="H697" s="233"/>
      <c r="I697" s="233">
        <f>SUM(I698:I887)</f>
        <v>0</v>
      </c>
      <c r="J697" s="233"/>
      <c r="K697" s="233">
        <f>SUM(K698:K887)</f>
        <v>0</v>
      </c>
      <c r="L697" s="233"/>
      <c r="M697" s="233">
        <f>SUM(M698:M887)</f>
        <v>0</v>
      </c>
      <c r="N697" s="232"/>
      <c r="O697" s="232">
        <f>SUM(O698:O887)</f>
        <v>90.399999999999991</v>
      </c>
      <c r="P697" s="232"/>
      <c r="Q697" s="232">
        <f>SUM(Q698:Q887)</f>
        <v>0</v>
      </c>
      <c r="R697" s="233"/>
      <c r="S697" s="233"/>
      <c r="T697" s="234"/>
      <c r="U697" s="228"/>
      <c r="V697" s="228">
        <f>SUM(V698:V887)</f>
        <v>3210.63</v>
      </c>
      <c r="W697" s="228"/>
      <c r="X697" s="228"/>
      <c r="AG697" t="s">
        <v>192</v>
      </c>
    </row>
    <row r="698" spans="1:60" ht="22.5" outlineLevel="1" x14ac:dyDescent="0.2">
      <c r="A698" s="236">
        <v>103</v>
      </c>
      <c r="B698" s="237" t="s">
        <v>2080</v>
      </c>
      <c r="C698" s="249" t="s">
        <v>2081</v>
      </c>
      <c r="D698" s="238" t="s">
        <v>400</v>
      </c>
      <c r="E698" s="239">
        <v>1736.9079999999999</v>
      </c>
      <c r="F698" s="240"/>
      <c r="G698" s="241">
        <f>ROUND(E698*F698,2)</f>
        <v>0</v>
      </c>
      <c r="H698" s="240"/>
      <c r="I698" s="241">
        <f>ROUND(E698*H698,2)</f>
        <v>0</v>
      </c>
      <c r="J698" s="240"/>
      <c r="K698" s="241">
        <f>ROUND(E698*J698,2)</f>
        <v>0</v>
      </c>
      <c r="L698" s="241">
        <v>21</v>
      </c>
      <c r="M698" s="241">
        <f>G698*(1+L698/100)</f>
        <v>0</v>
      </c>
      <c r="N698" s="239">
        <v>4.0999999999999999E-4</v>
      </c>
      <c r="O698" s="239">
        <f>ROUND(E698*N698,2)</f>
        <v>0.71</v>
      </c>
      <c r="P698" s="239">
        <v>0</v>
      </c>
      <c r="Q698" s="239">
        <f>ROUND(E698*P698,2)</f>
        <v>0</v>
      </c>
      <c r="R698" s="241" t="s">
        <v>2065</v>
      </c>
      <c r="S698" s="241" t="s">
        <v>196</v>
      </c>
      <c r="T698" s="242" t="s">
        <v>244</v>
      </c>
      <c r="U698" s="224">
        <v>0.10299999999999999</v>
      </c>
      <c r="V698" s="224">
        <f>ROUND(E698*U698,2)</f>
        <v>178.9</v>
      </c>
      <c r="W698" s="224"/>
      <c r="X698" s="224" t="s">
        <v>233</v>
      </c>
      <c r="Y698" s="213"/>
      <c r="Z698" s="213"/>
      <c r="AA698" s="213"/>
      <c r="AB698" s="213"/>
      <c r="AC698" s="213"/>
      <c r="AD698" s="213"/>
      <c r="AE698" s="213"/>
      <c r="AF698" s="213"/>
      <c r="AG698" s="213" t="s">
        <v>234</v>
      </c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2082</v>
      </c>
      <c r="D699" s="226"/>
      <c r="E699" s="227">
        <v>171.68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206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3" t="s">
        <v>2083</v>
      </c>
      <c r="D700" s="226"/>
      <c r="E700" s="227">
        <v>28.55</v>
      </c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206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ht="22.5" outlineLevel="1" x14ac:dyDescent="0.2">
      <c r="A701" s="220"/>
      <c r="B701" s="221"/>
      <c r="C701" s="253" t="s">
        <v>2084</v>
      </c>
      <c r="D701" s="226"/>
      <c r="E701" s="227">
        <v>54.423000000000002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13"/>
      <c r="Z701" s="213"/>
      <c r="AA701" s="213"/>
      <c r="AB701" s="213"/>
      <c r="AC701" s="213"/>
      <c r="AD701" s="213"/>
      <c r="AE701" s="213"/>
      <c r="AF701" s="213"/>
      <c r="AG701" s="213" t="s">
        <v>206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53" t="s">
        <v>2085</v>
      </c>
      <c r="D702" s="226"/>
      <c r="E702" s="227">
        <v>18.140999999999998</v>
      </c>
      <c r="F702" s="224"/>
      <c r="G702" s="224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206</v>
      </c>
      <c r="AH702" s="213">
        <v>0</v>
      </c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3" t="s">
        <v>2086</v>
      </c>
      <c r="D703" s="226"/>
      <c r="E703" s="227">
        <v>1.34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206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53" t="s">
        <v>2087</v>
      </c>
      <c r="D704" s="226"/>
      <c r="E704" s="227">
        <v>1.34</v>
      </c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206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64" t="s">
        <v>381</v>
      </c>
      <c r="D705" s="261"/>
      <c r="E705" s="262">
        <v>275.47399999999999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206</v>
      </c>
      <c r="AH705" s="213">
        <v>1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2088</v>
      </c>
      <c r="D706" s="226"/>
      <c r="E706" s="227">
        <v>706.93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206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ht="22.5" outlineLevel="1" x14ac:dyDescent="0.2">
      <c r="A707" s="220"/>
      <c r="B707" s="221"/>
      <c r="C707" s="253" t="s">
        <v>2089</v>
      </c>
      <c r="D707" s="226"/>
      <c r="E707" s="227">
        <v>203.328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206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53" t="s">
        <v>2090</v>
      </c>
      <c r="D708" s="226"/>
      <c r="E708" s="227">
        <v>61.985999999999997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206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64" t="s">
        <v>381</v>
      </c>
      <c r="D709" s="261"/>
      <c r="E709" s="262">
        <v>972.24400000000003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206</v>
      </c>
      <c r="AH709" s="213">
        <v>1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2091</v>
      </c>
      <c r="D710" s="226"/>
      <c r="E710" s="227">
        <v>489.19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206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1"/>
      <c r="D711" s="246"/>
      <c r="E711" s="246"/>
      <c r="F711" s="246"/>
      <c r="G711" s="246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202</v>
      </c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ht="22.5" outlineLevel="1" x14ac:dyDescent="0.2">
      <c r="A712" s="236">
        <v>104</v>
      </c>
      <c r="B712" s="237" t="s">
        <v>2092</v>
      </c>
      <c r="C712" s="249" t="s">
        <v>2093</v>
      </c>
      <c r="D712" s="238" t="s">
        <v>400</v>
      </c>
      <c r="E712" s="239">
        <v>1834.268</v>
      </c>
      <c r="F712" s="240"/>
      <c r="G712" s="241">
        <f>ROUND(E712*F712,2)</f>
        <v>0</v>
      </c>
      <c r="H712" s="240"/>
      <c r="I712" s="241">
        <f>ROUND(E712*H712,2)</f>
        <v>0</v>
      </c>
      <c r="J712" s="240"/>
      <c r="K712" s="241">
        <f>ROUND(E712*J712,2)</f>
        <v>0</v>
      </c>
      <c r="L712" s="241">
        <v>21</v>
      </c>
      <c r="M712" s="241">
        <f>G712*(1+L712/100)</f>
        <v>0</v>
      </c>
      <c r="N712" s="239">
        <v>4.4000000000000002E-4</v>
      </c>
      <c r="O712" s="239">
        <f>ROUND(E712*N712,2)</f>
        <v>0.81</v>
      </c>
      <c r="P712" s="239">
        <v>0</v>
      </c>
      <c r="Q712" s="239">
        <f>ROUND(E712*P712,2)</f>
        <v>0</v>
      </c>
      <c r="R712" s="241" t="s">
        <v>2065</v>
      </c>
      <c r="S712" s="241" t="s">
        <v>196</v>
      </c>
      <c r="T712" s="242" t="s">
        <v>244</v>
      </c>
      <c r="U712" s="224">
        <v>2.75E-2</v>
      </c>
      <c r="V712" s="224">
        <f>ROUND(E712*U712,2)</f>
        <v>50.44</v>
      </c>
      <c r="W712" s="224"/>
      <c r="X712" s="224" t="s">
        <v>233</v>
      </c>
      <c r="Y712" s="213"/>
      <c r="Z712" s="213"/>
      <c r="AA712" s="213"/>
      <c r="AB712" s="213"/>
      <c r="AC712" s="213"/>
      <c r="AD712" s="213"/>
      <c r="AE712" s="213"/>
      <c r="AF712" s="213"/>
      <c r="AG712" s="213" t="s">
        <v>234</v>
      </c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3" t="s">
        <v>2082</v>
      </c>
      <c r="D713" s="226"/>
      <c r="E713" s="227">
        <v>171.68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206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53" t="s">
        <v>2083</v>
      </c>
      <c r="D714" s="226"/>
      <c r="E714" s="227">
        <v>28.55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206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ht="22.5" outlineLevel="1" x14ac:dyDescent="0.2">
      <c r="A715" s="220"/>
      <c r="B715" s="221"/>
      <c r="C715" s="253" t="s">
        <v>2084</v>
      </c>
      <c r="D715" s="226"/>
      <c r="E715" s="227">
        <v>54.423000000000002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206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53" t="s">
        <v>2085</v>
      </c>
      <c r="D716" s="226"/>
      <c r="E716" s="227">
        <v>18.140999999999998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206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2086</v>
      </c>
      <c r="D717" s="226"/>
      <c r="E717" s="227">
        <v>1.34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206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3" t="s">
        <v>2094</v>
      </c>
      <c r="D718" s="226"/>
      <c r="E718" s="227">
        <v>1.34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206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64" t="s">
        <v>381</v>
      </c>
      <c r="D719" s="261"/>
      <c r="E719" s="262">
        <v>275.47399999999999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206</v>
      </c>
      <c r="AH719" s="213">
        <v>1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488</v>
      </c>
      <c r="D720" s="226"/>
      <c r="E720" s="227"/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206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2088</v>
      </c>
      <c r="D721" s="226"/>
      <c r="E721" s="227">
        <v>706.93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206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ht="22.5" outlineLevel="1" x14ac:dyDescent="0.2">
      <c r="A722" s="220"/>
      <c r="B722" s="221"/>
      <c r="C722" s="253" t="s">
        <v>2089</v>
      </c>
      <c r="D722" s="226"/>
      <c r="E722" s="227">
        <v>203.328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206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2090</v>
      </c>
      <c r="D723" s="226"/>
      <c r="E723" s="227">
        <v>61.985999999999997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206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64" t="s">
        <v>381</v>
      </c>
      <c r="D724" s="261"/>
      <c r="E724" s="262">
        <v>972.24400000000003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206</v>
      </c>
      <c r="AH724" s="213">
        <v>1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2095</v>
      </c>
      <c r="D725" s="226"/>
      <c r="E725" s="227">
        <v>489.19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206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53" t="s">
        <v>2096</v>
      </c>
      <c r="D726" s="226"/>
      <c r="E726" s="227">
        <v>97.36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206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1"/>
      <c r="D727" s="246"/>
      <c r="E727" s="246"/>
      <c r="F727" s="246"/>
      <c r="G727" s="246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202</v>
      </c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36">
        <v>105</v>
      </c>
      <c r="B728" s="237" t="s">
        <v>2097</v>
      </c>
      <c r="C728" s="249" t="s">
        <v>2098</v>
      </c>
      <c r="D728" s="238" t="s">
        <v>400</v>
      </c>
      <c r="E728" s="239">
        <v>2011.45</v>
      </c>
      <c r="F728" s="240"/>
      <c r="G728" s="241">
        <f>ROUND(E728*F728,2)</f>
        <v>0</v>
      </c>
      <c r="H728" s="240"/>
      <c r="I728" s="241">
        <f>ROUND(E728*H728,2)</f>
        <v>0</v>
      </c>
      <c r="J728" s="240"/>
      <c r="K728" s="241">
        <f>ROUND(E728*J728,2)</f>
        <v>0</v>
      </c>
      <c r="L728" s="241">
        <v>21</v>
      </c>
      <c r="M728" s="241">
        <f>G728*(1+L728/100)</f>
        <v>0</v>
      </c>
      <c r="N728" s="239">
        <v>2.1000000000000001E-4</v>
      </c>
      <c r="O728" s="239">
        <f>ROUND(E728*N728,2)</f>
        <v>0.42</v>
      </c>
      <c r="P728" s="239">
        <v>0</v>
      </c>
      <c r="Q728" s="239">
        <f>ROUND(E728*P728,2)</f>
        <v>0</v>
      </c>
      <c r="R728" s="241" t="s">
        <v>2065</v>
      </c>
      <c r="S728" s="241" t="s">
        <v>196</v>
      </c>
      <c r="T728" s="242" t="s">
        <v>244</v>
      </c>
      <c r="U728" s="224">
        <v>0.06</v>
      </c>
      <c r="V728" s="224">
        <f>ROUND(E728*U728,2)</f>
        <v>120.69</v>
      </c>
      <c r="W728" s="224"/>
      <c r="X728" s="224" t="s">
        <v>233</v>
      </c>
      <c r="Y728" s="213"/>
      <c r="Z728" s="213"/>
      <c r="AA728" s="213"/>
      <c r="AB728" s="213"/>
      <c r="AC728" s="213"/>
      <c r="AD728" s="213"/>
      <c r="AE728" s="213"/>
      <c r="AF728" s="213"/>
      <c r="AG728" s="213" t="s">
        <v>234</v>
      </c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3" t="s">
        <v>2099</v>
      </c>
      <c r="D729" s="226"/>
      <c r="E729" s="227"/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206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2082</v>
      </c>
      <c r="D730" s="226"/>
      <c r="E730" s="227">
        <v>171.68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206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53" t="s">
        <v>2100</v>
      </c>
      <c r="D731" s="226"/>
      <c r="E731" s="227">
        <v>57.1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206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2088</v>
      </c>
      <c r="D732" s="226"/>
      <c r="E732" s="227">
        <v>706.93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206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2101</v>
      </c>
      <c r="D733" s="226"/>
      <c r="E733" s="227">
        <v>97.36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206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3" t="s">
        <v>2102</v>
      </c>
      <c r="D734" s="226"/>
      <c r="E734" s="227">
        <v>978.38</v>
      </c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206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51"/>
      <c r="D735" s="246"/>
      <c r="E735" s="246"/>
      <c r="F735" s="246"/>
      <c r="G735" s="246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202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ht="22.5" outlineLevel="1" x14ac:dyDescent="0.2">
      <c r="A736" s="236">
        <v>106</v>
      </c>
      <c r="B736" s="237" t="s">
        <v>2103</v>
      </c>
      <c r="C736" s="249" t="s">
        <v>2104</v>
      </c>
      <c r="D736" s="238" t="s">
        <v>400</v>
      </c>
      <c r="E736" s="239">
        <v>1834.268</v>
      </c>
      <c r="F736" s="240"/>
      <c r="G736" s="241">
        <f>ROUND(E736*F736,2)</f>
        <v>0</v>
      </c>
      <c r="H736" s="240"/>
      <c r="I736" s="241">
        <f>ROUND(E736*H736,2)</f>
        <v>0</v>
      </c>
      <c r="J736" s="240"/>
      <c r="K736" s="241">
        <f>ROUND(E736*J736,2)</f>
        <v>0</v>
      </c>
      <c r="L736" s="241">
        <v>21</v>
      </c>
      <c r="M736" s="241">
        <f>G736*(1+L736/100)</f>
        <v>0</v>
      </c>
      <c r="N736" s="239">
        <v>0</v>
      </c>
      <c r="O736" s="239">
        <f>ROUND(E736*N736,2)</f>
        <v>0</v>
      </c>
      <c r="P736" s="239">
        <v>0</v>
      </c>
      <c r="Q736" s="239">
        <f>ROUND(E736*P736,2)</f>
        <v>0</v>
      </c>
      <c r="R736" s="241" t="s">
        <v>2065</v>
      </c>
      <c r="S736" s="241" t="s">
        <v>196</v>
      </c>
      <c r="T736" s="242" t="s">
        <v>244</v>
      </c>
      <c r="U736" s="224">
        <v>0.84799999999999998</v>
      </c>
      <c r="V736" s="224">
        <f>ROUND(E736*U736,2)</f>
        <v>1555.46</v>
      </c>
      <c r="W736" s="224"/>
      <c r="X736" s="224" t="s">
        <v>233</v>
      </c>
      <c r="Y736" s="213"/>
      <c r="Z736" s="213"/>
      <c r="AA736" s="213"/>
      <c r="AB736" s="213"/>
      <c r="AC736" s="213"/>
      <c r="AD736" s="213"/>
      <c r="AE736" s="213"/>
      <c r="AF736" s="213"/>
      <c r="AG736" s="213" t="s">
        <v>234</v>
      </c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0" t="s">
        <v>2105</v>
      </c>
      <c r="D737" s="244"/>
      <c r="E737" s="244"/>
      <c r="F737" s="244"/>
      <c r="G737" s="24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201</v>
      </c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3" t="s">
        <v>2082</v>
      </c>
      <c r="D738" s="226"/>
      <c r="E738" s="227">
        <v>171.68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206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3" t="s">
        <v>2083</v>
      </c>
      <c r="D739" s="226"/>
      <c r="E739" s="227">
        <v>28.55</v>
      </c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206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22.5" outlineLevel="1" x14ac:dyDescent="0.2">
      <c r="A740" s="220"/>
      <c r="B740" s="221"/>
      <c r="C740" s="253" t="s">
        <v>2084</v>
      </c>
      <c r="D740" s="226"/>
      <c r="E740" s="227">
        <v>54.423000000000002</v>
      </c>
      <c r="F740" s="224"/>
      <c r="G740" s="224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206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3" t="s">
        <v>2085</v>
      </c>
      <c r="D741" s="226"/>
      <c r="E741" s="227">
        <v>18.140999999999998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206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3" t="s">
        <v>2086</v>
      </c>
      <c r="D742" s="226"/>
      <c r="E742" s="227">
        <v>1.34</v>
      </c>
      <c r="F742" s="224"/>
      <c r="G742" s="224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206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53" t="s">
        <v>2087</v>
      </c>
      <c r="D743" s="226"/>
      <c r="E743" s="227">
        <v>1.34</v>
      </c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13"/>
      <c r="Z743" s="213"/>
      <c r="AA743" s="213"/>
      <c r="AB743" s="213"/>
      <c r="AC743" s="213"/>
      <c r="AD743" s="213"/>
      <c r="AE743" s="213"/>
      <c r="AF743" s="213"/>
      <c r="AG743" s="213" t="s">
        <v>206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64" t="s">
        <v>381</v>
      </c>
      <c r="D744" s="261"/>
      <c r="E744" s="262">
        <v>275.47399999999999</v>
      </c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206</v>
      </c>
      <c r="AH744" s="213">
        <v>1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488</v>
      </c>
      <c r="D745" s="226"/>
      <c r="E745" s="227"/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206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2106</v>
      </c>
      <c r="D746" s="226"/>
      <c r="E746" s="227"/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206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53" t="s">
        <v>488</v>
      </c>
      <c r="D747" s="226"/>
      <c r="E747" s="227"/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206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2088</v>
      </c>
      <c r="D748" s="226"/>
      <c r="E748" s="227">
        <v>706.93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206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ht="22.5" outlineLevel="1" x14ac:dyDescent="0.2">
      <c r="A749" s="220"/>
      <c r="B749" s="221"/>
      <c r="C749" s="253" t="s">
        <v>2089</v>
      </c>
      <c r="D749" s="226"/>
      <c r="E749" s="227">
        <v>203.328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206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2090</v>
      </c>
      <c r="D750" s="226"/>
      <c r="E750" s="227">
        <v>61.985999999999997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206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53" t="s">
        <v>2107</v>
      </c>
      <c r="D751" s="226"/>
      <c r="E751" s="227">
        <v>97.36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206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64" t="s">
        <v>381</v>
      </c>
      <c r="D752" s="261"/>
      <c r="E752" s="262">
        <v>1069.604</v>
      </c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206</v>
      </c>
      <c r="AH752" s="213">
        <v>1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3" t="s">
        <v>2108</v>
      </c>
      <c r="D753" s="226"/>
      <c r="E753" s="227">
        <v>489.19</v>
      </c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206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1"/>
      <c r="D754" s="246"/>
      <c r="E754" s="246"/>
      <c r="F754" s="246"/>
      <c r="G754" s="246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202</v>
      </c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33.75" outlineLevel="1" x14ac:dyDescent="0.2">
      <c r="A755" s="236">
        <v>107</v>
      </c>
      <c r="B755" s="237" t="s">
        <v>2109</v>
      </c>
      <c r="C755" s="249" t="s">
        <v>2110</v>
      </c>
      <c r="D755" s="238" t="s">
        <v>263</v>
      </c>
      <c r="E755" s="239">
        <v>16.8</v>
      </c>
      <c r="F755" s="240"/>
      <c r="G755" s="241">
        <f>ROUND(E755*F755,2)</f>
        <v>0</v>
      </c>
      <c r="H755" s="240"/>
      <c r="I755" s="241">
        <f>ROUND(E755*H755,2)</f>
        <v>0</v>
      </c>
      <c r="J755" s="240"/>
      <c r="K755" s="241">
        <f>ROUND(E755*J755,2)</f>
        <v>0</v>
      </c>
      <c r="L755" s="241">
        <v>21</v>
      </c>
      <c r="M755" s="241">
        <f>G755*(1+L755/100)</f>
        <v>0</v>
      </c>
      <c r="N755" s="239">
        <v>1.8400000000000001E-3</v>
      </c>
      <c r="O755" s="239">
        <f>ROUND(E755*N755,2)</f>
        <v>0.03</v>
      </c>
      <c r="P755" s="239">
        <v>0</v>
      </c>
      <c r="Q755" s="239">
        <f>ROUND(E755*P755,2)</f>
        <v>0</v>
      </c>
      <c r="R755" s="241" t="s">
        <v>2065</v>
      </c>
      <c r="S755" s="241" t="s">
        <v>196</v>
      </c>
      <c r="T755" s="242" t="s">
        <v>244</v>
      </c>
      <c r="U755" s="224">
        <v>0.252</v>
      </c>
      <c r="V755" s="224">
        <f>ROUND(E755*U755,2)</f>
        <v>4.2300000000000004</v>
      </c>
      <c r="W755" s="224"/>
      <c r="X755" s="224" t="s">
        <v>233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234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66" t="s">
        <v>488</v>
      </c>
      <c r="D756" s="222"/>
      <c r="E756" s="223"/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236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65" t="s">
        <v>2111</v>
      </c>
      <c r="D757" s="263"/>
      <c r="E757" s="263"/>
      <c r="F757" s="263"/>
      <c r="G757" s="263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236</v>
      </c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2" t="s">
        <v>2112</v>
      </c>
      <c r="D758" s="247"/>
      <c r="E758" s="247"/>
      <c r="F758" s="247"/>
      <c r="G758" s="247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201</v>
      </c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53" t="s">
        <v>2113</v>
      </c>
      <c r="D759" s="226"/>
      <c r="E759" s="227">
        <v>16.8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206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1"/>
      <c r="D760" s="246"/>
      <c r="E760" s="246"/>
      <c r="F760" s="246"/>
      <c r="G760" s="246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202</v>
      </c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ht="33.75" outlineLevel="1" x14ac:dyDescent="0.2">
      <c r="A761" s="236">
        <v>108</v>
      </c>
      <c r="B761" s="237" t="s">
        <v>2114</v>
      </c>
      <c r="C761" s="249" t="s">
        <v>2115</v>
      </c>
      <c r="D761" s="238" t="s">
        <v>263</v>
      </c>
      <c r="E761" s="239">
        <v>29.4</v>
      </c>
      <c r="F761" s="240"/>
      <c r="G761" s="241">
        <f>ROUND(E761*F761,2)</f>
        <v>0</v>
      </c>
      <c r="H761" s="240"/>
      <c r="I761" s="241">
        <f>ROUND(E761*H761,2)</f>
        <v>0</v>
      </c>
      <c r="J761" s="240"/>
      <c r="K761" s="241">
        <f>ROUND(E761*J761,2)</f>
        <v>0</v>
      </c>
      <c r="L761" s="241">
        <v>21</v>
      </c>
      <c r="M761" s="241">
        <f>G761*(1+L761/100)</f>
        <v>0</v>
      </c>
      <c r="N761" s="239">
        <v>5.8E-4</v>
      </c>
      <c r="O761" s="239">
        <f>ROUND(E761*N761,2)</f>
        <v>0.02</v>
      </c>
      <c r="P761" s="239">
        <v>0</v>
      </c>
      <c r="Q761" s="239">
        <f>ROUND(E761*P761,2)</f>
        <v>0</v>
      </c>
      <c r="R761" s="241" t="s">
        <v>2065</v>
      </c>
      <c r="S761" s="241" t="s">
        <v>196</v>
      </c>
      <c r="T761" s="242" t="s">
        <v>244</v>
      </c>
      <c r="U761" s="224">
        <v>0.189</v>
      </c>
      <c r="V761" s="224">
        <f>ROUND(E761*U761,2)</f>
        <v>5.56</v>
      </c>
      <c r="W761" s="224"/>
      <c r="X761" s="224" t="s">
        <v>233</v>
      </c>
      <c r="Y761" s="213"/>
      <c r="Z761" s="213"/>
      <c r="AA761" s="213"/>
      <c r="AB761" s="213"/>
      <c r="AC761" s="213"/>
      <c r="AD761" s="213"/>
      <c r="AE761" s="213"/>
      <c r="AF761" s="213"/>
      <c r="AG761" s="213" t="s">
        <v>234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66" t="s">
        <v>488</v>
      </c>
      <c r="D762" s="222"/>
      <c r="E762" s="223"/>
      <c r="F762" s="224"/>
      <c r="G762" s="224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13"/>
      <c r="Z762" s="213"/>
      <c r="AA762" s="213"/>
      <c r="AB762" s="213"/>
      <c r="AC762" s="213"/>
      <c r="AD762" s="213"/>
      <c r="AE762" s="213"/>
      <c r="AF762" s="213"/>
      <c r="AG762" s="213" t="s">
        <v>236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65" t="s">
        <v>2111</v>
      </c>
      <c r="D763" s="263"/>
      <c r="E763" s="263"/>
      <c r="F763" s="263"/>
      <c r="G763" s="263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236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52" t="s">
        <v>2116</v>
      </c>
      <c r="D764" s="247"/>
      <c r="E764" s="247"/>
      <c r="F764" s="247"/>
      <c r="G764" s="247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201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3" t="s">
        <v>2117</v>
      </c>
      <c r="D765" s="226"/>
      <c r="E765" s="227">
        <v>29.4</v>
      </c>
      <c r="F765" s="224"/>
      <c r="G765" s="224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206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51"/>
      <c r="D766" s="246"/>
      <c r="E766" s="246"/>
      <c r="F766" s="246"/>
      <c r="G766" s="246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202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ht="33.75" outlineLevel="1" x14ac:dyDescent="0.2">
      <c r="A767" s="236">
        <v>109</v>
      </c>
      <c r="B767" s="237" t="s">
        <v>2118</v>
      </c>
      <c r="C767" s="249" t="s">
        <v>2119</v>
      </c>
      <c r="D767" s="238" t="s">
        <v>315</v>
      </c>
      <c r="E767" s="239">
        <v>7</v>
      </c>
      <c r="F767" s="240"/>
      <c r="G767" s="241">
        <f>ROUND(E767*F767,2)</f>
        <v>0</v>
      </c>
      <c r="H767" s="240"/>
      <c r="I767" s="241">
        <f>ROUND(E767*H767,2)</f>
        <v>0</v>
      </c>
      <c r="J767" s="240"/>
      <c r="K767" s="241">
        <f>ROUND(E767*J767,2)</f>
        <v>0</v>
      </c>
      <c r="L767" s="241">
        <v>21</v>
      </c>
      <c r="M767" s="241">
        <f>G767*(1+L767/100)</f>
        <v>0</v>
      </c>
      <c r="N767" s="239">
        <v>1.5499999999999999E-3</v>
      </c>
      <c r="O767" s="239">
        <f>ROUND(E767*N767,2)</f>
        <v>0.01</v>
      </c>
      <c r="P767" s="239">
        <v>0</v>
      </c>
      <c r="Q767" s="239">
        <f>ROUND(E767*P767,2)</f>
        <v>0</v>
      </c>
      <c r="R767" s="241" t="s">
        <v>2065</v>
      </c>
      <c r="S767" s="241" t="s">
        <v>196</v>
      </c>
      <c r="T767" s="242" t="s">
        <v>244</v>
      </c>
      <c r="U767" s="224">
        <v>0.65</v>
      </c>
      <c r="V767" s="224">
        <f>ROUND(E767*U767,2)</f>
        <v>4.55</v>
      </c>
      <c r="W767" s="224"/>
      <c r="X767" s="224" t="s">
        <v>233</v>
      </c>
      <c r="Y767" s="213"/>
      <c r="Z767" s="213"/>
      <c r="AA767" s="213"/>
      <c r="AB767" s="213"/>
      <c r="AC767" s="213"/>
      <c r="AD767" s="213"/>
      <c r="AE767" s="213"/>
      <c r="AF767" s="213"/>
      <c r="AG767" s="213" t="s">
        <v>234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66" t="s">
        <v>488</v>
      </c>
      <c r="D768" s="222"/>
      <c r="E768" s="223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236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5" t="s">
        <v>2111</v>
      </c>
      <c r="D769" s="263"/>
      <c r="E769" s="263"/>
      <c r="F769" s="263"/>
      <c r="G769" s="263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236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52" t="s">
        <v>2120</v>
      </c>
      <c r="D770" s="247"/>
      <c r="E770" s="247"/>
      <c r="F770" s="247"/>
      <c r="G770" s="247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201</v>
      </c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1"/>
      <c r="D771" s="246"/>
      <c r="E771" s="246"/>
      <c r="F771" s="246"/>
      <c r="G771" s="246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202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ht="22.5" outlineLevel="1" x14ac:dyDescent="0.2">
      <c r="A772" s="236">
        <v>110</v>
      </c>
      <c r="B772" s="237" t="s">
        <v>2121</v>
      </c>
      <c r="C772" s="249" t="s">
        <v>2122</v>
      </c>
      <c r="D772" s="238" t="s">
        <v>315</v>
      </c>
      <c r="E772" s="239">
        <v>14</v>
      </c>
      <c r="F772" s="240"/>
      <c r="G772" s="241">
        <f>ROUND(E772*F772,2)</f>
        <v>0</v>
      </c>
      <c r="H772" s="240"/>
      <c r="I772" s="241">
        <f>ROUND(E772*H772,2)</f>
        <v>0</v>
      </c>
      <c r="J772" s="240"/>
      <c r="K772" s="241">
        <f>ROUND(E772*J772,2)</f>
        <v>0</v>
      </c>
      <c r="L772" s="241">
        <v>21</v>
      </c>
      <c r="M772" s="241">
        <f>G772*(1+L772/100)</f>
        <v>0</v>
      </c>
      <c r="N772" s="239">
        <v>1E-4</v>
      </c>
      <c r="O772" s="239">
        <f>ROUND(E772*N772,2)</f>
        <v>0</v>
      </c>
      <c r="P772" s="239">
        <v>0</v>
      </c>
      <c r="Q772" s="239">
        <f>ROUND(E772*P772,2)</f>
        <v>0</v>
      </c>
      <c r="R772" s="241" t="s">
        <v>2065</v>
      </c>
      <c r="S772" s="241" t="s">
        <v>196</v>
      </c>
      <c r="T772" s="242" t="s">
        <v>244</v>
      </c>
      <c r="U772" s="224">
        <v>0.13</v>
      </c>
      <c r="V772" s="224">
        <f>ROUND(E772*U772,2)</f>
        <v>1.82</v>
      </c>
      <c r="W772" s="224"/>
      <c r="X772" s="224" t="s">
        <v>233</v>
      </c>
      <c r="Y772" s="213"/>
      <c r="Z772" s="213"/>
      <c r="AA772" s="213"/>
      <c r="AB772" s="213"/>
      <c r="AC772" s="213"/>
      <c r="AD772" s="213"/>
      <c r="AE772" s="213"/>
      <c r="AF772" s="213"/>
      <c r="AG772" s="213" t="s">
        <v>234</v>
      </c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66" t="s">
        <v>488</v>
      </c>
      <c r="D773" s="222"/>
      <c r="E773" s="223"/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236</v>
      </c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65" t="s">
        <v>2111</v>
      </c>
      <c r="D774" s="263"/>
      <c r="E774" s="263"/>
      <c r="F774" s="263"/>
      <c r="G774" s="263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236</v>
      </c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52" t="s">
        <v>2123</v>
      </c>
      <c r="D775" s="247"/>
      <c r="E775" s="247"/>
      <c r="F775" s="247"/>
      <c r="G775" s="247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201</v>
      </c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53" t="s">
        <v>2124</v>
      </c>
      <c r="D776" s="226"/>
      <c r="E776" s="227">
        <v>14</v>
      </c>
      <c r="F776" s="224"/>
      <c r="G776" s="224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206</v>
      </c>
      <c r="AH776" s="213">
        <v>0</v>
      </c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51"/>
      <c r="D777" s="246"/>
      <c r="E777" s="246"/>
      <c r="F777" s="246"/>
      <c r="G777" s="246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202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ht="22.5" outlineLevel="1" x14ac:dyDescent="0.2">
      <c r="A778" s="236">
        <v>111</v>
      </c>
      <c r="B778" s="237" t="s">
        <v>2125</v>
      </c>
      <c r="C778" s="249" t="s">
        <v>2126</v>
      </c>
      <c r="D778" s="238" t="s">
        <v>400</v>
      </c>
      <c r="E778" s="239">
        <v>1931.6279999999999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39">
        <v>0</v>
      </c>
      <c r="O778" s="239">
        <f>ROUND(E778*N778,2)</f>
        <v>0</v>
      </c>
      <c r="P778" s="239">
        <v>0</v>
      </c>
      <c r="Q778" s="239">
        <f>ROUND(E778*P778,2)</f>
        <v>0</v>
      </c>
      <c r="R778" s="241" t="s">
        <v>2065</v>
      </c>
      <c r="S778" s="241" t="s">
        <v>196</v>
      </c>
      <c r="T778" s="242" t="s">
        <v>244</v>
      </c>
      <c r="U778" s="224">
        <v>0.1</v>
      </c>
      <c r="V778" s="224">
        <f>ROUND(E778*U778,2)</f>
        <v>193.16</v>
      </c>
      <c r="W778" s="224"/>
      <c r="X778" s="224" t="s">
        <v>233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234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53" t="s">
        <v>2082</v>
      </c>
      <c r="D779" s="226"/>
      <c r="E779" s="227">
        <v>171.68</v>
      </c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206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53" t="s">
        <v>2083</v>
      </c>
      <c r="D780" s="226"/>
      <c r="E780" s="227">
        <v>28.55</v>
      </c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206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ht="22.5" outlineLevel="1" x14ac:dyDescent="0.2">
      <c r="A781" s="220"/>
      <c r="B781" s="221"/>
      <c r="C781" s="253" t="s">
        <v>2084</v>
      </c>
      <c r="D781" s="226"/>
      <c r="E781" s="227">
        <v>54.423000000000002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206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3" t="s">
        <v>2085</v>
      </c>
      <c r="D782" s="226"/>
      <c r="E782" s="227">
        <v>18.140999999999998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206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2086</v>
      </c>
      <c r="D783" s="226"/>
      <c r="E783" s="227">
        <v>1.34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206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3" t="s">
        <v>2087</v>
      </c>
      <c r="D784" s="226"/>
      <c r="E784" s="227">
        <v>1.34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206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64" t="s">
        <v>381</v>
      </c>
      <c r="D785" s="261"/>
      <c r="E785" s="262">
        <v>275.47399999999999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206</v>
      </c>
      <c r="AH785" s="213">
        <v>1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2106</v>
      </c>
      <c r="D786" s="226"/>
      <c r="E786" s="227"/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206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488</v>
      </c>
      <c r="D787" s="226"/>
      <c r="E787" s="227"/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206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53" t="s">
        <v>2088</v>
      </c>
      <c r="D788" s="226"/>
      <c r="E788" s="227">
        <v>706.93</v>
      </c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206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ht="22.5" outlineLevel="1" x14ac:dyDescent="0.2">
      <c r="A789" s="220"/>
      <c r="B789" s="221"/>
      <c r="C789" s="253" t="s">
        <v>2089</v>
      </c>
      <c r="D789" s="226"/>
      <c r="E789" s="227">
        <v>203.328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206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2090</v>
      </c>
      <c r="D790" s="226"/>
      <c r="E790" s="227">
        <v>61.985999999999997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206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2127</v>
      </c>
      <c r="D791" s="226"/>
      <c r="E791" s="227">
        <v>97.36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206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53" t="s">
        <v>2128</v>
      </c>
      <c r="D792" s="226"/>
      <c r="E792" s="227">
        <v>97.36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206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53" t="s">
        <v>2129</v>
      </c>
      <c r="D793" s="226"/>
      <c r="E793" s="227">
        <v>489.19</v>
      </c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206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1"/>
      <c r="D794" s="246"/>
      <c r="E794" s="246"/>
      <c r="F794" s="246"/>
      <c r="G794" s="246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202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ht="22.5" outlineLevel="1" x14ac:dyDescent="0.2">
      <c r="A795" s="236">
        <v>112</v>
      </c>
      <c r="B795" s="237" t="s">
        <v>2130</v>
      </c>
      <c r="C795" s="249" t="s">
        <v>2131</v>
      </c>
      <c r="D795" s="238" t="s">
        <v>400</v>
      </c>
      <c r="E795" s="239">
        <v>1979.174</v>
      </c>
      <c r="F795" s="240"/>
      <c r="G795" s="241">
        <f>ROUND(E795*F795,2)</f>
        <v>0</v>
      </c>
      <c r="H795" s="240"/>
      <c r="I795" s="241">
        <f>ROUND(E795*H795,2)</f>
        <v>0</v>
      </c>
      <c r="J795" s="240"/>
      <c r="K795" s="241">
        <f>ROUND(E795*J795,2)</f>
        <v>0</v>
      </c>
      <c r="L795" s="241">
        <v>21</v>
      </c>
      <c r="M795" s="241">
        <f>G795*(1+L795/100)</f>
        <v>0</v>
      </c>
      <c r="N795" s="239">
        <v>3.0000000000000001E-5</v>
      </c>
      <c r="O795" s="239">
        <f>ROUND(E795*N795,2)</f>
        <v>0.06</v>
      </c>
      <c r="P795" s="239">
        <v>0</v>
      </c>
      <c r="Q795" s="239">
        <f>ROUND(E795*P795,2)</f>
        <v>0</v>
      </c>
      <c r="R795" s="241" t="s">
        <v>2065</v>
      </c>
      <c r="S795" s="241" t="s">
        <v>196</v>
      </c>
      <c r="T795" s="242" t="s">
        <v>244</v>
      </c>
      <c r="U795" s="224">
        <v>0.11765</v>
      </c>
      <c r="V795" s="224">
        <f>ROUND(E795*U795,2)</f>
        <v>232.85</v>
      </c>
      <c r="W795" s="224"/>
      <c r="X795" s="224" t="s">
        <v>233</v>
      </c>
      <c r="Y795" s="213"/>
      <c r="Z795" s="213"/>
      <c r="AA795" s="213"/>
      <c r="AB795" s="213"/>
      <c r="AC795" s="213"/>
      <c r="AD795" s="213"/>
      <c r="AE795" s="213"/>
      <c r="AF795" s="213"/>
      <c r="AG795" s="213" t="s">
        <v>234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53" t="s">
        <v>2083</v>
      </c>
      <c r="D796" s="226"/>
      <c r="E796" s="227">
        <v>28.55</v>
      </c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206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64" t="s">
        <v>381</v>
      </c>
      <c r="D797" s="261"/>
      <c r="E797" s="262">
        <v>28.55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206</v>
      </c>
      <c r="AH797" s="213">
        <v>1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2106</v>
      </c>
      <c r="D798" s="226"/>
      <c r="E798" s="227"/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206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488</v>
      </c>
      <c r="D799" s="226"/>
      <c r="E799" s="227"/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206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2088</v>
      </c>
      <c r="D800" s="226"/>
      <c r="E800" s="227">
        <v>706.93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206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ht="22.5" outlineLevel="1" x14ac:dyDescent="0.2">
      <c r="A801" s="220"/>
      <c r="B801" s="221"/>
      <c r="C801" s="253" t="s">
        <v>2089</v>
      </c>
      <c r="D801" s="226"/>
      <c r="E801" s="227">
        <v>203.328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206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53" t="s">
        <v>2090</v>
      </c>
      <c r="D802" s="226"/>
      <c r="E802" s="227">
        <v>61.985999999999997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206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64" t="s">
        <v>381</v>
      </c>
      <c r="D803" s="261"/>
      <c r="E803" s="262">
        <v>972.24400000000003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206</v>
      </c>
      <c r="AH803" s="213">
        <v>1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53" t="s">
        <v>2132</v>
      </c>
      <c r="D804" s="226"/>
      <c r="E804" s="227">
        <v>978.38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206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53" t="s">
        <v>2133</v>
      </c>
      <c r="D805" s="226"/>
      <c r="E805" s="227"/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206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1"/>
      <c r="D806" s="246"/>
      <c r="E806" s="246"/>
      <c r="F806" s="246"/>
      <c r="G806" s="246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202</v>
      </c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ht="22.5" outlineLevel="1" x14ac:dyDescent="0.2">
      <c r="A807" s="236">
        <v>113</v>
      </c>
      <c r="B807" s="237" t="s">
        <v>2134</v>
      </c>
      <c r="C807" s="249" t="s">
        <v>2135</v>
      </c>
      <c r="D807" s="238" t="s">
        <v>400</v>
      </c>
      <c r="E807" s="239">
        <v>615.1</v>
      </c>
      <c r="F807" s="240"/>
      <c r="G807" s="241">
        <f>ROUND(E807*F807,2)</f>
        <v>0</v>
      </c>
      <c r="H807" s="240"/>
      <c r="I807" s="241">
        <f>ROUND(E807*H807,2)</f>
        <v>0</v>
      </c>
      <c r="J807" s="240"/>
      <c r="K807" s="241">
        <f>ROUND(E807*J807,2)</f>
        <v>0</v>
      </c>
      <c r="L807" s="241">
        <v>21</v>
      </c>
      <c r="M807" s="241">
        <f>G807*(1+L807/100)</f>
        <v>0</v>
      </c>
      <c r="N807" s="239">
        <v>8.2500000000000004E-2</v>
      </c>
      <c r="O807" s="239">
        <f>ROUND(E807*N807,2)</f>
        <v>50.75</v>
      </c>
      <c r="P807" s="239">
        <v>0</v>
      </c>
      <c r="Q807" s="239">
        <f>ROUND(E807*P807,2)</f>
        <v>0</v>
      </c>
      <c r="R807" s="241" t="s">
        <v>2065</v>
      </c>
      <c r="S807" s="241" t="s">
        <v>196</v>
      </c>
      <c r="T807" s="242" t="s">
        <v>244</v>
      </c>
      <c r="U807" s="224">
        <v>1.7999999999999999E-2</v>
      </c>
      <c r="V807" s="224">
        <f>ROUND(E807*U807,2)</f>
        <v>11.07</v>
      </c>
      <c r="W807" s="224"/>
      <c r="X807" s="224" t="s">
        <v>233</v>
      </c>
      <c r="Y807" s="213"/>
      <c r="Z807" s="213"/>
      <c r="AA807" s="213"/>
      <c r="AB807" s="213"/>
      <c r="AC807" s="213"/>
      <c r="AD807" s="213"/>
      <c r="AE807" s="213"/>
      <c r="AF807" s="213"/>
      <c r="AG807" s="213" t="s">
        <v>234</v>
      </c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53" t="s">
        <v>2083</v>
      </c>
      <c r="D808" s="226"/>
      <c r="E808" s="227">
        <v>28.55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206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2136</v>
      </c>
      <c r="D809" s="226"/>
      <c r="E809" s="227">
        <v>97.36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206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53" t="s">
        <v>2137</v>
      </c>
      <c r="D810" s="226"/>
      <c r="E810" s="227">
        <v>124.21</v>
      </c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206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2138</v>
      </c>
      <c r="D811" s="226"/>
      <c r="E811" s="227">
        <v>364.98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206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1"/>
      <c r="D812" s="246"/>
      <c r="E812" s="246"/>
      <c r="F812" s="246"/>
      <c r="G812" s="246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202</v>
      </c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36">
        <v>114</v>
      </c>
      <c r="B813" s="237" t="s">
        <v>2139</v>
      </c>
      <c r="C813" s="249" t="s">
        <v>2140</v>
      </c>
      <c r="D813" s="238" t="s">
        <v>400</v>
      </c>
      <c r="E813" s="239">
        <v>1004.52</v>
      </c>
      <c r="F813" s="240"/>
      <c r="G813" s="241">
        <f>ROUND(E813*F813,2)</f>
        <v>0</v>
      </c>
      <c r="H813" s="240"/>
      <c r="I813" s="241">
        <f>ROUND(E813*H813,2)</f>
        <v>0</v>
      </c>
      <c r="J813" s="240"/>
      <c r="K813" s="241">
        <f>ROUND(E813*J813,2)</f>
        <v>0</v>
      </c>
      <c r="L813" s="241">
        <v>21</v>
      </c>
      <c r="M813" s="241">
        <f>G813*(1+L813/100)</f>
        <v>0</v>
      </c>
      <c r="N813" s="239">
        <v>7.1000000000000002E-4</v>
      </c>
      <c r="O813" s="239">
        <f>ROUND(E813*N813,2)</f>
        <v>0.71</v>
      </c>
      <c r="P813" s="239">
        <v>0</v>
      </c>
      <c r="Q813" s="239">
        <f>ROUND(E813*P813,2)</f>
        <v>0</v>
      </c>
      <c r="R813" s="241" t="s">
        <v>2065</v>
      </c>
      <c r="S813" s="241" t="s">
        <v>196</v>
      </c>
      <c r="T813" s="242" t="s">
        <v>244</v>
      </c>
      <c r="U813" s="224">
        <v>0.28999999999999998</v>
      </c>
      <c r="V813" s="224">
        <f>ROUND(E813*U813,2)</f>
        <v>291.31</v>
      </c>
      <c r="W813" s="224"/>
      <c r="X813" s="224" t="s">
        <v>233</v>
      </c>
      <c r="Y813" s="213"/>
      <c r="Z813" s="213"/>
      <c r="AA813" s="213"/>
      <c r="AB813" s="213"/>
      <c r="AC813" s="213"/>
      <c r="AD813" s="213"/>
      <c r="AE813" s="213"/>
      <c r="AF813" s="213"/>
      <c r="AG813" s="213" t="s">
        <v>234</v>
      </c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50" t="s">
        <v>2141</v>
      </c>
      <c r="D814" s="244"/>
      <c r="E814" s="244"/>
      <c r="F814" s="244"/>
      <c r="G814" s="24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13"/>
      <c r="Z814" s="213"/>
      <c r="AA814" s="213"/>
      <c r="AB814" s="213"/>
      <c r="AC814" s="213"/>
      <c r="AD814" s="213"/>
      <c r="AE814" s="213"/>
      <c r="AF814" s="213"/>
      <c r="AG814" s="213" t="s">
        <v>201</v>
      </c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2142</v>
      </c>
      <c r="D815" s="226"/>
      <c r="E815" s="227"/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206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2143</v>
      </c>
      <c r="D816" s="226"/>
      <c r="E816" s="227">
        <v>171.68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206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2144</v>
      </c>
      <c r="D817" s="226"/>
      <c r="E817" s="227">
        <v>28.55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206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2145</v>
      </c>
      <c r="D818" s="226"/>
      <c r="E818" s="227">
        <v>706.93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206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3" t="s">
        <v>2146</v>
      </c>
      <c r="D819" s="226"/>
      <c r="E819" s="227">
        <v>97.36</v>
      </c>
      <c r="F819" s="224"/>
      <c r="G819" s="224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206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51"/>
      <c r="D820" s="246"/>
      <c r="E820" s="246"/>
      <c r="F820" s="246"/>
      <c r="G820" s="246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13"/>
      <c r="Z820" s="213"/>
      <c r="AA820" s="213"/>
      <c r="AB820" s="213"/>
      <c r="AC820" s="213"/>
      <c r="AD820" s="213"/>
      <c r="AE820" s="213"/>
      <c r="AF820" s="213"/>
      <c r="AG820" s="213" t="s">
        <v>202</v>
      </c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36">
        <v>115</v>
      </c>
      <c r="B821" s="237" t="s">
        <v>2139</v>
      </c>
      <c r="C821" s="249" t="s">
        <v>2140</v>
      </c>
      <c r="D821" s="238" t="s">
        <v>400</v>
      </c>
      <c r="E821" s="239">
        <v>1757.22</v>
      </c>
      <c r="F821" s="240"/>
      <c r="G821" s="241">
        <f>ROUND(E821*F821,2)</f>
        <v>0</v>
      </c>
      <c r="H821" s="240"/>
      <c r="I821" s="241">
        <f>ROUND(E821*H821,2)</f>
        <v>0</v>
      </c>
      <c r="J821" s="240"/>
      <c r="K821" s="241">
        <f>ROUND(E821*J821,2)</f>
        <v>0</v>
      </c>
      <c r="L821" s="241">
        <v>21</v>
      </c>
      <c r="M821" s="241">
        <f>G821*(1+L821/100)</f>
        <v>0</v>
      </c>
      <c r="N821" s="239">
        <v>7.1000000000000002E-4</v>
      </c>
      <c r="O821" s="239">
        <f>ROUND(E821*N821,2)</f>
        <v>1.25</v>
      </c>
      <c r="P821" s="239">
        <v>0</v>
      </c>
      <c r="Q821" s="239">
        <f>ROUND(E821*P821,2)</f>
        <v>0</v>
      </c>
      <c r="R821" s="241" t="s">
        <v>2065</v>
      </c>
      <c r="S821" s="241" t="s">
        <v>196</v>
      </c>
      <c r="T821" s="242" t="s">
        <v>197</v>
      </c>
      <c r="U821" s="224">
        <v>0.28999999999999998</v>
      </c>
      <c r="V821" s="224">
        <f>ROUND(E821*U821,2)</f>
        <v>509.59</v>
      </c>
      <c r="W821" s="224"/>
      <c r="X821" s="224" t="s">
        <v>233</v>
      </c>
      <c r="Y821" s="213"/>
      <c r="Z821" s="213"/>
      <c r="AA821" s="213"/>
      <c r="AB821" s="213"/>
      <c r="AC821" s="213"/>
      <c r="AD821" s="213"/>
      <c r="AE821" s="213"/>
      <c r="AF821" s="213"/>
      <c r="AG821" s="213" t="s">
        <v>234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0" t="s">
        <v>2141</v>
      </c>
      <c r="D822" s="244"/>
      <c r="E822" s="244"/>
      <c r="F822" s="244"/>
      <c r="G822" s="24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201</v>
      </c>
      <c r="AH822" s="213"/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53" t="s">
        <v>2147</v>
      </c>
      <c r="D823" s="226"/>
      <c r="E823" s="227"/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206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2148</v>
      </c>
      <c r="D824" s="226"/>
      <c r="E824" s="227"/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206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2149</v>
      </c>
      <c r="D825" s="226"/>
      <c r="E825" s="227">
        <v>343.36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206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3" t="s">
        <v>2150</v>
      </c>
      <c r="D826" s="226"/>
      <c r="E826" s="227">
        <v>1413.86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206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51"/>
      <c r="D827" s="246"/>
      <c r="E827" s="246"/>
      <c r="F827" s="246"/>
      <c r="G827" s="246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202</v>
      </c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36">
        <v>116</v>
      </c>
      <c r="B828" s="237" t="s">
        <v>2151</v>
      </c>
      <c r="C828" s="249" t="s">
        <v>2152</v>
      </c>
      <c r="D828" s="238" t="s">
        <v>315</v>
      </c>
      <c r="E828" s="239">
        <v>51</v>
      </c>
      <c r="F828" s="240"/>
      <c r="G828" s="241">
        <f>ROUND(E828*F828,2)</f>
        <v>0</v>
      </c>
      <c r="H828" s="240"/>
      <c r="I828" s="241">
        <f>ROUND(E828*H828,2)</f>
        <v>0</v>
      </c>
      <c r="J828" s="240"/>
      <c r="K828" s="241">
        <f>ROUND(E828*J828,2)</f>
        <v>0</v>
      </c>
      <c r="L828" s="241">
        <v>21</v>
      </c>
      <c r="M828" s="241">
        <f>G828*(1+L828/100)</f>
        <v>0</v>
      </c>
      <c r="N828" s="239">
        <v>6.9999999999999994E-5</v>
      </c>
      <c r="O828" s="239">
        <f>ROUND(E828*N828,2)</f>
        <v>0</v>
      </c>
      <c r="P828" s="239">
        <v>0</v>
      </c>
      <c r="Q828" s="239">
        <f>ROUND(E828*P828,2)</f>
        <v>0</v>
      </c>
      <c r="R828" s="241"/>
      <c r="S828" s="241" t="s">
        <v>345</v>
      </c>
      <c r="T828" s="242" t="s">
        <v>244</v>
      </c>
      <c r="U828" s="224">
        <v>1</v>
      </c>
      <c r="V828" s="224">
        <f>ROUND(E828*U828,2)</f>
        <v>51</v>
      </c>
      <c r="W828" s="224"/>
      <c r="X828" s="224" t="s">
        <v>233</v>
      </c>
      <c r="Y828" s="213"/>
      <c r="Z828" s="213"/>
      <c r="AA828" s="213"/>
      <c r="AB828" s="213"/>
      <c r="AC828" s="213"/>
      <c r="AD828" s="213"/>
      <c r="AE828" s="213"/>
      <c r="AF828" s="213"/>
      <c r="AG828" s="213" t="s">
        <v>234</v>
      </c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2153</v>
      </c>
      <c r="D829" s="226"/>
      <c r="E829" s="227">
        <v>51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206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51"/>
      <c r="D830" s="246"/>
      <c r="E830" s="246"/>
      <c r="F830" s="246"/>
      <c r="G830" s="246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202</v>
      </c>
      <c r="AH830" s="213"/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36">
        <v>117</v>
      </c>
      <c r="B831" s="237" t="s">
        <v>2154</v>
      </c>
      <c r="C831" s="249" t="s">
        <v>2155</v>
      </c>
      <c r="D831" s="238" t="s">
        <v>315</v>
      </c>
      <c r="E831" s="239">
        <v>461.27024999999998</v>
      </c>
      <c r="F831" s="240"/>
      <c r="G831" s="241">
        <f>ROUND(E831*F831,2)</f>
        <v>0</v>
      </c>
      <c r="H831" s="240"/>
      <c r="I831" s="241">
        <f>ROUND(E831*H831,2)</f>
        <v>0</v>
      </c>
      <c r="J831" s="240"/>
      <c r="K831" s="241">
        <f>ROUND(E831*J831,2)</f>
        <v>0</v>
      </c>
      <c r="L831" s="241">
        <v>21</v>
      </c>
      <c r="M831" s="241">
        <f>G831*(1+L831/100)</f>
        <v>0</v>
      </c>
      <c r="N831" s="239">
        <v>0.01</v>
      </c>
      <c r="O831" s="239">
        <f>ROUND(E831*N831,2)</f>
        <v>4.6100000000000003</v>
      </c>
      <c r="P831" s="239">
        <v>0</v>
      </c>
      <c r="Q831" s="239">
        <f>ROUND(E831*P831,2)</f>
        <v>0</v>
      </c>
      <c r="R831" s="241" t="s">
        <v>319</v>
      </c>
      <c r="S831" s="241" t="s">
        <v>244</v>
      </c>
      <c r="T831" s="242" t="s">
        <v>244</v>
      </c>
      <c r="U831" s="224">
        <v>0</v>
      </c>
      <c r="V831" s="224">
        <f>ROUND(E831*U831,2)</f>
        <v>0</v>
      </c>
      <c r="W831" s="224"/>
      <c r="X831" s="224" t="s">
        <v>320</v>
      </c>
      <c r="Y831" s="213"/>
      <c r="Z831" s="213"/>
      <c r="AA831" s="213"/>
      <c r="AB831" s="213"/>
      <c r="AC831" s="213"/>
      <c r="AD831" s="213"/>
      <c r="AE831" s="213"/>
      <c r="AF831" s="213"/>
      <c r="AG831" s="213" t="s">
        <v>321</v>
      </c>
      <c r="AH831" s="213"/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2156</v>
      </c>
      <c r="D832" s="226"/>
      <c r="E832" s="227">
        <v>90.132000000000005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206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2157</v>
      </c>
      <c r="D833" s="226"/>
      <c r="E833" s="227">
        <v>371.13825000000003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206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1"/>
      <c r="D834" s="246"/>
      <c r="E834" s="246"/>
      <c r="F834" s="246"/>
      <c r="G834" s="246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202</v>
      </c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ht="22.5" outlineLevel="1" x14ac:dyDescent="0.2">
      <c r="A835" s="236">
        <v>118</v>
      </c>
      <c r="B835" s="237" t="s">
        <v>2158</v>
      </c>
      <c r="C835" s="249" t="s">
        <v>2159</v>
      </c>
      <c r="D835" s="238" t="s">
        <v>230</v>
      </c>
      <c r="E835" s="239">
        <v>28.994129999999998</v>
      </c>
      <c r="F835" s="240"/>
      <c r="G835" s="241">
        <f>ROUND(E835*F835,2)</f>
        <v>0</v>
      </c>
      <c r="H835" s="240"/>
      <c r="I835" s="241">
        <f>ROUND(E835*H835,2)</f>
        <v>0</v>
      </c>
      <c r="J835" s="240"/>
      <c r="K835" s="241">
        <f>ROUND(E835*J835,2)</f>
        <v>0</v>
      </c>
      <c r="L835" s="241">
        <v>21</v>
      </c>
      <c r="M835" s="241">
        <f>G835*(1+L835/100)</f>
        <v>0</v>
      </c>
      <c r="N835" s="239">
        <v>0.35</v>
      </c>
      <c r="O835" s="239">
        <f>ROUND(E835*N835,2)</f>
        <v>10.15</v>
      </c>
      <c r="P835" s="239">
        <v>0</v>
      </c>
      <c r="Q835" s="239">
        <f>ROUND(E835*P835,2)</f>
        <v>0</v>
      </c>
      <c r="R835" s="241" t="s">
        <v>319</v>
      </c>
      <c r="S835" s="241" t="s">
        <v>196</v>
      </c>
      <c r="T835" s="242" t="s">
        <v>244</v>
      </c>
      <c r="U835" s="224">
        <v>0</v>
      </c>
      <c r="V835" s="224">
        <f>ROUND(E835*U835,2)</f>
        <v>0</v>
      </c>
      <c r="W835" s="224"/>
      <c r="X835" s="224" t="s">
        <v>320</v>
      </c>
      <c r="Y835" s="213"/>
      <c r="Z835" s="213"/>
      <c r="AA835" s="213"/>
      <c r="AB835" s="213"/>
      <c r="AC835" s="213"/>
      <c r="AD835" s="213"/>
      <c r="AE835" s="213"/>
      <c r="AF835" s="213"/>
      <c r="AG835" s="213" t="s">
        <v>321</v>
      </c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2160</v>
      </c>
      <c r="D836" s="226"/>
      <c r="E836" s="227">
        <v>5.6654400000000003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206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3" t="s">
        <v>2161</v>
      </c>
      <c r="D837" s="226"/>
      <c r="E837" s="227">
        <v>23.328690000000002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206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51"/>
      <c r="D838" s="246"/>
      <c r="E838" s="246"/>
      <c r="F838" s="246"/>
      <c r="G838" s="246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202</v>
      </c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ht="22.5" outlineLevel="1" x14ac:dyDescent="0.2">
      <c r="A839" s="236">
        <v>119</v>
      </c>
      <c r="B839" s="237" t="s">
        <v>2162</v>
      </c>
      <c r="C839" s="249" t="s">
        <v>2163</v>
      </c>
      <c r="D839" s="238" t="s">
        <v>400</v>
      </c>
      <c r="E839" s="239">
        <v>2021.4570000000001</v>
      </c>
      <c r="F839" s="240"/>
      <c r="G839" s="241">
        <f>ROUND(E839*F839,2)</f>
        <v>0</v>
      </c>
      <c r="H839" s="240"/>
      <c r="I839" s="241">
        <f>ROUND(E839*H839,2)</f>
        <v>0</v>
      </c>
      <c r="J839" s="240"/>
      <c r="K839" s="241">
        <f>ROUND(E839*J839,2)</f>
        <v>0</v>
      </c>
      <c r="L839" s="241">
        <v>21</v>
      </c>
      <c r="M839" s="241">
        <f>G839*(1+L839/100)</f>
        <v>0</v>
      </c>
      <c r="N839" s="239">
        <v>1.8E-3</v>
      </c>
      <c r="O839" s="239">
        <f>ROUND(E839*N839,2)</f>
        <v>3.64</v>
      </c>
      <c r="P839" s="239">
        <v>0</v>
      </c>
      <c r="Q839" s="239">
        <f>ROUND(E839*P839,2)</f>
        <v>0</v>
      </c>
      <c r="R839" s="241" t="s">
        <v>319</v>
      </c>
      <c r="S839" s="241" t="s">
        <v>196</v>
      </c>
      <c r="T839" s="242" t="s">
        <v>244</v>
      </c>
      <c r="U839" s="224">
        <v>0</v>
      </c>
      <c r="V839" s="224">
        <f>ROUND(E839*U839,2)</f>
        <v>0</v>
      </c>
      <c r="W839" s="224"/>
      <c r="X839" s="224" t="s">
        <v>320</v>
      </c>
      <c r="Y839" s="213"/>
      <c r="Z839" s="213"/>
      <c r="AA839" s="213"/>
      <c r="AB839" s="213"/>
      <c r="AC839" s="213"/>
      <c r="AD839" s="213"/>
      <c r="AE839" s="213"/>
      <c r="AF839" s="213"/>
      <c r="AG839" s="213" t="s">
        <v>321</v>
      </c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3" t="s">
        <v>2164</v>
      </c>
      <c r="D840" s="226"/>
      <c r="E840" s="227">
        <v>188.84800000000001</v>
      </c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206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53" t="s">
        <v>2165</v>
      </c>
      <c r="D841" s="226"/>
      <c r="E841" s="227">
        <v>31.405000000000001</v>
      </c>
      <c r="F841" s="224"/>
      <c r="G841" s="224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13"/>
      <c r="Z841" s="213"/>
      <c r="AA841" s="213"/>
      <c r="AB841" s="213"/>
      <c r="AC841" s="213"/>
      <c r="AD841" s="213"/>
      <c r="AE841" s="213"/>
      <c r="AF841" s="213"/>
      <c r="AG841" s="213" t="s">
        <v>206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ht="22.5" outlineLevel="1" x14ac:dyDescent="0.2">
      <c r="A842" s="220"/>
      <c r="B842" s="221"/>
      <c r="C842" s="253" t="s">
        <v>2166</v>
      </c>
      <c r="D842" s="226"/>
      <c r="E842" s="227">
        <v>62.586449999999999</v>
      </c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206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2167</v>
      </c>
      <c r="D843" s="226"/>
      <c r="E843" s="227">
        <v>20.86215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206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2168</v>
      </c>
      <c r="D844" s="226"/>
      <c r="E844" s="227">
        <v>1.5409999999999999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206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3" t="s">
        <v>2169</v>
      </c>
      <c r="D845" s="226"/>
      <c r="E845" s="227">
        <v>1.5409999999999999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206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64" t="s">
        <v>381</v>
      </c>
      <c r="D846" s="261"/>
      <c r="E846" s="262">
        <v>306.78359999999998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206</v>
      </c>
      <c r="AH846" s="213">
        <v>1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53" t="s">
        <v>488</v>
      </c>
      <c r="D847" s="226"/>
      <c r="E847" s="227"/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206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2106</v>
      </c>
      <c r="D848" s="226"/>
      <c r="E848" s="227"/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206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53" t="s">
        <v>488</v>
      </c>
      <c r="D849" s="226"/>
      <c r="E849" s="227"/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206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2170</v>
      </c>
      <c r="D850" s="226"/>
      <c r="E850" s="227">
        <v>777.62300000000005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206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ht="22.5" outlineLevel="1" x14ac:dyDescent="0.2">
      <c r="A851" s="220"/>
      <c r="B851" s="221"/>
      <c r="C851" s="253" t="s">
        <v>2171</v>
      </c>
      <c r="D851" s="226"/>
      <c r="E851" s="227">
        <v>223.66079999999999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206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2172</v>
      </c>
      <c r="D852" s="226"/>
      <c r="E852" s="227">
        <v>68.184600000000003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206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53" t="s">
        <v>2173</v>
      </c>
      <c r="D853" s="226"/>
      <c r="E853" s="227">
        <v>107.096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206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64" t="s">
        <v>381</v>
      </c>
      <c r="D854" s="261"/>
      <c r="E854" s="262">
        <v>1176.5644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206</v>
      </c>
      <c r="AH854" s="213">
        <v>1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2174</v>
      </c>
      <c r="D855" s="226"/>
      <c r="E855" s="227">
        <v>538.10900000000004</v>
      </c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206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64" t="s">
        <v>381</v>
      </c>
      <c r="D856" s="261"/>
      <c r="E856" s="262">
        <v>538.10900000000004</v>
      </c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206</v>
      </c>
      <c r="AH856" s="213">
        <v>1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51"/>
      <c r="D857" s="246"/>
      <c r="E857" s="246"/>
      <c r="F857" s="246"/>
      <c r="G857" s="246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202</v>
      </c>
      <c r="AH857" s="213"/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33.75" outlineLevel="1" x14ac:dyDescent="0.2">
      <c r="A858" s="236">
        <v>120</v>
      </c>
      <c r="B858" s="237" t="s">
        <v>2175</v>
      </c>
      <c r="C858" s="249" t="s">
        <v>2176</v>
      </c>
      <c r="D858" s="238" t="s">
        <v>400</v>
      </c>
      <c r="E858" s="239">
        <v>1910.59</v>
      </c>
      <c r="F858" s="240"/>
      <c r="G858" s="241">
        <f>ROUND(E858*F858,2)</f>
        <v>0</v>
      </c>
      <c r="H858" s="240"/>
      <c r="I858" s="241">
        <f>ROUND(E858*H858,2)</f>
        <v>0</v>
      </c>
      <c r="J858" s="240"/>
      <c r="K858" s="241">
        <f>ROUND(E858*J858,2)</f>
        <v>0</v>
      </c>
      <c r="L858" s="241">
        <v>21</v>
      </c>
      <c r="M858" s="241">
        <f>G858*(1+L858/100)</f>
        <v>0</v>
      </c>
      <c r="N858" s="239">
        <v>4.4999999999999997E-3</v>
      </c>
      <c r="O858" s="239">
        <f>ROUND(E858*N858,2)</f>
        <v>8.6</v>
      </c>
      <c r="P858" s="239">
        <v>0</v>
      </c>
      <c r="Q858" s="239">
        <f>ROUND(E858*P858,2)</f>
        <v>0</v>
      </c>
      <c r="R858" s="241" t="s">
        <v>319</v>
      </c>
      <c r="S858" s="241" t="s">
        <v>196</v>
      </c>
      <c r="T858" s="242" t="s">
        <v>244</v>
      </c>
      <c r="U858" s="224">
        <v>0</v>
      </c>
      <c r="V858" s="224">
        <f>ROUND(E858*U858,2)</f>
        <v>0</v>
      </c>
      <c r="W858" s="224"/>
      <c r="X858" s="224" t="s">
        <v>320</v>
      </c>
      <c r="Y858" s="213"/>
      <c r="Z858" s="213"/>
      <c r="AA858" s="213"/>
      <c r="AB858" s="213"/>
      <c r="AC858" s="213"/>
      <c r="AD858" s="213"/>
      <c r="AE858" s="213"/>
      <c r="AF858" s="213"/>
      <c r="AG858" s="213" t="s">
        <v>321</v>
      </c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2177</v>
      </c>
      <c r="D859" s="226"/>
      <c r="E859" s="227">
        <v>303.017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206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2178</v>
      </c>
      <c r="D860" s="226"/>
      <c r="E860" s="227">
        <v>1069.4639999999999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206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53" t="s">
        <v>2179</v>
      </c>
      <c r="D861" s="226"/>
      <c r="E861" s="227">
        <v>538.10900000000004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206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1"/>
      <c r="D862" s="246"/>
      <c r="E862" s="246"/>
      <c r="F862" s="246"/>
      <c r="G862" s="246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202</v>
      </c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ht="22.5" outlineLevel="1" x14ac:dyDescent="0.2">
      <c r="A863" s="236">
        <v>121</v>
      </c>
      <c r="B863" s="237" t="s">
        <v>2180</v>
      </c>
      <c r="C863" s="249" t="s">
        <v>2181</v>
      </c>
      <c r="D863" s="238" t="s">
        <v>400</v>
      </c>
      <c r="E863" s="239">
        <v>1493.71</v>
      </c>
      <c r="F863" s="240"/>
      <c r="G863" s="241">
        <f>ROUND(E863*F863,2)</f>
        <v>0</v>
      </c>
      <c r="H863" s="240"/>
      <c r="I863" s="241">
        <f>ROUND(E863*H863,2)</f>
        <v>0</v>
      </c>
      <c r="J863" s="240"/>
      <c r="K863" s="241">
        <f>ROUND(E863*J863,2)</f>
        <v>0</v>
      </c>
      <c r="L863" s="241">
        <v>21</v>
      </c>
      <c r="M863" s="241">
        <f>G863*(1+L863/100)</f>
        <v>0</v>
      </c>
      <c r="N863" s="239">
        <v>3.8E-3</v>
      </c>
      <c r="O863" s="239">
        <f>ROUND(E863*N863,2)</f>
        <v>5.68</v>
      </c>
      <c r="P863" s="239">
        <v>0</v>
      </c>
      <c r="Q863" s="239">
        <f>ROUND(E863*P863,2)</f>
        <v>0</v>
      </c>
      <c r="R863" s="241" t="s">
        <v>319</v>
      </c>
      <c r="S863" s="241" t="s">
        <v>196</v>
      </c>
      <c r="T863" s="242" t="s">
        <v>244</v>
      </c>
      <c r="U863" s="224">
        <v>0</v>
      </c>
      <c r="V863" s="224">
        <f>ROUND(E863*U863,2)</f>
        <v>0</v>
      </c>
      <c r="W863" s="224"/>
      <c r="X863" s="224" t="s">
        <v>320</v>
      </c>
      <c r="Y863" s="213"/>
      <c r="Z863" s="213"/>
      <c r="AA863" s="213"/>
      <c r="AB863" s="213"/>
      <c r="AC863" s="213"/>
      <c r="AD863" s="213"/>
      <c r="AE863" s="213"/>
      <c r="AF863" s="213"/>
      <c r="AG863" s="213" t="s">
        <v>321</v>
      </c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3" t="s">
        <v>2082</v>
      </c>
      <c r="D864" s="226"/>
      <c r="E864" s="227">
        <v>171.68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206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53" t="s">
        <v>2182</v>
      </c>
      <c r="D865" s="226"/>
      <c r="E865" s="227">
        <v>28.55</v>
      </c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206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2183</v>
      </c>
      <c r="D866" s="226"/>
      <c r="E866" s="227">
        <v>706.93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206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2101</v>
      </c>
      <c r="D867" s="226"/>
      <c r="E867" s="227">
        <v>97.36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206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2184</v>
      </c>
      <c r="D868" s="226"/>
      <c r="E868" s="227">
        <v>489.19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206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1"/>
      <c r="D869" s="246"/>
      <c r="E869" s="246"/>
      <c r="F869" s="246"/>
      <c r="G869" s="246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202</v>
      </c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ht="22.5" outlineLevel="1" x14ac:dyDescent="0.2">
      <c r="A870" s="236">
        <v>122</v>
      </c>
      <c r="B870" s="237" t="s">
        <v>2180</v>
      </c>
      <c r="C870" s="249" t="s">
        <v>2181</v>
      </c>
      <c r="D870" s="238" t="s">
        <v>400</v>
      </c>
      <c r="E870" s="239">
        <v>615.1</v>
      </c>
      <c r="F870" s="240"/>
      <c r="G870" s="241">
        <f>ROUND(E870*F870,2)</f>
        <v>0</v>
      </c>
      <c r="H870" s="240"/>
      <c r="I870" s="241">
        <f>ROUND(E870*H870,2)</f>
        <v>0</v>
      </c>
      <c r="J870" s="240"/>
      <c r="K870" s="241">
        <f>ROUND(E870*J870,2)</f>
        <v>0</v>
      </c>
      <c r="L870" s="241">
        <v>21</v>
      </c>
      <c r="M870" s="241">
        <f>G870*(1+L870/100)</f>
        <v>0</v>
      </c>
      <c r="N870" s="239">
        <v>3.8E-3</v>
      </c>
      <c r="O870" s="239">
        <f>ROUND(E870*N870,2)</f>
        <v>2.34</v>
      </c>
      <c r="P870" s="239">
        <v>0</v>
      </c>
      <c r="Q870" s="239">
        <f>ROUND(E870*P870,2)</f>
        <v>0</v>
      </c>
      <c r="R870" s="241" t="s">
        <v>319</v>
      </c>
      <c r="S870" s="241" t="s">
        <v>196</v>
      </c>
      <c r="T870" s="242" t="s">
        <v>244</v>
      </c>
      <c r="U870" s="224">
        <v>0</v>
      </c>
      <c r="V870" s="224">
        <f>ROUND(E870*U870,2)</f>
        <v>0</v>
      </c>
      <c r="W870" s="224"/>
      <c r="X870" s="224" t="s">
        <v>320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321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2185</v>
      </c>
      <c r="D871" s="226"/>
      <c r="E871" s="227">
        <v>28.55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206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2107</v>
      </c>
      <c r="D872" s="226"/>
      <c r="E872" s="227">
        <v>97.36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206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2186</v>
      </c>
      <c r="D873" s="226"/>
      <c r="E873" s="227">
        <v>489.19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206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1"/>
      <c r="D874" s="246"/>
      <c r="E874" s="246"/>
      <c r="F874" s="246"/>
      <c r="G874" s="246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202</v>
      </c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36">
        <v>123</v>
      </c>
      <c r="B875" s="237" t="s">
        <v>2187</v>
      </c>
      <c r="C875" s="249" t="s">
        <v>2188</v>
      </c>
      <c r="D875" s="238" t="s">
        <v>400</v>
      </c>
      <c r="E875" s="239">
        <v>4320.1400000000003</v>
      </c>
      <c r="F875" s="240"/>
      <c r="G875" s="241">
        <f>ROUND(E875*F875,2)</f>
        <v>0</v>
      </c>
      <c r="H875" s="240"/>
      <c r="I875" s="241">
        <f>ROUND(E875*H875,2)</f>
        <v>0</v>
      </c>
      <c r="J875" s="240"/>
      <c r="K875" s="241">
        <f>ROUND(E875*J875,2)</f>
        <v>0</v>
      </c>
      <c r="L875" s="241">
        <v>21</v>
      </c>
      <c r="M875" s="241">
        <f>G875*(1+L875/100)</f>
        <v>0</v>
      </c>
      <c r="N875" s="239">
        <v>1.2E-4</v>
      </c>
      <c r="O875" s="239">
        <f>ROUND(E875*N875,2)</f>
        <v>0.52</v>
      </c>
      <c r="P875" s="239">
        <v>0</v>
      </c>
      <c r="Q875" s="239">
        <f>ROUND(E875*P875,2)</f>
        <v>0</v>
      </c>
      <c r="R875" s="241" t="s">
        <v>319</v>
      </c>
      <c r="S875" s="241" t="s">
        <v>196</v>
      </c>
      <c r="T875" s="242" t="s">
        <v>244</v>
      </c>
      <c r="U875" s="224">
        <v>0</v>
      </c>
      <c r="V875" s="224">
        <f>ROUND(E875*U875,2)</f>
        <v>0</v>
      </c>
      <c r="W875" s="224"/>
      <c r="X875" s="224" t="s">
        <v>320</v>
      </c>
      <c r="Y875" s="213"/>
      <c r="Z875" s="213"/>
      <c r="AA875" s="213"/>
      <c r="AB875" s="213"/>
      <c r="AC875" s="213"/>
      <c r="AD875" s="213"/>
      <c r="AE875" s="213"/>
      <c r="AF875" s="213"/>
      <c r="AG875" s="213" t="s">
        <v>321</v>
      </c>
      <c r="AH875" s="213"/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53" t="s">
        <v>2165</v>
      </c>
      <c r="D876" s="226"/>
      <c r="E876" s="227">
        <v>31.405000000000001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206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53" t="s">
        <v>2189</v>
      </c>
      <c r="D877" s="226"/>
      <c r="E877" s="227">
        <v>2353.12</v>
      </c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206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2190</v>
      </c>
      <c r="D878" s="226"/>
      <c r="E878" s="227">
        <v>107.096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206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2191</v>
      </c>
      <c r="D879" s="226"/>
      <c r="E879" s="227">
        <v>214.19200000000001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206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2192</v>
      </c>
      <c r="D880" s="226"/>
      <c r="E880" s="227">
        <v>1614.327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206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1"/>
      <c r="D881" s="246"/>
      <c r="E881" s="246"/>
      <c r="F881" s="246"/>
      <c r="G881" s="246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202</v>
      </c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ht="22.5" outlineLevel="1" x14ac:dyDescent="0.2">
      <c r="A882" s="236">
        <v>124</v>
      </c>
      <c r="B882" s="237" t="s">
        <v>2193</v>
      </c>
      <c r="C882" s="249" t="s">
        <v>2194</v>
      </c>
      <c r="D882" s="238" t="s">
        <v>400</v>
      </c>
      <c r="E882" s="239">
        <v>303.017</v>
      </c>
      <c r="F882" s="240"/>
      <c r="G882" s="241">
        <f>ROUND(E882*F882,2)</f>
        <v>0</v>
      </c>
      <c r="H882" s="240"/>
      <c r="I882" s="241">
        <f>ROUND(E882*H882,2)</f>
        <v>0</v>
      </c>
      <c r="J882" s="240"/>
      <c r="K882" s="241">
        <f>ROUND(E882*J882,2)</f>
        <v>0</v>
      </c>
      <c r="L882" s="241">
        <v>21</v>
      </c>
      <c r="M882" s="241">
        <f>G882*(1+L882/100)</f>
        <v>0</v>
      </c>
      <c r="N882" s="239">
        <v>2.9999999999999997E-4</v>
      </c>
      <c r="O882" s="239">
        <f>ROUND(E882*N882,2)</f>
        <v>0.09</v>
      </c>
      <c r="P882" s="239">
        <v>0</v>
      </c>
      <c r="Q882" s="239">
        <f>ROUND(E882*P882,2)</f>
        <v>0</v>
      </c>
      <c r="R882" s="241" t="s">
        <v>319</v>
      </c>
      <c r="S882" s="241" t="s">
        <v>196</v>
      </c>
      <c r="T882" s="242" t="s">
        <v>244</v>
      </c>
      <c r="U882" s="224">
        <v>0</v>
      </c>
      <c r="V882" s="224">
        <f>ROUND(E882*U882,2)</f>
        <v>0</v>
      </c>
      <c r="W882" s="224"/>
      <c r="X882" s="224" t="s">
        <v>320</v>
      </c>
      <c r="Y882" s="213"/>
      <c r="Z882" s="213"/>
      <c r="AA882" s="213"/>
      <c r="AB882" s="213"/>
      <c r="AC882" s="213"/>
      <c r="AD882" s="213"/>
      <c r="AE882" s="213"/>
      <c r="AF882" s="213"/>
      <c r="AG882" s="213" t="s">
        <v>321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2195</v>
      </c>
      <c r="D883" s="226"/>
      <c r="E883" s="227">
        <v>303.017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206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1"/>
      <c r="D884" s="246"/>
      <c r="E884" s="246"/>
      <c r="F884" s="246"/>
      <c r="G884" s="246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202</v>
      </c>
      <c r="AH884" s="213"/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>
        <v>125</v>
      </c>
      <c r="B885" s="221" t="s">
        <v>2196</v>
      </c>
      <c r="C885" s="266" t="s">
        <v>2197</v>
      </c>
      <c r="D885" s="222" t="s">
        <v>0</v>
      </c>
      <c r="E885" s="245"/>
      <c r="F885" s="225"/>
      <c r="G885" s="224">
        <f>ROUND(E885*F885,2)</f>
        <v>0</v>
      </c>
      <c r="H885" s="225"/>
      <c r="I885" s="224">
        <f>ROUND(E885*H885,2)</f>
        <v>0</v>
      </c>
      <c r="J885" s="225"/>
      <c r="K885" s="224">
        <f>ROUND(E885*J885,2)</f>
        <v>0</v>
      </c>
      <c r="L885" s="224">
        <v>21</v>
      </c>
      <c r="M885" s="224">
        <f>G885*(1+L885/100)</f>
        <v>0</v>
      </c>
      <c r="N885" s="223">
        <v>0</v>
      </c>
      <c r="O885" s="223">
        <f>ROUND(E885*N885,2)</f>
        <v>0</v>
      </c>
      <c r="P885" s="223">
        <v>0</v>
      </c>
      <c r="Q885" s="223">
        <f>ROUND(E885*P885,2)</f>
        <v>0</v>
      </c>
      <c r="R885" s="224" t="s">
        <v>2065</v>
      </c>
      <c r="S885" s="224" t="s">
        <v>196</v>
      </c>
      <c r="T885" s="224" t="s">
        <v>244</v>
      </c>
      <c r="U885" s="224">
        <v>0</v>
      </c>
      <c r="V885" s="224">
        <f>ROUND(E885*U885,2)</f>
        <v>0</v>
      </c>
      <c r="W885" s="224"/>
      <c r="X885" s="224" t="s">
        <v>340</v>
      </c>
      <c r="Y885" s="213"/>
      <c r="Z885" s="213"/>
      <c r="AA885" s="213"/>
      <c r="AB885" s="213"/>
      <c r="AC885" s="213"/>
      <c r="AD885" s="213"/>
      <c r="AE885" s="213"/>
      <c r="AF885" s="213"/>
      <c r="AG885" s="213" t="s">
        <v>341</v>
      </c>
      <c r="AH885" s="213"/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65" t="s">
        <v>1374</v>
      </c>
      <c r="D886" s="263"/>
      <c r="E886" s="263"/>
      <c r="F886" s="263"/>
      <c r="G886" s="263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236</v>
      </c>
      <c r="AH886" s="213"/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1"/>
      <c r="D887" s="246"/>
      <c r="E887" s="246"/>
      <c r="F887" s="246"/>
      <c r="G887" s="246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202</v>
      </c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x14ac:dyDescent="0.2">
      <c r="A888" s="229" t="s">
        <v>191</v>
      </c>
      <c r="B888" s="230" t="s">
        <v>128</v>
      </c>
      <c r="C888" s="248" t="s">
        <v>129</v>
      </c>
      <c r="D888" s="231"/>
      <c r="E888" s="232"/>
      <c r="F888" s="233"/>
      <c r="G888" s="233">
        <f>SUMIF(AG889:AG1017,"&lt;&gt;NOR",G889:G1017)</f>
        <v>0</v>
      </c>
      <c r="H888" s="233"/>
      <c r="I888" s="233">
        <f>SUM(I889:I1017)</f>
        <v>0</v>
      </c>
      <c r="J888" s="233"/>
      <c r="K888" s="233">
        <f>SUM(K889:K1017)</f>
        <v>0</v>
      </c>
      <c r="L888" s="233"/>
      <c r="M888" s="233">
        <f>SUM(M889:M1017)</f>
        <v>0</v>
      </c>
      <c r="N888" s="232"/>
      <c r="O888" s="232">
        <f>SUM(O889:O1017)</f>
        <v>15.1</v>
      </c>
      <c r="P888" s="232"/>
      <c r="Q888" s="232">
        <f>SUM(Q889:Q1017)</f>
        <v>0</v>
      </c>
      <c r="R888" s="233"/>
      <c r="S888" s="233"/>
      <c r="T888" s="234"/>
      <c r="U888" s="228"/>
      <c r="V888" s="228">
        <f>SUM(V889:V1017)</f>
        <v>668.31</v>
      </c>
      <c r="W888" s="228"/>
      <c r="X888" s="228"/>
      <c r="AG888" t="s">
        <v>192</v>
      </c>
    </row>
    <row r="889" spans="1:60" ht="22.5" outlineLevel="1" x14ac:dyDescent="0.2">
      <c r="A889" s="236">
        <v>126</v>
      </c>
      <c r="B889" s="237" t="s">
        <v>2198</v>
      </c>
      <c r="C889" s="249" t="s">
        <v>2199</v>
      </c>
      <c r="D889" s="238" t="s">
        <v>400</v>
      </c>
      <c r="E889" s="239">
        <v>341.53</v>
      </c>
      <c r="F889" s="240"/>
      <c r="G889" s="241">
        <f>ROUND(E889*F889,2)</f>
        <v>0</v>
      </c>
      <c r="H889" s="240"/>
      <c r="I889" s="241">
        <f>ROUND(E889*H889,2)</f>
        <v>0</v>
      </c>
      <c r="J889" s="240"/>
      <c r="K889" s="241">
        <f>ROUND(E889*J889,2)</f>
        <v>0</v>
      </c>
      <c r="L889" s="241">
        <v>21</v>
      </c>
      <c r="M889" s="241">
        <f>G889*(1+L889/100)</f>
        <v>0</v>
      </c>
      <c r="N889" s="239">
        <v>3.3800000000000002E-3</v>
      </c>
      <c r="O889" s="239">
        <f>ROUND(E889*N889,2)</f>
        <v>1.1499999999999999</v>
      </c>
      <c r="P889" s="239">
        <v>0</v>
      </c>
      <c r="Q889" s="239">
        <f>ROUND(E889*P889,2)</f>
        <v>0</v>
      </c>
      <c r="R889" s="241" t="s">
        <v>2200</v>
      </c>
      <c r="S889" s="241" t="s">
        <v>196</v>
      </c>
      <c r="T889" s="242" t="s">
        <v>244</v>
      </c>
      <c r="U889" s="224">
        <v>0.71004</v>
      </c>
      <c r="V889" s="224">
        <f>ROUND(E889*U889,2)</f>
        <v>242.5</v>
      </c>
      <c r="W889" s="224"/>
      <c r="X889" s="224" t="s">
        <v>233</v>
      </c>
      <c r="Y889" s="213"/>
      <c r="Z889" s="213"/>
      <c r="AA889" s="213"/>
      <c r="AB889" s="213"/>
      <c r="AC889" s="213"/>
      <c r="AD889" s="213"/>
      <c r="AE889" s="213"/>
      <c r="AF889" s="213"/>
      <c r="AG889" s="213" t="s">
        <v>234</v>
      </c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2201</v>
      </c>
      <c r="D890" s="226"/>
      <c r="E890" s="227"/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206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3" t="s">
        <v>1717</v>
      </c>
      <c r="D891" s="226"/>
      <c r="E891" s="227"/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206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53" t="s">
        <v>1718</v>
      </c>
      <c r="D892" s="226"/>
      <c r="E892" s="227">
        <v>85.84</v>
      </c>
      <c r="F892" s="224"/>
      <c r="G892" s="224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206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ht="22.5" outlineLevel="1" x14ac:dyDescent="0.2">
      <c r="A893" s="220"/>
      <c r="B893" s="221"/>
      <c r="C893" s="253" t="s">
        <v>1719</v>
      </c>
      <c r="D893" s="226"/>
      <c r="E893" s="227">
        <v>219.18</v>
      </c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206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3" t="s">
        <v>2202</v>
      </c>
      <c r="D894" s="226"/>
      <c r="E894" s="227"/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206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53" t="s">
        <v>2203</v>
      </c>
      <c r="D895" s="226"/>
      <c r="E895" s="227">
        <v>36.51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206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20"/>
      <c r="B896" s="221"/>
      <c r="C896" s="251"/>
      <c r="D896" s="246"/>
      <c r="E896" s="246"/>
      <c r="F896" s="246"/>
      <c r="G896" s="246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202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36">
        <v>127</v>
      </c>
      <c r="B897" s="237" t="s">
        <v>2204</v>
      </c>
      <c r="C897" s="249" t="s">
        <v>2205</v>
      </c>
      <c r="D897" s="238" t="s">
        <v>400</v>
      </c>
      <c r="E897" s="239">
        <v>353.39</v>
      </c>
      <c r="F897" s="240"/>
      <c r="G897" s="241">
        <f>ROUND(E897*F897,2)</f>
        <v>0</v>
      </c>
      <c r="H897" s="240"/>
      <c r="I897" s="241">
        <f>ROUND(E897*H897,2)</f>
        <v>0</v>
      </c>
      <c r="J897" s="240"/>
      <c r="K897" s="241">
        <f>ROUND(E897*J897,2)</f>
        <v>0</v>
      </c>
      <c r="L897" s="241">
        <v>21</v>
      </c>
      <c r="M897" s="241">
        <f>G897*(1+L897/100)</f>
        <v>0</v>
      </c>
      <c r="N897" s="239">
        <v>0</v>
      </c>
      <c r="O897" s="239">
        <f>ROUND(E897*N897,2)</f>
        <v>0</v>
      </c>
      <c r="P897" s="239">
        <v>0</v>
      </c>
      <c r="Q897" s="239">
        <f>ROUND(E897*P897,2)</f>
        <v>0</v>
      </c>
      <c r="R897" s="241" t="s">
        <v>2200</v>
      </c>
      <c r="S897" s="241" t="s">
        <v>196</v>
      </c>
      <c r="T897" s="242" t="s">
        <v>244</v>
      </c>
      <c r="U897" s="224">
        <v>0.08</v>
      </c>
      <c r="V897" s="224">
        <f>ROUND(E897*U897,2)</f>
        <v>28.27</v>
      </c>
      <c r="W897" s="224"/>
      <c r="X897" s="224" t="s">
        <v>233</v>
      </c>
      <c r="Y897" s="213"/>
      <c r="Z897" s="213"/>
      <c r="AA897" s="213"/>
      <c r="AB897" s="213"/>
      <c r="AC897" s="213"/>
      <c r="AD897" s="213"/>
      <c r="AE897" s="213"/>
      <c r="AF897" s="213"/>
      <c r="AG897" s="213" t="s">
        <v>234</v>
      </c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2206</v>
      </c>
      <c r="D898" s="226"/>
      <c r="E898" s="227"/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206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2207</v>
      </c>
      <c r="D899" s="226"/>
      <c r="E899" s="227">
        <v>85.84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206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53" t="s">
        <v>2208</v>
      </c>
      <c r="D900" s="226"/>
      <c r="E900" s="227">
        <v>45.7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206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2209</v>
      </c>
      <c r="D901" s="226"/>
      <c r="E901" s="227">
        <v>30.03</v>
      </c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206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2210</v>
      </c>
      <c r="D902" s="226"/>
      <c r="E902" s="227">
        <v>171.45</v>
      </c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206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3" t="s">
        <v>2211</v>
      </c>
      <c r="D903" s="226"/>
      <c r="E903" s="227"/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206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20"/>
      <c r="B904" s="221"/>
      <c r="C904" s="253" t="s">
        <v>2212</v>
      </c>
      <c r="D904" s="226"/>
      <c r="E904" s="227">
        <v>9.8800000000000008</v>
      </c>
      <c r="F904" s="224"/>
      <c r="G904" s="224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13"/>
      <c r="Z904" s="213"/>
      <c r="AA904" s="213"/>
      <c r="AB904" s="213"/>
      <c r="AC904" s="213"/>
      <c r="AD904" s="213"/>
      <c r="AE904" s="213"/>
      <c r="AF904" s="213"/>
      <c r="AG904" s="213" t="s">
        <v>206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674</v>
      </c>
      <c r="D905" s="226"/>
      <c r="E905" s="227"/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206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2213</v>
      </c>
      <c r="D906" s="226"/>
      <c r="E906" s="227"/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206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53" t="s">
        <v>2214</v>
      </c>
      <c r="D907" s="226"/>
      <c r="E907" s="227">
        <v>10.49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206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1"/>
      <c r="D908" s="246"/>
      <c r="E908" s="246"/>
      <c r="F908" s="246"/>
      <c r="G908" s="246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202</v>
      </c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ht="22.5" outlineLevel="1" x14ac:dyDescent="0.2">
      <c r="A909" s="236">
        <v>128</v>
      </c>
      <c r="B909" s="237" t="s">
        <v>2215</v>
      </c>
      <c r="C909" s="249" t="s">
        <v>2216</v>
      </c>
      <c r="D909" s="238" t="s">
        <v>400</v>
      </c>
      <c r="E909" s="239">
        <v>124.32299999999999</v>
      </c>
      <c r="F909" s="240"/>
      <c r="G909" s="241">
        <f>ROUND(E909*F909,2)</f>
        <v>0</v>
      </c>
      <c r="H909" s="240"/>
      <c r="I909" s="241">
        <f>ROUND(E909*H909,2)</f>
        <v>0</v>
      </c>
      <c r="J909" s="240"/>
      <c r="K909" s="241">
        <f>ROUND(E909*J909,2)</f>
        <v>0</v>
      </c>
      <c r="L909" s="241">
        <v>21</v>
      </c>
      <c r="M909" s="241">
        <f>G909*(1+L909/100)</f>
        <v>0</v>
      </c>
      <c r="N909" s="239">
        <v>0</v>
      </c>
      <c r="O909" s="239">
        <f>ROUND(E909*N909,2)</f>
        <v>0</v>
      </c>
      <c r="P909" s="239">
        <v>0</v>
      </c>
      <c r="Q909" s="239">
        <f>ROUND(E909*P909,2)</f>
        <v>0</v>
      </c>
      <c r="R909" s="241" t="s">
        <v>2200</v>
      </c>
      <c r="S909" s="241" t="s">
        <v>196</v>
      </c>
      <c r="T909" s="242" t="s">
        <v>244</v>
      </c>
      <c r="U909" s="224">
        <v>0.37440000000000001</v>
      </c>
      <c r="V909" s="224">
        <f>ROUND(E909*U909,2)</f>
        <v>46.55</v>
      </c>
      <c r="W909" s="224"/>
      <c r="X909" s="224" t="s">
        <v>233</v>
      </c>
      <c r="Y909" s="213"/>
      <c r="Z909" s="213"/>
      <c r="AA909" s="213"/>
      <c r="AB909" s="213"/>
      <c r="AC909" s="213"/>
      <c r="AD909" s="213"/>
      <c r="AE909" s="213"/>
      <c r="AF909" s="213"/>
      <c r="AG909" s="213" t="s">
        <v>234</v>
      </c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2217</v>
      </c>
      <c r="D910" s="226"/>
      <c r="E910" s="227"/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206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53" t="s">
        <v>526</v>
      </c>
      <c r="D911" s="226"/>
      <c r="E911" s="227"/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206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526</v>
      </c>
      <c r="D912" s="226"/>
      <c r="E912" s="227"/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206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1818</v>
      </c>
      <c r="D913" s="226"/>
      <c r="E913" s="227"/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206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1819</v>
      </c>
      <c r="D914" s="226"/>
      <c r="E914" s="227"/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206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3" t="s">
        <v>1820</v>
      </c>
      <c r="D915" s="226"/>
      <c r="E915" s="227">
        <v>41.524999999999999</v>
      </c>
      <c r="F915" s="224"/>
      <c r="G915" s="224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206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53" t="s">
        <v>1821</v>
      </c>
      <c r="D916" s="226"/>
      <c r="E916" s="227">
        <v>38.625</v>
      </c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206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1822</v>
      </c>
      <c r="D917" s="226"/>
      <c r="E917" s="227">
        <v>-5.2169999999999996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206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1823</v>
      </c>
      <c r="D918" s="226"/>
      <c r="E918" s="227">
        <v>11.05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206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1824</v>
      </c>
      <c r="D919" s="226"/>
      <c r="E919" s="227">
        <v>5.125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206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1825</v>
      </c>
      <c r="D920" s="226"/>
      <c r="E920" s="227">
        <v>2.75</v>
      </c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206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53" t="s">
        <v>1826</v>
      </c>
      <c r="D921" s="226"/>
      <c r="E921" s="227">
        <v>-3.77</v>
      </c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206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3" t="s">
        <v>1827</v>
      </c>
      <c r="D922" s="226"/>
      <c r="E922" s="227">
        <v>24.11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206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53" t="s">
        <v>1828</v>
      </c>
      <c r="D923" s="226"/>
      <c r="E923" s="227">
        <v>10.125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206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1"/>
      <c r="D924" s="246"/>
      <c r="E924" s="246"/>
      <c r="F924" s="246"/>
      <c r="G924" s="246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202</v>
      </c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36">
        <v>129</v>
      </c>
      <c r="B925" s="237" t="s">
        <v>2218</v>
      </c>
      <c r="C925" s="249" t="s">
        <v>2219</v>
      </c>
      <c r="D925" s="238" t="s">
        <v>400</v>
      </c>
      <c r="E925" s="239">
        <v>2109.7379999999998</v>
      </c>
      <c r="F925" s="240"/>
      <c r="G925" s="241">
        <f>ROUND(E925*F925,2)</f>
        <v>0</v>
      </c>
      <c r="H925" s="240"/>
      <c r="I925" s="241">
        <f>ROUND(E925*H925,2)</f>
        <v>0</v>
      </c>
      <c r="J925" s="240"/>
      <c r="K925" s="241">
        <f>ROUND(E925*J925,2)</f>
        <v>0</v>
      </c>
      <c r="L925" s="241">
        <v>21</v>
      </c>
      <c r="M925" s="241">
        <f>G925*(1+L925/100)</f>
        <v>0</v>
      </c>
      <c r="N925" s="239">
        <v>3.3E-4</v>
      </c>
      <c r="O925" s="239">
        <f>ROUND(E925*N925,2)</f>
        <v>0.7</v>
      </c>
      <c r="P925" s="239">
        <v>0</v>
      </c>
      <c r="Q925" s="239">
        <f>ROUND(E925*P925,2)</f>
        <v>0</v>
      </c>
      <c r="R925" s="241" t="s">
        <v>2200</v>
      </c>
      <c r="S925" s="241" t="s">
        <v>196</v>
      </c>
      <c r="T925" s="242" t="s">
        <v>244</v>
      </c>
      <c r="U925" s="224">
        <v>0.16</v>
      </c>
      <c r="V925" s="224">
        <f>ROUND(E925*U925,2)</f>
        <v>337.56</v>
      </c>
      <c r="W925" s="224"/>
      <c r="X925" s="224" t="s">
        <v>233</v>
      </c>
      <c r="Y925" s="213"/>
      <c r="Z925" s="213"/>
      <c r="AA925" s="213"/>
      <c r="AB925" s="213"/>
      <c r="AC925" s="213"/>
      <c r="AD925" s="213"/>
      <c r="AE925" s="213"/>
      <c r="AF925" s="213"/>
      <c r="AG925" s="213" t="s">
        <v>234</v>
      </c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20"/>
      <c r="B926" s="221"/>
      <c r="C926" s="250" t="s">
        <v>2220</v>
      </c>
      <c r="D926" s="244"/>
      <c r="E926" s="244"/>
      <c r="F926" s="244"/>
      <c r="G926" s="24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201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3" t="s">
        <v>2221</v>
      </c>
      <c r="D927" s="226"/>
      <c r="E927" s="227"/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206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2082</v>
      </c>
      <c r="D928" s="226"/>
      <c r="E928" s="227">
        <v>171.68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206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2083</v>
      </c>
      <c r="D929" s="226"/>
      <c r="E929" s="227">
        <v>28.55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206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ht="22.5" outlineLevel="1" x14ac:dyDescent="0.2">
      <c r="A930" s="220"/>
      <c r="B930" s="221"/>
      <c r="C930" s="253" t="s">
        <v>2084</v>
      </c>
      <c r="D930" s="226"/>
      <c r="E930" s="227">
        <v>54.423000000000002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206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3" t="s">
        <v>2085</v>
      </c>
      <c r="D931" s="226"/>
      <c r="E931" s="227">
        <v>18.140999999999998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206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53" t="s">
        <v>2086</v>
      </c>
      <c r="D932" s="226"/>
      <c r="E932" s="227">
        <v>1.34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206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3" t="s">
        <v>2087</v>
      </c>
      <c r="D933" s="226"/>
      <c r="E933" s="227">
        <v>1.34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206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3" t="s">
        <v>2222</v>
      </c>
      <c r="D934" s="226"/>
      <c r="E934" s="227">
        <v>275.47000000000003</v>
      </c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206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64" t="s">
        <v>381</v>
      </c>
      <c r="D935" s="261"/>
      <c r="E935" s="262">
        <v>550.94399999999996</v>
      </c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206</v>
      </c>
      <c r="AH935" s="213">
        <v>1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53" t="s">
        <v>2223</v>
      </c>
      <c r="D936" s="226"/>
      <c r="E936" s="227"/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206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53" t="s">
        <v>2088</v>
      </c>
      <c r="D937" s="226"/>
      <c r="E937" s="227">
        <v>706.93</v>
      </c>
      <c r="F937" s="224"/>
      <c r="G937" s="224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206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ht="22.5" outlineLevel="1" x14ac:dyDescent="0.2">
      <c r="A938" s="220"/>
      <c r="B938" s="221"/>
      <c r="C938" s="253" t="s">
        <v>2089</v>
      </c>
      <c r="D938" s="226"/>
      <c r="E938" s="227">
        <v>203.328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206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2090</v>
      </c>
      <c r="D939" s="226"/>
      <c r="E939" s="227">
        <v>61.985999999999997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206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2107</v>
      </c>
      <c r="D940" s="226"/>
      <c r="E940" s="227">
        <v>97.36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206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64" t="s">
        <v>381</v>
      </c>
      <c r="D941" s="261"/>
      <c r="E941" s="262">
        <v>1069.604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206</v>
      </c>
      <c r="AH941" s="213">
        <v>1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53" t="s">
        <v>2224</v>
      </c>
      <c r="D942" s="226"/>
      <c r="E942" s="227">
        <v>489.19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206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1"/>
      <c r="D943" s="246"/>
      <c r="E943" s="246"/>
      <c r="F943" s="246"/>
      <c r="G943" s="246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202</v>
      </c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ht="22.5" outlineLevel="1" x14ac:dyDescent="0.2">
      <c r="A944" s="236">
        <v>130</v>
      </c>
      <c r="B944" s="237" t="s">
        <v>2225</v>
      </c>
      <c r="C944" s="249" t="s">
        <v>2226</v>
      </c>
      <c r="D944" s="238" t="s">
        <v>400</v>
      </c>
      <c r="E944" s="239">
        <v>191.82</v>
      </c>
      <c r="F944" s="240"/>
      <c r="G944" s="241">
        <f>ROUND(E944*F944,2)</f>
        <v>0</v>
      </c>
      <c r="H944" s="240"/>
      <c r="I944" s="241">
        <f>ROUND(E944*H944,2)</f>
        <v>0</v>
      </c>
      <c r="J944" s="240"/>
      <c r="K944" s="241">
        <f>ROUND(E944*J944,2)</f>
        <v>0</v>
      </c>
      <c r="L944" s="241">
        <v>21</v>
      </c>
      <c r="M944" s="241">
        <f>G944*(1+L944/100)</f>
        <v>0</v>
      </c>
      <c r="N944" s="239">
        <v>1.0000000000000001E-5</v>
      </c>
      <c r="O944" s="239">
        <f>ROUND(E944*N944,2)</f>
        <v>0</v>
      </c>
      <c r="P944" s="239">
        <v>0</v>
      </c>
      <c r="Q944" s="239">
        <f>ROUND(E944*P944,2)</f>
        <v>0</v>
      </c>
      <c r="R944" s="241" t="s">
        <v>2200</v>
      </c>
      <c r="S944" s="241" t="s">
        <v>196</v>
      </c>
      <c r="T944" s="242" t="s">
        <v>244</v>
      </c>
      <c r="U944" s="224">
        <v>7.0000000000000007E-2</v>
      </c>
      <c r="V944" s="224">
        <f>ROUND(E944*U944,2)</f>
        <v>13.43</v>
      </c>
      <c r="W944" s="224"/>
      <c r="X944" s="224" t="s">
        <v>233</v>
      </c>
      <c r="Y944" s="213"/>
      <c r="Z944" s="213"/>
      <c r="AA944" s="213"/>
      <c r="AB944" s="213"/>
      <c r="AC944" s="213"/>
      <c r="AD944" s="213"/>
      <c r="AE944" s="213"/>
      <c r="AF944" s="213"/>
      <c r="AG944" s="213" t="s">
        <v>234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20"/>
      <c r="B945" s="221"/>
      <c r="C945" s="253" t="s">
        <v>526</v>
      </c>
      <c r="D945" s="226"/>
      <c r="E945" s="227"/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206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20"/>
      <c r="B946" s="221"/>
      <c r="C946" s="253" t="s">
        <v>2227</v>
      </c>
      <c r="D946" s="226"/>
      <c r="E946" s="227">
        <v>171.45</v>
      </c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206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53" t="s">
        <v>2228</v>
      </c>
      <c r="D947" s="226"/>
      <c r="E947" s="227">
        <v>9.8800000000000008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206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53" t="s">
        <v>2229</v>
      </c>
      <c r="D948" s="226"/>
      <c r="E948" s="227">
        <v>10.49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206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1"/>
      <c r="D949" s="246"/>
      <c r="E949" s="246"/>
      <c r="F949" s="246"/>
      <c r="G949" s="246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202</v>
      </c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ht="33.75" outlineLevel="1" x14ac:dyDescent="0.2">
      <c r="A950" s="236">
        <v>131</v>
      </c>
      <c r="B950" s="237" t="s">
        <v>2230</v>
      </c>
      <c r="C950" s="249" t="s">
        <v>2231</v>
      </c>
      <c r="D950" s="238" t="s">
        <v>400</v>
      </c>
      <c r="E950" s="239">
        <v>99.197999999999993</v>
      </c>
      <c r="F950" s="240"/>
      <c r="G950" s="241">
        <f>ROUND(E950*F950,2)</f>
        <v>0</v>
      </c>
      <c r="H950" s="240"/>
      <c r="I950" s="241">
        <f>ROUND(E950*H950,2)</f>
        <v>0</v>
      </c>
      <c r="J950" s="240"/>
      <c r="K950" s="241">
        <f>ROUND(E950*J950,2)</f>
        <v>0</v>
      </c>
      <c r="L950" s="241">
        <v>21</v>
      </c>
      <c r="M950" s="241">
        <f>G950*(1+L950/100)</f>
        <v>0</v>
      </c>
      <c r="N950" s="239">
        <v>3.5000000000000001E-3</v>
      </c>
      <c r="O950" s="239">
        <f>ROUND(E950*N950,2)</f>
        <v>0.35</v>
      </c>
      <c r="P950" s="239">
        <v>0</v>
      </c>
      <c r="Q950" s="239">
        <f>ROUND(E950*P950,2)</f>
        <v>0</v>
      </c>
      <c r="R950" s="241" t="s">
        <v>319</v>
      </c>
      <c r="S950" s="241" t="s">
        <v>196</v>
      </c>
      <c r="T950" s="242" t="s">
        <v>244</v>
      </c>
      <c r="U950" s="224">
        <v>0</v>
      </c>
      <c r="V950" s="224">
        <f>ROUND(E950*U950,2)</f>
        <v>0</v>
      </c>
      <c r="W950" s="224"/>
      <c r="X950" s="224" t="s">
        <v>320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321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20"/>
      <c r="B951" s="221"/>
      <c r="C951" s="253" t="s">
        <v>2217</v>
      </c>
      <c r="D951" s="226"/>
      <c r="E951" s="227"/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13"/>
      <c r="Z951" s="213"/>
      <c r="AA951" s="213"/>
      <c r="AB951" s="213"/>
      <c r="AC951" s="213"/>
      <c r="AD951" s="213"/>
      <c r="AE951" s="213"/>
      <c r="AF951" s="213"/>
      <c r="AG951" s="213" t="s">
        <v>206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3" t="s">
        <v>526</v>
      </c>
      <c r="D952" s="226"/>
      <c r="E952" s="227"/>
      <c r="F952" s="224"/>
      <c r="G952" s="224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206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1818</v>
      </c>
      <c r="D953" s="226"/>
      <c r="E953" s="227"/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206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1819</v>
      </c>
      <c r="D954" s="226"/>
      <c r="E954" s="227"/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206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1820</v>
      </c>
      <c r="D955" s="226"/>
      <c r="E955" s="227">
        <v>41.524999999999999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206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3" t="s">
        <v>2232</v>
      </c>
      <c r="D956" s="226"/>
      <c r="E956" s="227">
        <v>10.875</v>
      </c>
      <c r="F956" s="224"/>
      <c r="G956" s="224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206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20"/>
      <c r="B957" s="221"/>
      <c r="C957" s="253" t="s">
        <v>2233</v>
      </c>
      <c r="D957" s="226"/>
      <c r="E957" s="227">
        <v>-2.5920000000000001</v>
      </c>
      <c r="F957" s="224"/>
      <c r="G957" s="224"/>
      <c r="H957" s="224"/>
      <c r="I957" s="224"/>
      <c r="J957" s="224"/>
      <c r="K957" s="224"/>
      <c r="L957" s="224"/>
      <c r="M957" s="224"/>
      <c r="N957" s="223"/>
      <c r="O957" s="223"/>
      <c r="P957" s="223"/>
      <c r="Q957" s="223"/>
      <c r="R957" s="224"/>
      <c r="S957" s="224"/>
      <c r="T957" s="224"/>
      <c r="U957" s="224"/>
      <c r="V957" s="224"/>
      <c r="W957" s="224"/>
      <c r="X957" s="224"/>
      <c r="Y957" s="213"/>
      <c r="Z957" s="213"/>
      <c r="AA957" s="213"/>
      <c r="AB957" s="213"/>
      <c r="AC957" s="213"/>
      <c r="AD957" s="213"/>
      <c r="AE957" s="213"/>
      <c r="AF957" s="213"/>
      <c r="AG957" s="213" t="s">
        <v>206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53" t="s">
        <v>1823</v>
      </c>
      <c r="D958" s="226"/>
      <c r="E958" s="227">
        <v>11.05</v>
      </c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206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1824</v>
      </c>
      <c r="D959" s="226"/>
      <c r="E959" s="227">
        <v>5.125</v>
      </c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206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1825</v>
      </c>
      <c r="D960" s="226"/>
      <c r="E960" s="227">
        <v>2.75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206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1826</v>
      </c>
      <c r="D961" s="226"/>
      <c r="E961" s="227">
        <v>-3.77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206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3" t="s">
        <v>1827</v>
      </c>
      <c r="D962" s="226"/>
      <c r="E962" s="227">
        <v>24.11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206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20"/>
      <c r="B963" s="221"/>
      <c r="C963" s="253" t="s">
        <v>1828</v>
      </c>
      <c r="D963" s="226"/>
      <c r="E963" s="227">
        <v>10.125</v>
      </c>
      <c r="F963" s="224"/>
      <c r="G963" s="224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206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1"/>
      <c r="D964" s="246"/>
      <c r="E964" s="246"/>
      <c r="F964" s="246"/>
      <c r="G964" s="246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202</v>
      </c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ht="33.75" outlineLevel="1" x14ac:dyDescent="0.2">
      <c r="A965" s="236">
        <v>132</v>
      </c>
      <c r="B965" s="237" t="s">
        <v>2234</v>
      </c>
      <c r="C965" s="249" t="s">
        <v>2235</v>
      </c>
      <c r="D965" s="238" t="s">
        <v>400</v>
      </c>
      <c r="E965" s="239">
        <v>370.47404999999998</v>
      </c>
      <c r="F965" s="240"/>
      <c r="G965" s="241">
        <f>ROUND(E965*F965,2)</f>
        <v>0</v>
      </c>
      <c r="H965" s="240"/>
      <c r="I965" s="241">
        <f>ROUND(E965*H965,2)</f>
        <v>0</v>
      </c>
      <c r="J965" s="240"/>
      <c r="K965" s="241">
        <f>ROUND(E965*J965,2)</f>
        <v>0</v>
      </c>
      <c r="L965" s="241">
        <v>21</v>
      </c>
      <c r="M965" s="241">
        <f>G965*(1+L965/100)</f>
        <v>0</v>
      </c>
      <c r="N965" s="239">
        <v>5.5999999999999999E-3</v>
      </c>
      <c r="O965" s="239">
        <f>ROUND(E965*N965,2)</f>
        <v>2.0699999999999998</v>
      </c>
      <c r="P965" s="239">
        <v>0</v>
      </c>
      <c r="Q965" s="239">
        <f>ROUND(E965*P965,2)</f>
        <v>0</v>
      </c>
      <c r="R965" s="241" t="s">
        <v>319</v>
      </c>
      <c r="S965" s="241" t="s">
        <v>196</v>
      </c>
      <c r="T965" s="242" t="s">
        <v>244</v>
      </c>
      <c r="U965" s="224">
        <v>0</v>
      </c>
      <c r="V965" s="224">
        <f>ROUND(E965*U965,2)</f>
        <v>0</v>
      </c>
      <c r="W965" s="224"/>
      <c r="X965" s="224" t="s">
        <v>320</v>
      </c>
      <c r="Y965" s="213"/>
      <c r="Z965" s="213"/>
      <c r="AA965" s="213"/>
      <c r="AB965" s="213"/>
      <c r="AC965" s="213"/>
      <c r="AD965" s="213"/>
      <c r="AE965" s="213"/>
      <c r="AF965" s="213"/>
      <c r="AG965" s="213" t="s">
        <v>321</v>
      </c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526</v>
      </c>
      <c r="D966" s="226"/>
      <c r="E966" s="227"/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206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2236</v>
      </c>
      <c r="D967" s="226"/>
      <c r="E967" s="227">
        <v>28.153749999999999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206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3" t="s">
        <v>1751</v>
      </c>
      <c r="D968" s="226"/>
      <c r="E968" s="227">
        <v>-2.625</v>
      </c>
      <c r="F968" s="224"/>
      <c r="G968" s="224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206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53" t="s">
        <v>2237</v>
      </c>
      <c r="D969" s="226"/>
      <c r="E969" s="227">
        <v>308.0702</v>
      </c>
      <c r="F969" s="224"/>
      <c r="G969" s="224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206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">
      <c r="A970" s="220"/>
      <c r="B970" s="221"/>
      <c r="C970" s="253" t="s">
        <v>2238</v>
      </c>
      <c r="D970" s="226"/>
      <c r="E970" s="227">
        <v>36.875100000000003</v>
      </c>
      <c r="F970" s="224"/>
      <c r="G970" s="224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206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1"/>
      <c r="D971" s="246"/>
      <c r="E971" s="246"/>
      <c r="F971" s="246"/>
      <c r="G971" s="246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202</v>
      </c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ht="33.75" outlineLevel="1" x14ac:dyDescent="0.2">
      <c r="A972" s="236">
        <v>133</v>
      </c>
      <c r="B972" s="237" t="s">
        <v>2239</v>
      </c>
      <c r="C972" s="249" t="s">
        <v>2240</v>
      </c>
      <c r="D972" s="238" t="s">
        <v>400</v>
      </c>
      <c r="E972" s="239">
        <v>10.594900000000001</v>
      </c>
      <c r="F972" s="240"/>
      <c r="G972" s="241">
        <f>ROUND(E972*F972,2)</f>
        <v>0</v>
      </c>
      <c r="H972" s="240"/>
      <c r="I972" s="241">
        <f>ROUND(E972*H972,2)</f>
        <v>0</v>
      </c>
      <c r="J972" s="240"/>
      <c r="K972" s="241">
        <f>ROUND(E972*J972,2)</f>
        <v>0</v>
      </c>
      <c r="L972" s="241">
        <v>21</v>
      </c>
      <c r="M972" s="241">
        <f>G972*(1+L972/100)</f>
        <v>0</v>
      </c>
      <c r="N972" s="239">
        <v>3.8000000000000002E-4</v>
      </c>
      <c r="O972" s="239">
        <f>ROUND(E972*N972,2)</f>
        <v>0</v>
      </c>
      <c r="P972" s="239">
        <v>0</v>
      </c>
      <c r="Q972" s="239">
        <f>ROUND(E972*P972,2)</f>
        <v>0</v>
      </c>
      <c r="R972" s="241" t="s">
        <v>319</v>
      </c>
      <c r="S972" s="241" t="s">
        <v>196</v>
      </c>
      <c r="T972" s="242" t="s">
        <v>244</v>
      </c>
      <c r="U972" s="224">
        <v>0</v>
      </c>
      <c r="V972" s="224">
        <f>ROUND(E972*U972,2)</f>
        <v>0</v>
      </c>
      <c r="W972" s="224"/>
      <c r="X972" s="224" t="s">
        <v>320</v>
      </c>
      <c r="Y972" s="213"/>
      <c r="Z972" s="213"/>
      <c r="AA972" s="213"/>
      <c r="AB972" s="213"/>
      <c r="AC972" s="213"/>
      <c r="AD972" s="213"/>
      <c r="AE972" s="213"/>
      <c r="AF972" s="213"/>
      <c r="AG972" s="213" t="s">
        <v>321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53" t="s">
        <v>674</v>
      </c>
      <c r="D973" s="226"/>
      <c r="E973" s="227"/>
      <c r="F973" s="224"/>
      <c r="G973" s="224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13"/>
      <c r="Z973" s="213"/>
      <c r="AA973" s="213"/>
      <c r="AB973" s="213"/>
      <c r="AC973" s="213"/>
      <c r="AD973" s="213"/>
      <c r="AE973" s="213"/>
      <c r="AF973" s="213"/>
      <c r="AG973" s="213" t="s">
        <v>206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3" t="s">
        <v>2213</v>
      </c>
      <c r="D974" s="226"/>
      <c r="E974" s="227"/>
      <c r="F974" s="224"/>
      <c r="G974" s="224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206</v>
      </c>
      <c r="AH974" s="213">
        <v>0</v>
      </c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2241</v>
      </c>
      <c r="D975" s="226"/>
      <c r="E975" s="227">
        <v>10.594900000000001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206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1"/>
      <c r="D976" s="246"/>
      <c r="E976" s="246"/>
      <c r="F976" s="246"/>
      <c r="G976" s="246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202</v>
      </c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ht="22.5" outlineLevel="1" x14ac:dyDescent="0.2">
      <c r="A977" s="236">
        <v>134</v>
      </c>
      <c r="B977" s="237" t="s">
        <v>2242</v>
      </c>
      <c r="C977" s="249" t="s">
        <v>2243</v>
      </c>
      <c r="D977" s="238" t="s">
        <v>230</v>
      </c>
      <c r="E977" s="239">
        <v>82.932109999999994</v>
      </c>
      <c r="F977" s="240"/>
      <c r="G977" s="241">
        <f>ROUND(E977*F977,2)</f>
        <v>0</v>
      </c>
      <c r="H977" s="240"/>
      <c r="I977" s="241">
        <f>ROUND(E977*H977,2)</f>
        <v>0</v>
      </c>
      <c r="J977" s="240"/>
      <c r="K977" s="241">
        <f>ROUND(E977*J977,2)</f>
        <v>0</v>
      </c>
      <c r="L977" s="241">
        <v>21</v>
      </c>
      <c r="M977" s="241">
        <f>G977*(1+L977/100)</f>
        <v>0</v>
      </c>
      <c r="N977" s="239">
        <v>2.5000000000000001E-2</v>
      </c>
      <c r="O977" s="239">
        <f>ROUND(E977*N977,2)</f>
        <v>2.0699999999999998</v>
      </c>
      <c r="P977" s="239">
        <v>0</v>
      </c>
      <c r="Q977" s="239">
        <f>ROUND(E977*P977,2)</f>
        <v>0</v>
      </c>
      <c r="R977" s="241" t="s">
        <v>319</v>
      </c>
      <c r="S977" s="241" t="s">
        <v>196</v>
      </c>
      <c r="T977" s="242" t="s">
        <v>244</v>
      </c>
      <c r="U977" s="224">
        <v>0</v>
      </c>
      <c r="V977" s="224">
        <f>ROUND(E977*U977,2)</f>
        <v>0</v>
      </c>
      <c r="W977" s="224"/>
      <c r="X977" s="224" t="s">
        <v>320</v>
      </c>
      <c r="Y977" s="213"/>
      <c r="Z977" s="213"/>
      <c r="AA977" s="213"/>
      <c r="AB977" s="213"/>
      <c r="AC977" s="213"/>
      <c r="AD977" s="213"/>
      <c r="AE977" s="213"/>
      <c r="AF977" s="213"/>
      <c r="AG977" s="213" t="s">
        <v>321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20"/>
      <c r="B978" s="221"/>
      <c r="C978" s="253" t="s">
        <v>2244</v>
      </c>
      <c r="D978" s="226"/>
      <c r="E978" s="227">
        <v>41.615229999999997</v>
      </c>
      <c r="F978" s="224"/>
      <c r="G978" s="224"/>
      <c r="H978" s="224"/>
      <c r="I978" s="224"/>
      <c r="J978" s="224"/>
      <c r="K978" s="224"/>
      <c r="L978" s="224"/>
      <c r="M978" s="224"/>
      <c r="N978" s="223"/>
      <c r="O978" s="223"/>
      <c r="P978" s="223"/>
      <c r="Q978" s="223"/>
      <c r="R978" s="224"/>
      <c r="S978" s="224"/>
      <c r="T978" s="224"/>
      <c r="U978" s="224"/>
      <c r="V978" s="224"/>
      <c r="W978" s="224"/>
      <c r="X978" s="224"/>
      <c r="Y978" s="213"/>
      <c r="Z978" s="213"/>
      <c r="AA978" s="213"/>
      <c r="AB978" s="213"/>
      <c r="AC978" s="213"/>
      <c r="AD978" s="213"/>
      <c r="AE978" s="213"/>
      <c r="AF978" s="213"/>
      <c r="AG978" s="213" t="s">
        <v>206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3" t="s">
        <v>2245</v>
      </c>
      <c r="D979" s="226"/>
      <c r="E979" s="227">
        <v>6.9205199999999998</v>
      </c>
      <c r="F979" s="224"/>
      <c r="G979" s="224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206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ht="22.5" outlineLevel="1" x14ac:dyDescent="0.2">
      <c r="A980" s="220"/>
      <c r="B980" s="221"/>
      <c r="C980" s="253" t="s">
        <v>2246</v>
      </c>
      <c r="D980" s="226"/>
      <c r="E980" s="227">
        <v>5.4967199999999998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206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53" t="s">
        <v>2247</v>
      </c>
      <c r="D981" s="226"/>
      <c r="E981" s="227">
        <v>1.8322400000000001</v>
      </c>
      <c r="F981" s="224"/>
      <c r="G981" s="224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206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53" t="s">
        <v>2248</v>
      </c>
      <c r="D982" s="226"/>
      <c r="E982" s="227">
        <v>0.13533999999999999</v>
      </c>
      <c r="F982" s="224"/>
      <c r="G982" s="224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206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2249</v>
      </c>
      <c r="D983" s="226"/>
      <c r="E983" s="227">
        <v>0.13533999999999999</v>
      </c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206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64" t="s">
        <v>381</v>
      </c>
      <c r="D984" s="261"/>
      <c r="E984" s="262">
        <v>56.135399999999997</v>
      </c>
      <c r="F984" s="224"/>
      <c r="G984" s="224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206</v>
      </c>
      <c r="AH984" s="213">
        <v>1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20"/>
      <c r="B985" s="221"/>
      <c r="C985" s="253" t="s">
        <v>2250</v>
      </c>
      <c r="D985" s="226"/>
      <c r="E985" s="227"/>
      <c r="F985" s="224"/>
      <c r="G985" s="224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13"/>
      <c r="Z985" s="213"/>
      <c r="AA985" s="213"/>
      <c r="AB985" s="213"/>
      <c r="AC985" s="213"/>
      <c r="AD985" s="213"/>
      <c r="AE985" s="213"/>
      <c r="AF985" s="213"/>
      <c r="AG985" s="213" t="s">
        <v>206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2251</v>
      </c>
      <c r="D986" s="226"/>
      <c r="E986" s="227"/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206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ht="22.5" outlineLevel="1" x14ac:dyDescent="0.2">
      <c r="A987" s="220"/>
      <c r="B987" s="221"/>
      <c r="C987" s="253" t="s">
        <v>2252</v>
      </c>
      <c r="D987" s="226"/>
      <c r="E987" s="227">
        <v>20.53613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206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3" t="s">
        <v>2253</v>
      </c>
      <c r="D988" s="226"/>
      <c r="E988" s="227">
        <v>6.2605899999999997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206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64" t="s">
        <v>381</v>
      </c>
      <c r="D989" s="261"/>
      <c r="E989" s="262">
        <v>26.796710000000001</v>
      </c>
      <c r="F989" s="224"/>
      <c r="G989" s="224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206</v>
      </c>
      <c r="AH989" s="213">
        <v>1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51"/>
      <c r="D990" s="246"/>
      <c r="E990" s="246"/>
      <c r="F990" s="246"/>
      <c r="G990" s="246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202</v>
      </c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ht="22.5" outlineLevel="1" x14ac:dyDescent="0.2">
      <c r="A991" s="236">
        <v>135</v>
      </c>
      <c r="B991" s="237" t="s">
        <v>2254</v>
      </c>
      <c r="C991" s="249" t="s">
        <v>2255</v>
      </c>
      <c r="D991" s="238" t="s">
        <v>230</v>
      </c>
      <c r="E991" s="239">
        <v>10.9886</v>
      </c>
      <c r="F991" s="240"/>
      <c r="G991" s="241">
        <f>ROUND(E991*F991,2)</f>
        <v>0</v>
      </c>
      <c r="H991" s="240"/>
      <c r="I991" s="241">
        <f>ROUND(E991*H991,2)</f>
        <v>0</v>
      </c>
      <c r="J991" s="240"/>
      <c r="K991" s="241">
        <f>ROUND(E991*J991,2)</f>
        <v>0</v>
      </c>
      <c r="L991" s="241">
        <v>21</v>
      </c>
      <c r="M991" s="241">
        <f>G991*(1+L991/100)</f>
        <v>0</v>
      </c>
      <c r="N991" s="239">
        <v>2.5000000000000001E-2</v>
      </c>
      <c r="O991" s="239">
        <f>ROUND(E991*N991,2)</f>
        <v>0.27</v>
      </c>
      <c r="P991" s="239">
        <v>0</v>
      </c>
      <c r="Q991" s="239">
        <f>ROUND(E991*P991,2)</f>
        <v>0</v>
      </c>
      <c r="R991" s="241" t="s">
        <v>319</v>
      </c>
      <c r="S991" s="241" t="s">
        <v>196</v>
      </c>
      <c r="T991" s="242" t="s">
        <v>244</v>
      </c>
      <c r="U991" s="224">
        <v>0</v>
      </c>
      <c r="V991" s="224">
        <f>ROUND(E991*U991,2)</f>
        <v>0</v>
      </c>
      <c r="W991" s="224"/>
      <c r="X991" s="224" t="s">
        <v>320</v>
      </c>
      <c r="Y991" s="213"/>
      <c r="Z991" s="213"/>
      <c r="AA991" s="213"/>
      <c r="AB991" s="213"/>
      <c r="AC991" s="213"/>
      <c r="AD991" s="213"/>
      <c r="AE991" s="213"/>
      <c r="AF991" s="213"/>
      <c r="AG991" s="213" t="s">
        <v>321</v>
      </c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20"/>
      <c r="B992" s="221"/>
      <c r="C992" s="253" t="s">
        <v>526</v>
      </c>
      <c r="D992" s="226"/>
      <c r="E992" s="227"/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206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20"/>
      <c r="B993" s="221"/>
      <c r="C993" s="253" t="s">
        <v>2256</v>
      </c>
      <c r="D993" s="226"/>
      <c r="E993" s="227">
        <v>10.38987</v>
      </c>
      <c r="F993" s="224"/>
      <c r="G993" s="224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206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53" t="s">
        <v>2257</v>
      </c>
      <c r="D994" s="226"/>
      <c r="E994" s="227">
        <v>0.59872999999999998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206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1"/>
      <c r="D995" s="246"/>
      <c r="E995" s="246"/>
      <c r="F995" s="246"/>
      <c r="G995" s="246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202</v>
      </c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ht="33.75" outlineLevel="1" x14ac:dyDescent="0.2">
      <c r="A996" s="236">
        <v>136</v>
      </c>
      <c r="B996" s="237" t="s">
        <v>2258</v>
      </c>
      <c r="C996" s="249" t="s">
        <v>2259</v>
      </c>
      <c r="D996" s="238" t="s">
        <v>400</v>
      </c>
      <c r="E996" s="239">
        <v>163.1857</v>
      </c>
      <c r="F996" s="240"/>
      <c r="G996" s="241">
        <f>ROUND(E996*F996,2)</f>
        <v>0</v>
      </c>
      <c r="H996" s="240"/>
      <c r="I996" s="241">
        <f>ROUND(E996*H996,2)</f>
        <v>0</v>
      </c>
      <c r="J996" s="240"/>
      <c r="K996" s="241">
        <f>ROUND(E996*J996,2)</f>
        <v>0</v>
      </c>
      <c r="L996" s="241">
        <v>21</v>
      </c>
      <c r="M996" s="241">
        <f>G996*(1+L996/100)</f>
        <v>0</v>
      </c>
      <c r="N996" s="239">
        <v>4.62E-3</v>
      </c>
      <c r="O996" s="239">
        <f>ROUND(E996*N996,2)</f>
        <v>0.75</v>
      </c>
      <c r="P996" s="239">
        <v>0</v>
      </c>
      <c r="Q996" s="239">
        <f>ROUND(E996*P996,2)</f>
        <v>0</v>
      </c>
      <c r="R996" s="241" t="s">
        <v>319</v>
      </c>
      <c r="S996" s="241" t="s">
        <v>196</v>
      </c>
      <c r="T996" s="242" t="s">
        <v>244</v>
      </c>
      <c r="U996" s="224">
        <v>0</v>
      </c>
      <c r="V996" s="224">
        <f>ROUND(E996*U996,2)</f>
        <v>0</v>
      </c>
      <c r="W996" s="224"/>
      <c r="X996" s="224" t="s">
        <v>320</v>
      </c>
      <c r="Y996" s="213"/>
      <c r="Z996" s="213"/>
      <c r="AA996" s="213"/>
      <c r="AB996" s="213"/>
      <c r="AC996" s="213"/>
      <c r="AD996" s="213"/>
      <c r="AE996" s="213"/>
      <c r="AF996" s="213"/>
      <c r="AG996" s="213" t="s">
        <v>321</v>
      </c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53" t="s">
        <v>2260</v>
      </c>
      <c r="D997" s="226"/>
      <c r="E997" s="227"/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206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2261</v>
      </c>
      <c r="D998" s="226"/>
      <c r="E998" s="227">
        <v>163.1857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206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1"/>
      <c r="D999" s="246"/>
      <c r="E999" s="246"/>
      <c r="F999" s="246"/>
      <c r="G999" s="246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202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ht="22.5" outlineLevel="1" x14ac:dyDescent="0.2">
      <c r="A1000" s="236">
        <v>137</v>
      </c>
      <c r="B1000" s="237" t="s">
        <v>2262</v>
      </c>
      <c r="C1000" s="249" t="s">
        <v>2263</v>
      </c>
      <c r="D1000" s="238" t="s">
        <v>230</v>
      </c>
      <c r="E1000" s="239">
        <v>289.59548000000001</v>
      </c>
      <c r="F1000" s="240"/>
      <c r="G1000" s="241">
        <f>ROUND(E1000*F1000,2)</f>
        <v>0</v>
      </c>
      <c r="H1000" s="240"/>
      <c r="I1000" s="241">
        <f>ROUND(E1000*H1000,2)</f>
        <v>0</v>
      </c>
      <c r="J1000" s="240"/>
      <c r="K1000" s="241">
        <f>ROUND(E1000*J1000,2)</f>
        <v>0</v>
      </c>
      <c r="L1000" s="241">
        <v>21</v>
      </c>
      <c r="M1000" s="241">
        <f>G1000*(1+L1000/100)</f>
        <v>0</v>
      </c>
      <c r="N1000" s="239">
        <v>2.5000000000000001E-2</v>
      </c>
      <c r="O1000" s="239">
        <f>ROUND(E1000*N1000,2)</f>
        <v>7.24</v>
      </c>
      <c r="P1000" s="239">
        <v>0</v>
      </c>
      <c r="Q1000" s="239">
        <f>ROUND(E1000*P1000,2)</f>
        <v>0</v>
      </c>
      <c r="R1000" s="241" t="s">
        <v>319</v>
      </c>
      <c r="S1000" s="241" t="s">
        <v>196</v>
      </c>
      <c r="T1000" s="242" t="s">
        <v>244</v>
      </c>
      <c r="U1000" s="224">
        <v>0</v>
      </c>
      <c r="V1000" s="224">
        <f>ROUND(E1000*U1000,2)</f>
        <v>0</v>
      </c>
      <c r="W1000" s="224"/>
      <c r="X1000" s="224" t="s">
        <v>320</v>
      </c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321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53" t="s">
        <v>2264</v>
      </c>
      <c r="D1001" s="226"/>
      <c r="E1001" s="227">
        <v>24.275549999999999</v>
      </c>
      <c r="F1001" s="224"/>
      <c r="G1001" s="224"/>
      <c r="H1001" s="224"/>
      <c r="I1001" s="224"/>
      <c r="J1001" s="224"/>
      <c r="K1001" s="224"/>
      <c r="L1001" s="224"/>
      <c r="M1001" s="224"/>
      <c r="N1001" s="223"/>
      <c r="O1001" s="223"/>
      <c r="P1001" s="223"/>
      <c r="Q1001" s="223"/>
      <c r="R1001" s="224"/>
      <c r="S1001" s="224"/>
      <c r="T1001" s="224"/>
      <c r="U1001" s="224"/>
      <c r="V1001" s="224"/>
      <c r="W1001" s="224"/>
      <c r="X1001" s="224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206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2265</v>
      </c>
      <c r="D1002" s="226"/>
      <c r="E1002" s="227">
        <v>4.0369700000000002</v>
      </c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206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2266</v>
      </c>
      <c r="D1003" s="226"/>
      <c r="E1003" s="227">
        <v>142.79986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206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3" t="s">
        <v>2267</v>
      </c>
      <c r="D1004" s="226"/>
      <c r="E1004" s="227">
        <v>19.666720000000002</v>
      </c>
      <c r="F1004" s="224"/>
      <c r="G1004" s="224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206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">
      <c r="A1005" s="220"/>
      <c r="B1005" s="221"/>
      <c r="C1005" s="253" t="s">
        <v>2268</v>
      </c>
      <c r="D1005" s="226"/>
      <c r="E1005" s="227">
        <v>98.816379999999995</v>
      </c>
      <c r="F1005" s="224"/>
      <c r="G1005" s="224"/>
      <c r="H1005" s="224"/>
      <c r="I1005" s="224"/>
      <c r="J1005" s="224"/>
      <c r="K1005" s="224"/>
      <c r="L1005" s="224"/>
      <c r="M1005" s="224"/>
      <c r="N1005" s="223"/>
      <c r="O1005" s="223"/>
      <c r="P1005" s="223"/>
      <c r="Q1005" s="223"/>
      <c r="R1005" s="224"/>
      <c r="S1005" s="224"/>
      <c r="T1005" s="224"/>
      <c r="U1005" s="224"/>
      <c r="V1005" s="224"/>
      <c r="W1005" s="224"/>
      <c r="X1005" s="224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206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1"/>
      <c r="D1006" s="246"/>
      <c r="E1006" s="246"/>
      <c r="F1006" s="246"/>
      <c r="G1006" s="246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202</v>
      </c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ht="33.75" outlineLevel="1" x14ac:dyDescent="0.2">
      <c r="A1007" s="236">
        <v>138</v>
      </c>
      <c r="B1007" s="237" t="s">
        <v>2269</v>
      </c>
      <c r="C1007" s="249" t="s">
        <v>2270</v>
      </c>
      <c r="D1007" s="238" t="s">
        <v>315</v>
      </c>
      <c r="E1007" s="239">
        <v>497.28</v>
      </c>
      <c r="F1007" s="240"/>
      <c r="G1007" s="241">
        <f>ROUND(E1007*F1007,2)</f>
        <v>0</v>
      </c>
      <c r="H1007" s="240"/>
      <c r="I1007" s="241">
        <f>ROUND(E1007*H1007,2)</f>
        <v>0</v>
      </c>
      <c r="J1007" s="240"/>
      <c r="K1007" s="241">
        <f>ROUND(E1007*J1007,2)</f>
        <v>0</v>
      </c>
      <c r="L1007" s="241">
        <v>21</v>
      </c>
      <c r="M1007" s="241">
        <f>G1007*(1+L1007/100)</f>
        <v>0</v>
      </c>
      <c r="N1007" s="239">
        <v>0</v>
      </c>
      <c r="O1007" s="239">
        <f>ROUND(E1007*N1007,2)</f>
        <v>0</v>
      </c>
      <c r="P1007" s="239">
        <v>0</v>
      </c>
      <c r="Q1007" s="239">
        <f>ROUND(E1007*P1007,2)</f>
        <v>0</v>
      </c>
      <c r="R1007" s="241" t="s">
        <v>319</v>
      </c>
      <c r="S1007" s="241" t="s">
        <v>196</v>
      </c>
      <c r="T1007" s="242" t="s">
        <v>244</v>
      </c>
      <c r="U1007" s="224">
        <v>0</v>
      </c>
      <c r="V1007" s="224">
        <f>ROUND(E1007*U1007,2)</f>
        <v>0</v>
      </c>
      <c r="W1007" s="224"/>
      <c r="X1007" s="224" t="s">
        <v>320</v>
      </c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321</v>
      </c>
      <c r="AH1007" s="213"/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3" t="s">
        <v>2271</v>
      </c>
      <c r="D1008" s="226"/>
      <c r="E1008" s="227">
        <v>497.28</v>
      </c>
      <c r="F1008" s="224"/>
      <c r="G1008" s="224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206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53" t="s">
        <v>2272</v>
      </c>
      <c r="D1009" s="226"/>
      <c r="E1009" s="227"/>
      <c r="F1009" s="224"/>
      <c r="G1009" s="224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206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1"/>
      <c r="D1010" s="246"/>
      <c r="E1010" s="246"/>
      <c r="F1010" s="246"/>
      <c r="G1010" s="246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202</v>
      </c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36">
        <v>139</v>
      </c>
      <c r="B1011" s="237" t="s">
        <v>2273</v>
      </c>
      <c r="C1011" s="249" t="s">
        <v>2274</v>
      </c>
      <c r="D1011" s="238" t="s">
        <v>1312</v>
      </c>
      <c r="E1011" s="239">
        <v>497.28</v>
      </c>
      <c r="F1011" s="240"/>
      <c r="G1011" s="241">
        <f>ROUND(E1011*F1011,2)</f>
        <v>0</v>
      </c>
      <c r="H1011" s="240"/>
      <c r="I1011" s="241">
        <f>ROUND(E1011*H1011,2)</f>
        <v>0</v>
      </c>
      <c r="J1011" s="240"/>
      <c r="K1011" s="241">
        <f>ROUND(E1011*J1011,2)</f>
        <v>0</v>
      </c>
      <c r="L1011" s="241">
        <v>21</v>
      </c>
      <c r="M1011" s="241">
        <f>G1011*(1+L1011/100)</f>
        <v>0</v>
      </c>
      <c r="N1011" s="239">
        <v>1E-3</v>
      </c>
      <c r="O1011" s="239">
        <f>ROUND(E1011*N1011,2)</f>
        <v>0.5</v>
      </c>
      <c r="P1011" s="239">
        <v>0</v>
      </c>
      <c r="Q1011" s="239">
        <f>ROUND(E1011*P1011,2)</f>
        <v>0</v>
      </c>
      <c r="R1011" s="241" t="s">
        <v>319</v>
      </c>
      <c r="S1011" s="241" t="s">
        <v>196</v>
      </c>
      <c r="T1011" s="242" t="s">
        <v>244</v>
      </c>
      <c r="U1011" s="224">
        <v>0</v>
      </c>
      <c r="V1011" s="224">
        <f>ROUND(E1011*U1011,2)</f>
        <v>0</v>
      </c>
      <c r="W1011" s="224"/>
      <c r="X1011" s="224" t="s">
        <v>320</v>
      </c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321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20"/>
      <c r="B1012" s="221"/>
      <c r="C1012" s="253" t="s">
        <v>2275</v>
      </c>
      <c r="D1012" s="226"/>
      <c r="E1012" s="227">
        <v>497.28</v>
      </c>
      <c r="F1012" s="224"/>
      <c r="G1012" s="224"/>
      <c r="H1012" s="224"/>
      <c r="I1012" s="224"/>
      <c r="J1012" s="224"/>
      <c r="K1012" s="224"/>
      <c r="L1012" s="224"/>
      <c r="M1012" s="224"/>
      <c r="N1012" s="223"/>
      <c r="O1012" s="223"/>
      <c r="P1012" s="223"/>
      <c r="Q1012" s="223"/>
      <c r="R1012" s="224"/>
      <c r="S1012" s="224"/>
      <c r="T1012" s="224"/>
      <c r="U1012" s="224"/>
      <c r="V1012" s="224"/>
      <c r="W1012" s="224"/>
      <c r="X1012" s="224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206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2272</v>
      </c>
      <c r="D1013" s="226"/>
      <c r="E1013" s="227"/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206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1"/>
      <c r="D1014" s="246"/>
      <c r="E1014" s="246"/>
      <c r="F1014" s="246"/>
      <c r="G1014" s="246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202</v>
      </c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>
        <v>140</v>
      </c>
      <c r="B1015" s="221" t="s">
        <v>2276</v>
      </c>
      <c r="C1015" s="266" t="s">
        <v>2277</v>
      </c>
      <c r="D1015" s="222" t="s">
        <v>0</v>
      </c>
      <c r="E1015" s="245"/>
      <c r="F1015" s="225"/>
      <c r="G1015" s="224">
        <f>ROUND(E1015*F1015,2)</f>
        <v>0</v>
      </c>
      <c r="H1015" s="225"/>
      <c r="I1015" s="224">
        <f>ROUND(E1015*H1015,2)</f>
        <v>0</v>
      </c>
      <c r="J1015" s="225"/>
      <c r="K1015" s="224">
        <f>ROUND(E1015*J1015,2)</f>
        <v>0</v>
      </c>
      <c r="L1015" s="224">
        <v>21</v>
      </c>
      <c r="M1015" s="224">
        <f>G1015*(1+L1015/100)</f>
        <v>0</v>
      </c>
      <c r="N1015" s="223">
        <v>0</v>
      </c>
      <c r="O1015" s="223">
        <f>ROUND(E1015*N1015,2)</f>
        <v>0</v>
      </c>
      <c r="P1015" s="223">
        <v>0</v>
      </c>
      <c r="Q1015" s="223">
        <f>ROUND(E1015*P1015,2)</f>
        <v>0</v>
      </c>
      <c r="R1015" s="224" t="s">
        <v>2200</v>
      </c>
      <c r="S1015" s="224" t="s">
        <v>196</v>
      </c>
      <c r="T1015" s="224" t="s">
        <v>244</v>
      </c>
      <c r="U1015" s="224">
        <v>0</v>
      </c>
      <c r="V1015" s="224">
        <f>ROUND(E1015*U1015,2)</f>
        <v>0</v>
      </c>
      <c r="W1015" s="224"/>
      <c r="X1015" s="224" t="s">
        <v>340</v>
      </c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341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20"/>
      <c r="B1016" s="221"/>
      <c r="C1016" s="265" t="s">
        <v>1374</v>
      </c>
      <c r="D1016" s="263"/>
      <c r="E1016" s="263"/>
      <c r="F1016" s="263"/>
      <c r="G1016" s="263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236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1"/>
      <c r="D1017" s="246"/>
      <c r="E1017" s="246"/>
      <c r="F1017" s="246"/>
      <c r="G1017" s="246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202</v>
      </c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x14ac:dyDescent="0.2">
      <c r="A1018" s="229" t="s">
        <v>191</v>
      </c>
      <c r="B1018" s="230" t="s">
        <v>130</v>
      </c>
      <c r="C1018" s="248" t="s">
        <v>131</v>
      </c>
      <c r="D1018" s="231"/>
      <c r="E1018" s="232"/>
      <c r="F1018" s="233"/>
      <c r="G1018" s="233">
        <f>SUMIF(AG1019:AG1037,"&lt;&gt;NOR",G1019:G1037)</f>
        <v>0</v>
      </c>
      <c r="H1018" s="233"/>
      <c r="I1018" s="233">
        <f>SUM(I1019:I1037)</f>
        <v>0</v>
      </c>
      <c r="J1018" s="233"/>
      <c r="K1018" s="233">
        <f>SUM(K1019:K1037)</f>
        <v>0</v>
      </c>
      <c r="L1018" s="233"/>
      <c r="M1018" s="233">
        <f>SUM(M1019:M1037)</f>
        <v>0</v>
      </c>
      <c r="N1018" s="232"/>
      <c r="O1018" s="232">
        <f>SUM(O1019:O1037)</f>
        <v>0.05</v>
      </c>
      <c r="P1018" s="232"/>
      <c r="Q1018" s="232">
        <f>SUM(Q1019:Q1037)</f>
        <v>0</v>
      </c>
      <c r="R1018" s="233"/>
      <c r="S1018" s="233"/>
      <c r="T1018" s="234"/>
      <c r="U1018" s="228"/>
      <c r="V1018" s="228">
        <f>SUM(V1019:V1037)</f>
        <v>8.7200000000000006</v>
      </c>
      <c r="W1018" s="228"/>
      <c r="X1018" s="228"/>
      <c r="AG1018" t="s">
        <v>192</v>
      </c>
    </row>
    <row r="1019" spans="1:60" outlineLevel="1" x14ac:dyDescent="0.2">
      <c r="A1019" s="236">
        <v>141</v>
      </c>
      <c r="B1019" s="237" t="s">
        <v>2278</v>
      </c>
      <c r="C1019" s="249" t="s">
        <v>2279</v>
      </c>
      <c r="D1019" s="238" t="s">
        <v>344</v>
      </c>
      <c r="E1019" s="239">
        <v>8</v>
      </c>
      <c r="F1019" s="240"/>
      <c r="G1019" s="241">
        <f>ROUND(E1019*F1019,2)</f>
        <v>0</v>
      </c>
      <c r="H1019" s="240"/>
      <c r="I1019" s="241">
        <f>ROUND(E1019*H1019,2)</f>
        <v>0</v>
      </c>
      <c r="J1019" s="240"/>
      <c r="K1019" s="241">
        <f>ROUND(E1019*J1019,2)</f>
        <v>0</v>
      </c>
      <c r="L1019" s="241">
        <v>21</v>
      </c>
      <c r="M1019" s="241">
        <f>G1019*(1+L1019/100)</f>
        <v>0</v>
      </c>
      <c r="N1019" s="239">
        <v>1.1000000000000001E-3</v>
      </c>
      <c r="O1019" s="239">
        <f>ROUND(E1019*N1019,2)</f>
        <v>0.01</v>
      </c>
      <c r="P1019" s="239">
        <v>0</v>
      </c>
      <c r="Q1019" s="239">
        <f>ROUND(E1019*P1019,2)</f>
        <v>0</v>
      </c>
      <c r="R1019" s="241" t="s">
        <v>2280</v>
      </c>
      <c r="S1019" s="241" t="s">
        <v>196</v>
      </c>
      <c r="T1019" s="242" t="s">
        <v>244</v>
      </c>
      <c r="U1019" s="224">
        <v>0.33</v>
      </c>
      <c r="V1019" s="224">
        <f>ROUND(E1019*U1019,2)</f>
        <v>2.64</v>
      </c>
      <c r="W1019" s="224"/>
      <c r="X1019" s="224" t="s">
        <v>233</v>
      </c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234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53" t="s">
        <v>2281</v>
      </c>
      <c r="D1020" s="226"/>
      <c r="E1020" s="227">
        <v>1</v>
      </c>
      <c r="F1020" s="224"/>
      <c r="G1020" s="224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206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2282</v>
      </c>
      <c r="D1021" s="226"/>
      <c r="E1021" s="227">
        <v>1</v>
      </c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206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3" t="s">
        <v>2283</v>
      </c>
      <c r="D1022" s="226"/>
      <c r="E1022" s="227">
        <v>2</v>
      </c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206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53" t="s">
        <v>2284</v>
      </c>
      <c r="D1023" s="226"/>
      <c r="E1023" s="227">
        <v>2</v>
      </c>
      <c r="F1023" s="224"/>
      <c r="G1023" s="224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206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3" t="s">
        <v>1586</v>
      </c>
      <c r="D1024" s="226"/>
      <c r="E1024" s="227">
        <v>2</v>
      </c>
      <c r="F1024" s="224"/>
      <c r="G1024" s="224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206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1"/>
      <c r="D1025" s="246"/>
      <c r="E1025" s="246"/>
      <c r="F1025" s="246"/>
      <c r="G1025" s="246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202</v>
      </c>
      <c r="AH1025" s="213"/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36">
        <v>142</v>
      </c>
      <c r="B1026" s="237" t="s">
        <v>2285</v>
      </c>
      <c r="C1026" s="249" t="s">
        <v>2286</v>
      </c>
      <c r="D1026" s="238" t="s">
        <v>344</v>
      </c>
      <c r="E1026" s="239">
        <v>16</v>
      </c>
      <c r="F1026" s="240"/>
      <c r="G1026" s="241">
        <f>ROUND(E1026*F1026,2)</f>
        <v>0</v>
      </c>
      <c r="H1026" s="240"/>
      <c r="I1026" s="241">
        <f>ROUND(E1026*H1026,2)</f>
        <v>0</v>
      </c>
      <c r="J1026" s="240"/>
      <c r="K1026" s="241">
        <f>ROUND(E1026*J1026,2)</f>
        <v>0</v>
      </c>
      <c r="L1026" s="241">
        <v>21</v>
      </c>
      <c r="M1026" s="241">
        <f>G1026*(1+L1026/100)</f>
        <v>0</v>
      </c>
      <c r="N1026" s="239">
        <v>2.3E-3</v>
      </c>
      <c r="O1026" s="239">
        <f>ROUND(E1026*N1026,2)</f>
        <v>0.04</v>
      </c>
      <c r="P1026" s="239">
        <v>0</v>
      </c>
      <c r="Q1026" s="239">
        <f>ROUND(E1026*P1026,2)</f>
        <v>0</v>
      </c>
      <c r="R1026" s="241" t="s">
        <v>2280</v>
      </c>
      <c r="S1026" s="241" t="s">
        <v>196</v>
      </c>
      <c r="T1026" s="242" t="s">
        <v>244</v>
      </c>
      <c r="U1026" s="224">
        <v>0.38</v>
      </c>
      <c r="V1026" s="224">
        <f>ROUND(E1026*U1026,2)</f>
        <v>6.08</v>
      </c>
      <c r="W1026" s="224"/>
      <c r="X1026" s="224" t="s">
        <v>233</v>
      </c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234</v>
      </c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2287</v>
      </c>
      <c r="D1027" s="226"/>
      <c r="E1027" s="227">
        <v>2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206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3" t="s">
        <v>2288</v>
      </c>
      <c r="D1028" s="226"/>
      <c r="E1028" s="227">
        <v>2</v>
      </c>
      <c r="F1028" s="224"/>
      <c r="G1028" s="224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206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/>
      <c r="B1029" s="221"/>
      <c r="C1029" s="253" t="s">
        <v>2289</v>
      </c>
      <c r="D1029" s="226"/>
      <c r="E1029" s="227">
        <v>4</v>
      </c>
      <c r="F1029" s="224"/>
      <c r="G1029" s="224"/>
      <c r="H1029" s="224"/>
      <c r="I1029" s="224"/>
      <c r="J1029" s="224"/>
      <c r="K1029" s="224"/>
      <c r="L1029" s="224"/>
      <c r="M1029" s="224"/>
      <c r="N1029" s="223"/>
      <c r="O1029" s="223"/>
      <c r="P1029" s="223"/>
      <c r="Q1029" s="223"/>
      <c r="R1029" s="224"/>
      <c r="S1029" s="224"/>
      <c r="T1029" s="224"/>
      <c r="U1029" s="224"/>
      <c r="V1029" s="224"/>
      <c r="W1029" s="224"/>
      <c r="X1029" s="224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206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53" t="s">
        <v>2290</v>
      </c>
      <c r="D1030" s="226"/>
      <c r="E1030" s="227">
        <v>4</v>
      </c>
      <c r="F1030" s="224"/>
      <c r="G1030" s="224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206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53" t="s">
        <v>2291</v>
      </c>
      <c r="D1031" s="226"/>
      <c r="E1031" s="227">
        <v>4</v>
      </c>
      <c r="F1031" s="224"/>
      <c r="G1031" s="224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206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51"/>
      <c r="D1032" s="246"/>
      <c r="E1032" s="246"/>
      <c r="F1032" s="246"/>
      <c r="G1032" s="246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202</v>
      </c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36">
        <v>143</v>
      </c>
      <c r="B1033" s="237" t="s">
        <v>2292</v>
      </c>
      <c r="C1033" s="249" t="s">
        <v>2293</v>
      </c>
      <c r="D1033" s="238" t="s">
        <v>2294</v>
      </c>
      <c r="E1033" s="239">
        <v>4</v>
      </c>
      <c r="F1033" s="240"/>
      <c r="G1033" s="241">
        <f>ROUND(E1033*F1033,2)</f>
        <v>0</v>
      </c>
      <c r="H1033" s="240"/>
      <c r="I1033" s="241">
        <f>ROUND(E1033*H1033,2)</f>
        <v>0</v>
      </c>
      <c r="J1033" s="240"/>
      <c r="K1033" s="241">
        <f>ROUND(E1033*J1033,2)</f>
        <v>0</v>
      </c>
      <c r="L1033" s="241">
        <v>21</v>
      </c>
      <c r="M1033" s="241">
        <f>G1033*(1+L1033/100)</f>
        <v>0</v>
      </c>
      <c r="N1033" s="239">
        <v>0</v>
      </c>
      <c r="O1033" s="239">
        <f>ROUND(E1033*N1033,2)</f>
        <v>0</v>
      </c>
      <c r="P1033" s="239">
        <v>0</v>
      </c>
      <c r="Q1033" s="239">
        <f>ROUND(E1033*P1033,2)</f>
        <v>0</v>
      </c>
      <c r="R1033" s="241"/>
      <c r="S1033" s="241" t="s">
        <v>345</v>
      </c>
      <c r="T1033" s="242" t="s">
        <v>197</v>
      </c>
      <c r="U1033" s="224">
        <v>0</v>
      </c>
      <c r="V1033" s="224">
        <f>ROUND(E1033*U1033,2)</f>
        <v>0</v>
      </c>
      <c r="W1033" s="224"/>
      <c r="X1033" s="224" t="s">
        <v>233</v>
      </c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234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3" t="s">
        <v>2295</v>
      </c>
      <c r="D1034" s="226"/>
      <c r="E1034" s="227">
        <v>2</v>
      </c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206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2296</v>
      </c>
      <c r="D1035" s="226"/>
      <c r="E1035" s="227">
        <v>2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206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2297</v>
      </c>
      <c r="D1036" s="226"/>
      <c r="E1036" s="227"/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206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1"/>
      <c r="D1037" s="246"/>
      <c r="E1037" s="246"/>
      <c r="F1037" s="246"/>
      <c r="G1037" s="246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202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x14ac:dyDescent="0.2">
      <c r="A1038" s="229" t="s">
        <v>191</v>
      </c>
      <c r="B1038" s="230" t="s">
        <v>132</v>
      </c>
      <c r="C1038" s="248" t="s">
        <v>133</v>
      </c>
      <c r="D1038" s="231"/>
      <c r="E1038" s="232"/>
      <c r="F1038" s="233"/>
      <c r="G1038" s="233">
        <f>SUMIF(AG1039:AG1043,"&lt;&gt;NOR",G1039:G1043)</f>
        <v>0</v>
      </c>
      <c r="H1038" s="233"/>
      <c r="I1038" s="233">
        <f>SUM(I1039:I1043)</f>
        <v>0</v>
      </c>
      <c r="J1038" s="233"/>
      <c r="K1038" s="233">
        <f>SUM(K1039:K1043)</f>
        <v>0</v>
      </c>
      <c r="L1038" s="233"/>
      <c r="M1038" s="233">
        <f>SUM(M1039:M1043)</f>
        <v>0</v>
      </c>
      <c r="N1038" s="232"/>
      <c r="O1038" s="232">
        <f>SUM(O1039:O1043)</f>
        <v>1.18</v>
      </c>
      <c r="P1038" s="232"/>
      <c r="Q1038" s="232">
        <f>SUM(Q1039:Q1043)</f>
        <v>0</v>
      </c>
      <c r="R1038" s="233"/>
      <c r="S1038" s="233"/>
      <c r="T1038" s="234"/>
      <c r="U1038" s="228"/>
      <c r="V1038" s="228">
        <f>SUM(V1039:V1043)</f>
        <v>57.99</v>
      </c>
      <c r="W1038" s="228"/>
      <c r="X1038" s="228"/>
      <c r="AG1038" t="s">
        <v>192</v>
      </c>
    </row>
    <row r="1039" spans="1:60" ht="22.5" outlineLevel="1" x14ac:dyDescent="0.2">
      <c r="A1039" s="236">
        <v>144</v>
      </c>
      <c r="B1039" s="237" t="s">
        <v>2298</v>
      </c>
      <c r="C1039" s="249" t="s">
        <v>2299</v>
      </c>
      <c r="D1039" s="238" t="s">
        <v>400</v>
      </c>
      <c r="E1039" s="239">
        <v>119.571</v>
      </c>
      <c r="F1039" s="240"/>
      <c r="G1039" s="241">
        <f>ROUND(E1039*F1039,2)</f>
        <v>0</v>
      </c>
      <c r="H1039" s="240"/>
      <c r="I1039" s="241">
        <f>ROUND(E1039*H1039,2)</f>
        <v>0</v>
      </c>
      <c r="J1039" s="240"/>
      <c r="K1039" s="241">
        <f>ROUND(E1039*J1039,2)</f>
        <v>0</v>
      </c>
      <c r="L1039" s="241">
        <v>21</v>
      </c>
      <c r="M1039" s="241">
        <f>G1039*(1+L1039/100)</f>
        <v>0</v>
      </c>
      <c r="N1039" s="239">
        <v>9.8300000000000002E-3</v>
      </c>
      <c r="O1039" s="239">
        <f>ROUND(E1039*N1039,2)</f>
        <v>1.18</v>
      </c>
      <c r="P1039" s="239">
        <v>0</v>
      </c>
      <c r="Q1039" s="239">
        <f>ROUND(E1039*P1039,2)</f>
        <v>0</v>
      </c>
      <c r="R1039" s="241" t="s">
        <v>2300</v>
      </c>
      <c r="S1039" s="241" t="s">
        <v>196</v>
      </c>
      <c r="T1039" s="242" t="s">
        <v>244</v>
      </c>
      <c r="U1039" s="224">
        <v>0.48499999999999999</v>
      </c>
      <c r="V1039" s="224">
        <f>ROUND(E1039*U1039,2)</f>
        <v>57.99</v>
      </c>
      <c r="W1039" s="224"/>
      <c r="X1039" s="224" t="s">
        <v>233</v>
      </c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234</v>
      </c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20"/>
      <c r="B1040" s="221"/>
      <c r="C1040" s="253" t="s">
        <v>2301</v>
      </c>
      <c r="D1040" s="226"/>
      <c r="E1040" s="227">
        <v>75.2</v>
      </c>
      <c r="F1040" s="224"/>
      <c r="G1040" s="224"/>
      <c r="H1040" s="224"/>
      <c r="I1040" s="224"/>
      <c r="J1040" s="224"/>
      <c r="K1040" s="224"/>
      <c r="L1040" s="224"/>
      <c r="M1040" s="224"/>
      <c r="N1040" s="223"/>
      <c r="O1040" s="223"/>
      <c r="P1040" s="223"/>
      <c r="Q1040" s="223"/>
      <c r="R1040" s="224"/>
      <c r="S1040" s="224"/>
      <c r="T1040" s="224"/>
      <c r="U1040" s="224"/>
      <c r="V1040" s="224"/>
      <c r="W1040" s="224"/>
      <c r="X1040" s="224"/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206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2302</v>
      </c>
      <c r="D1041" s="226"/>
      <c r="E1041" s="227">
        <v>28.895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206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2303</v>
      </c>
      <c r="D1042" s="226"/>
      <c r="E1042" s="227">
        <v>15.476000000000001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206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1"/>
      <c r="D1043" s="246"/>
      <c r="E1043" s="246"/>
      <c r="F1043" s="246"/>
      <c r="G1043" s="246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202</v>
      </c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x14ac:dyDescent="0.2">
      <c r="A1044" s="229" t="s">
        <v>191</v>
      </c>
      <c r="B1044" s="230" t="s">
        <v>134</v>
      </c>
      <c r="C1044" s="248" t="s">
        <v>135</v>
      </c>
      <c r="D1044" s="231"/>
      <c r="E1044" s="232"/>
      <c r="F1044" s="233"/>
      <c r="G1044" s="233">
        <f>SUMIF(AG1045:AG1074,"&lt;&gt;NOR",G1045:G1074)</f>
        <v>0</v>
      </c>
      <c r="H1044" s="233"/>
      <c r="I1044" s="233">
        <f>SUM(I1045:I1074)</f>
        <v>0</v>
      </c>
      <c r="J1044" s="233"/>
      <c r="K1044" s="233">
        <f>SUM(K1045:K1074)</f>
        <v>0</v>
      </c>
      <c r="L1044" s="233"/>
      <c r="M1044" s="233">
        <f>SUM(M1045:M1074)</f>
        <v>0</v>
      </c>
      <c r="N1044" s="232"/>
      <c r="O1044" s="232">
        <f>SUM(O1045:O1074)</f>
        <v>1.64</v>
      </c>
      <c r="P1044" s="232"/>
      <c r="Q1044" s="232">
        <f>SUM(Q1045:Q1074)</f>
        <v>0</v>
      </c>
      <c r="R1044" s="233"/>
      <c r="S1044" s="233"/>
      <c r="T1044" s="234"/>
      <c r="U1044" s="228"/>
      <c r="V1044" s="228">
        <f>SUM(V1045:V1074)</f>
        <v>330.35</v>
      </c>
      <c r="W1044" s="228"/>
      <c r="X1044" s="228"/>
      <c r="AG1044" t="s">
        <v>192</v>
      </c>
    </row>
    <row r="1045" spans="1:60" ht="22.5" outlineLevel="1" x14ac:dyDescent="0.2">
      <c r="A1045" s="236">
        <v>145</v>
      </c>
      <c r="B1045" s="237" t="s">
        <v>2304</v>
      </c>
      <c r="C1045" s="249" t="s">
        <v>2305</v>
      </c>
      <c r="D1045" s="238" t="s">
        <v>263</v>
      </c>
      <c r="E1045" s="239">
        <v>2.9</v>
      </c>
      <c r="F1045" s="240"/>
      <c r="G1045" s="241">
        <f>ROUND(E1045*F1045,2)</f>
        <v>0</v>
      </c>
      <c r="H1045" s="240"/>
      <c r="I1045" s="241">
        <f>ROUND(E1045*H1045,2)</f>
        <v>0</v>
      </c>
      <c r="J1045" s="240"/>
      <c r="K1045" s="241">
        <f>ROUND(E1045*J1045,2)</f>
        <v>0</v>
      </c>
      <c r="L1045" s="241">
        <v>21</v>
      </c>
      <c r="M1045" s="241">
        <f>G1045*(1+L1045/100)</f>
        <v>0</v>
      </c>
      <c r="N1045" s="239">
        <v>1.9599999999999999E-3</v>
      </c>
      <c r="O1045" s="239">
        <f>ROUND(E1045*N1045,2)</f>
        <v>0.01</v>
      </c>
      <c r="P1045" s="239">
        <v>0</v>
      </c>
      <c r="Q1045" s="239">
        <f>ROUND(E1045*P1045,2)</f>
        <v>0</v>
      </c>
      <c r="R1045" s="241" t="s">
        <v>2306</v>
      </c>
      <c r="S1045" s="241" t="s">
        <v>196</v>
      </c>
      <c r="T1045" s="242" t="s">
        <v>244</v>
      </c>
      <c r="U1045" s="224">
        <v>0.76280000000000003</v>
      </c>
      <c r="V1045" s="224">
        <f>ROUND(E1045*U1045,2)</f>
        <v>2.21</v>
      </c>
      <c r="W1045" s="224"/>
      <c r="X1045" s="224" t="s">
        <v>233</v>
      </c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234</v>
      </c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20"/>
      <c r="B1046" s="221"/>
      <c r="C1046" s="259" t="s">
        <v>2307</v>
      </c>
      <c r="D1046" s="257"/>
      <c r="E1046" s="257"/>
      <c r="F1046" s="257"/>
      <c r="G1046" s="257"/>
      <c r="H1046" s="224"/>
      <c r="I1046" s="224"/>
      <c r="J1046" s="224"/>
      <c r="K1046" s="224"/>
      <c r="L1046" s="224"/>
      <c r="M1046" s="224"/>
      <c r="N1046" s="223"/>
      <c r="O1046" s="223"/>
      <c r="P1046" s="223"/>
      <c r="Q1046" s="223"/>
      <c r="R1046" s="224"/>
      <c r="S1046" s="224"/>
      <c r="T1046" s="224"/>
      <c r="U1046" s="224"/>
      <c r="V1046" s="224"/>
      <c r="W1046" s="224"/>
      <c r="X1046" s="224"/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236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20"/>
      <c r="B1047" s="221"/>
      <c r="C1047" s="253" t="s">
        <v>2308</v>
      </c>
      <c r="D1047" s="226"/>
      <c r="E1047" s="227">
        <v>2</v>
      </c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206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2309</v>
      </c>
      <c r="D1048" s="226"/>
      <c r="E1048" s="227">
        <v>0.9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206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1"/>
      <c r="D1049" s="246"/>
      <c r="E1049" s="246"/>
      <c r="F1049" s="246"/>
      <c r="G1049" s="246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202</v>
      </c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ht="22.5" outlineLevel="1" x14ac:dyDescent="0.2">
      <c r="A1050" s="236">
        <v>146</v>
      </c>
      <c r="B1050" s="237" t="s">
        <v>2310</v>
      </c>
      <c r="C1050" s="249" t="s">
        <v>2311</v>
      </c>
      <c r="D1050" s="238" t="s">
        <v>263</v>
      </c>
      <c r="E1050" s="239">
        <v>226.69</v>
      </c>
      <c r="F1050" s="240"/>
      <c r="G1050" s="241">
        <f>ROUND(E1050*F1050,2)</f>
        <v>0</v>
      </c>
      <c r="H1050" s="240"/>
      <c r="I1050" s="241">
        <f>ROUND(E1050*H1050,2)</f>
        <v>0</v>
      </c>
      <c r="J1050" s="240"/>
      <c r="K1050" s="241">
        <f>ROUND(E1050*J1050,2)</f>
        <v>0</v>
      </c>
      <c r="L1050" s="241">
        <v>21</v>
      </c>
      <c r="M1050" s="241">
        <f>G1050*(1+L1050/100)</f>
        <v>0</v>
      </c>
      <c r="N1050" s="239">
        <v>4.3499999999999997E-3</v>
      </c>
      <c r="O1050" s="239">
        <f>ROUND(E1050*N1050,2)</f>
        <v>0.99</v>
      </c>
      <c r="P1050" s="239">
        <v>0</v>
      </c>
      <c r="Q1050" s="239">
        <f>ROUND(E1050*P1050,2)</f>
        <v>0</v>
      </c>
      <c r="R1050" s="241" t="s">
        <v>2306</v>
      </c>
      <c r="S1050" s="241" t="s">
        <v>196</v>
      </c>
      <c r="T1050" s="242" t="s">
        <v>244</v>
      </c>
      <c r="U1050" s="224">
        <v>0.95625000000000004</v>
      </c>
      <c r="V1050" s="224">
        <f>ROUND(E1050*U1050,2)</f>
        <v>216.77</v>
      </c>
      <c r="W1050" s="224"/>
      <c r="X1050" s="224" t="s">
        <v>233</v>
      </c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234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50" t="s">
        <v>2312</v>
      </c>
      <c r="D1051" s="244"/>
      <c r="E1051" s="244"/>
      <c r="F1051" s="244"/>
      <c r="G1051" s="244"/>
      <c r="H1051" s="224"/>
      <c r="I1051" s="224"/>
      <c r="J1051" s="224"/>
      <c r="K1051" s="224"/>
      <c r="L1051" s="224"/>
      <c r="M1051" s="224"/>
      <c r="N1051" s="223"/>
      <c r="O1051" s="223"/>
      <c r="P1051" s="223"/>
      <c r="Q1051" s="223"/>
      <c r="R1051" s="224"/>
      <c r="S1051" s="224"/>
      <c r="T1051" s="224"/>
      <c r="U1051" s="224"/>
      <c r="V1051" s="224"/>
      <c r="W1051" s="224"/>
      <c r="X1051" s="224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201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 x14ac:dyDescent="0.2">
      <c r="A1052" s="220"/>
      <c r="B1052" s="221"/>
      <c r="C1052" s="253" t="s">
        <v>2313</v>
      </c>
      <c r="D1052" s="226"/>
      <c r="E1052" s="227">
        <v>188</v>
      </c>
      <c r="F1052" s="224"/>
      <c r="G1052" s="224"/>
      <c r="H1052" s="224"/>
      <c r="I1052" s="224"/>
      <c r="J1052" s="224"/>
      <c r="K1052" s="224"/>
      <c r="L1052" s="224"/>
      <c r="M1052" s="224"/>
      <c r="N1052" s="223"/>
      <c r="O1052" s="223"/>
      <c r="P1052" s="223"/>
      <c r="Q1052" s="223"/>
      <c r="R1052" s="224"/>
      <c r="S1052" s="224"/>
      <c r="T1052" s="224"/>
      <c r="U1052" s="224"/>
      <c r="V1052" s="224"/>
      <c r="W1052" s="224"/>
      <c r="X1052" s="224"/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206</v>
      </c>
      <c r="AH1052" s="213">
        <v>0</v>
      </c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53" t="s">
        <v>2314</v>
      </c>
      <c r="D1053" s="226"/>
      <c r="E1053" s="227">
        <v>38.69</v>
      </c>
      <c r="F1053" s="224"/>
      <c r="G1053" s="224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206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51"/>
      <c r="D1054" s="246"/>
      <c r="E1054" s="246"/>
      <c r="F1054" s="246"/>
      <c r="G1054" s="246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202</v>
      </c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ht="22.5" outlineLevel="1" x14ac:dyDescent="0.2">
      <c r="A1055" s="236">
        <v>147</v>
      </c>
      <c r="B1055" s="237" t="s">
        <v>2315</v>
      </c>
      <c r="C1055" s="249" t="s">
        <v>2316</v>
      </c>
      <c r="D1055" s="238" t="s">
        <v>263</v>
      </c>
      <c r="E1055" s="239">
        <v>57.79</v>
      </c>
      <c r="F1055" s="240"/>
      <c r="G1055" s="241">
        <f>ROUND(E1055*F1055,2)</f>
        <v>0</v>
      </c>
      <c r="H1055" s="240"/>
      <c r="I1055" s="241">
        <f>ROUND(E1055*H1055,2)</f>
        <v>0</v>
      </c>
      <c r="J1055" s="240"/>
      <c r="K1055" s="241">
        <f>ROUND(E1055*J1055,2)</f>
        <v>0</v>
      </c>
      <c r="L1055" s="241">
        <v>21</v>
      </c>
      <c r="M1055" s="241">
        <f>G1055*(1+L1055/100)</f>
        <v>0</v>
      </c>
      <c r="N1055" s="239">
        <v>6.3E-3</v>
      </c>
      <c r="O1055" s="239">
        <f>ROUND(E1055*N1055,2)</f>
        <v>0.36</v>
      </c>
      <c r="P1055" s="239">
        <v>0</v>
      </c>
      <c r="Q1055" s="239">
        <f>ROUND(E1055*P1055,2)</f>
        <v>0</v>
      </c>
      <c r="R1055" s="241" t="s">
        <v>2306</v>
      </c>
      <c r="S1055" s="241" t="s">
        <v>196</v>
      </c>
      <c r="T1055" s="242" t="s">
        <v>244</v>
      </c>
      <c r="U1055" s="224">
        <v>1.0654999999999999</v>
      </c>
      <c r="V1055" s="224">
        <f>ROUND(E1055*U1055,2)</f>
        <v>61.58</v>
      </c>
      <c r="W1055" s="224"/>
      <c r="X1055" s="224" t="s">
        <v>233</v>
      </c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234</v>
      </c>
      <c r="AH1055" s="213"/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0" t="s">
        <v>2312</v>
      </c>
      <c r="D1056" s="244"/>
      <c r="E1056" s="244"/>
      <c r="F1056" s="244"/>
      <c r="G1056" s="244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201</v>
      </c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53" t="s">
        <v>2317</v>
      </c>
      <c r="D1057" s="226"/>
      <c r="E1057" s="227">
        <v>57.79</v>
      </c>
      <c r="F1057" s="224"/>
      <c r="G1057" s="224"/>
      <c r="H1057" s="224"/>
      <c r="I1057" s="224"/>
      <c r="J1057" s="224"/>
      <c r="K1057" s="224"/>
      <c r="L1057" s="224"/>
      <c r="M1057" s="224"/>
      <c r="N1057" s="223"/>
      <c r="O1057" s="223"/>
      <c r="P1057" s="223"/>
      <c r="Q1057" s="223"/>
      <c r="R1057" s="224"/>
      <c r="S1057" s="224"/>
      <c r="T1057" s="224"/>
      <c r="U1057" s="224"/>
      <c r="V1057" s="224"/>
      <c r="W1057" s="224"/>
      <c r="X1057" s="224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206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51"/>
      <c r="D1058" s="246"/>
      <c r="E1058" s="246"/>
      <c r="F1058" s="246"/>
      <c r="G1058" s="246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202</v>
      </c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ht="33.75" outlineLevel="1" x14ac:dyDescent="0.2">
      <c r="A1059" s="236">
        <v>148</v>
      </c>
      <c r="B1059" s="237" t="s">
        <v>2318</v>
      </c>
      <c r="C1059" s="249" t="s">
        <v>2319</v>
      </c>
      <c r="D1059" s="238" t="s">
        <v>263</v>
      </c>
      <c r="E1059" s="239">
        <v>46.8</v>
      </c>
      <c r="F1059" s="240"/>
      <c r="G1059" s="241">
        <f>ROUND(E1059*F1059,2)</f>
        <v>0</v>
      </c>
      <c r="H1059" s="240"/>
      <c r="I1059" s="241">
        <f>ROUND(E1059*H1059,2)</f>
        <v>0</v>
      </c>
      <c r="J1059" s="240"/>
      <c r="K1059" s="241">
        <f>ROUND(E1059*J1059,2)</f>
        <v>0</v>
      </c>
      <c r="L1059" s="241">
        <v>21</v>
      </c>
      <c r="M1059" s="241">
        <f>G1059*(1+L1059/100)</f>
        <v>0</v>
      </c>
      <c r="N1059" s="239">
        <v>4.2100000000000002E-3</v>
      </c>
      <c r="O1059" s="239">
        <f>ROUND(E1059*N1059,2)</f>
        <v>0.2</v>
      </c>
      <c r="P1059" s="239">
        <v>0</v>
      </c>
      <c r="Q1059" s="239">
        <f>ROUND(E1059*P1059,2)</f>
        <v>0</v>
      </c>
      <c r="R1059" s="241" t="s">
        <v>2306</v>
      </c>
      <c r="S1059" s="241" t="s">
        <v>196</v>
      </c>
      <c r="T1059" s="242" t="s">
        <v>244</v>
      </c>
      <c r="U1059" s="224">
        <v>0.70740000000000003</v>
      </c>
      <c r="V1059" s="224">
        <f>ROUND(E1059*U1059,2)</f>
        <v>33.11</v>
      </c>
      <c r="W1059" s="224"/>
      <c r="X1059" s="224" t="s">
        <v>233</v>
      </c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234</v>
      </c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20"/>
      <c r="B1060" s="221"/>
      <c r="C1060" s="253" t="s">
        <v>2320</v>
      </c>
      <c r="D1060" s="226"/>
      <c r="E1060" s="227">
        <v>46.8</v>
      </c>
      <c r="F1060" s="224"/>
      <c r="G1060" s="224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206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1"/>
      <c r="D1061" s="246"/>
      <c r="E1061" s="246"/>
      <c r="F1061" s="246"/>
      <c r="G1061" s="246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202</v>
      </c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ht="22.5" outlineLevel="1" x14ac:dyDescent="0.2">
      <c r="A1062" s="236">
        <v>149</v>
      </c>
      <c r="B1062" s="237" t="s">
        <v>2321</v>
      </c>
      <c r="C1062" s="249" t="s">
        <v>2322</v>
      </c>
      <c r="D1062" s="238" t="s">
        <v>315</v>
      </c>
      <c r="E1062" s="239">
        <v>4</v>
      </c>
      <c r="F1062" s="240"/>
      <c r="G1062" s="241">
        <f>ROUND(E1062*F1062,2)</f>
        <v>0</v>
      </c>
      <c r="H1062" s="240"/>
      <c r="I1062" s="241">
        <f>ROUND(E1062*H1062,2)</f>
        <v>0</v>
      </c>
      <c r="J1062" s="240"/>
      <c r="K1062" s="241">
        <f>ROUND(E1062*J1062,2)</f>
        <v>0</v>
      </c>
      <c r="L1062" s="241">
        <v>21</v>
      </c>
      <c r="M1062" s="241">
        <f>G1062*(1+L1062/100)</f>
        <v>0</v>
      </c>
      <c r="N1062" s="239">
        <v>2.9099999999999998E-3</v>
      </c>
      <c r="O1062" s="239">
        <f>ROUND(E1062*N1062,2)</f>
        <v>0.01</v>
      </c>
      <c r="P1062" s="239">
        <v>0</v>
      </c>
      <c r="Q1062" s="239">
        <f>ROUND(E1062*P1062,2)</f>
        <v>0</v>
      </c>
      <c r="R1062" s="241" t="s">
        <v>2306</v>
      </c>
      <c r="S1062" s="241" t="s">
        <v>196</v>
      </c>
      <c r="T1062" s="242" t="s">
        <v>244</v>
      </c>
      <c r="U1062" s="224">
        <v>1.3234999999999999</v>
      </c>
      <c r="V1062" s="224">
        <f>ROUND(E1062*U1062,2)</f>
        <v>5.29</v>
      </c>
      <c r="W1062" s="224"/>
      <c r="X1062" s="224" t="s">
        <v>233</v>
      </c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234</v>
      </c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3" t="s">
        <v>2323</v>
      </c>
      <c r="D1063" s="226"/>
      <c r="E1063" s="227">
        <v>4</v>
      </c>
      <c r="F1063" s="224"/>
      <c r="G1063" s="224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206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20"/>
      <c r="B1064" s="221"/>
      <c r="C1064" s="251"/>
      <c r="D1064" s="246"/>
      <c r="E1064" s="246"/>
      <c r="F1064" s="246"/>
      <c r="G1064" s="246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202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ht="33.75" outlineLevel="1" x14ac:dyDescent="0.2">
      <c r="A1065" s="236">
        <v>150</v>
      </c>
      <c r="B1065" s="237" t="s">
        <v>2324</v>
      </c>
      <c r="C1065" s="249" t="s">
        <v>2325</v>
      </c>
      <c r="D1065" s="238" t="s">
        <v>263</v>
      </c>
      <c r="E1065" s="239">
        <v>16</v>
      </c>
      <c r="F1065" s="240"/>
      <c r="G1065" s="241">
        <f>ROUND(E1065*F1065,2)</f>
        <v>0</v>
      </c>
      <c r="H1065" s="240"/>
      <c r="I1065" s="241">
        <f>ROUND(E1065*H1065,2)</f>
        <v>0</v>
      </c>
      <c r="J1065" s="240"/>
      <c r="K1065" s="241">
        <f>ROUND(E1065*J1065,2)</f>
        <v>0</v>
      </c>
      <c r="L1065" s="241">
        <v>21</v>
      </c>
      <c r="M1065" s="241">
        <f>G1065*(1+L1065/100)</f>
        <v>0</v>
      </c>
      <c r="N1065" s="239">
        <v>4.6600000000000001E-3</v>
      </c>
      <c r="O1065" s="239">
        <f>ROUND(E1065*N1065,2)</f>
        <v>7.0000000000000007E-2</v>
      </c>
      <c r="P1065" s="239">
        <v>0</v>
      </c>
      <c r="Q1065" s="239">
        <f>ROUND(E1065*P1065,2)</f>
        <v>0</v>
      </c>
      <c r="R1065" s="241" t="s">
        <v>2306</v>
      </c>
      <c r="S1065" s="241" t="s">
        <v>196</v>
      </c>
      <c r="T1065" s="242" t="s">
        <v>244</v>
      </c>
      <c r="U1065" s="224">
        <v>0.71199999999999997</v>
      </c>
      <c r="V1065" s="224">
        <f>ROUND(E1065*U1065,2)</f>
        <v>11.39</v>
      </c>
      <c r="W1065" s="224"/>
      <c r="X1065" s="224" t="s">
        <v>233</v>
      </c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234</v>
      </c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3" t="s">
        <v>2326</v>
      </c>
      <c r="D1066" s="226"/>
      <c r="E1066" s="227">
        <v>16</v>
      </c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206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1"/>
      <c r="D1067" s="246"/>
      <c r="E1067" s="246"/>
      <c r="F1067" s="246"/>
      <c r="G1067" s="246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202</v>
      </c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36">
        <v>151</v>
      </c>
      <c r="B1068" s="237" t="s">
        <v>2327</v>
      </c>
      <c r="C1068" s="249" t="s">
        <v>2328</v>
      </c>
      <c r="D1068" s="238" t="s">
        <v>1182</v>
      </c>
      <c r="E1068" s="239">
        <v>5</v>
      </c>
      <c r="F1068" s="240"/>
      <c r="G1068" s="241">
        <f>ROUND(E1068*F1068,2)</f>
        <v>0</v>
      </c>
      <c r="H1068" s="240"/>
      <c r="I1068" s="241">
        <f>ROUND(E1068*H1068,2)</f>
        <v>0</v>
      </c>
      <c r="J1068" s="240"/>
      <c r="K1068" s="241">
        <f>ROUND(E1068*J1068,2)</f>
        <v>0</v>
      </c>
      <c r="L1068" s="241">
        <v>21</v>
      </c>
      <c r="M1068" s="241">
        <f>G1068*(1+L1068/100)</f>
        <v>0</v>
      </c>
      <c r="N1068" s="239">
        <v>0</v>
      </c>
      <c r="O1068" s="239">
        <f>ROUND(E1068*N1068,2)</f>
        <v>0</v>
      </c>
      <c r="P1068" s="239">
        <v>0</v>
      </c>
      <c r="Q1068" s="239">
        <f>ROUND(E1068*P1068,2)</f>
        <v>0</v>
      </c>
      <c r="R1068" s="241"/>
      <c r="S1068" s="241" t="s">
        <v>345</v>
      </c>
      <c r="T1068" s="242" t="s">
        <v>197</v>
      </c>
      <c r="U1068" s="224">
        <v>0</v>
      </c>
      <c r="V1068" s="224">
        <f>ROUND(E1068*U1068,2)</f>
        <v>0</v>
      </c>
      <c r="W1068" s="224"/>
      <c r="X1068" s="224" t="s">
        <v>233</v>
      </c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234</v>
      </c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60"/>
      <c r="D1069" s="258"/>
      <c r="E1069" s="258"/>
      <c r="F1069" s="258"/>
      <c r="G1069" s="258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202</v>
      </c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36">
        <v>152</v>
      </c>
      <c r="B1070" s="237" t="s">
        <v>2329</v>
      </c>
      <c r="C1070" s="249" t="s">
        <v>2330</v>
      </c>
      <c r="D1070" s="238" t="s">
        <v>1182</v>
      </c>
      <c r="E1070" s="239">
        <v>2</v>
      </c>
      <c r="F1070" s="240"/>
      <c r="G1070" s="241">
        <f>ROUND(E1070*F1070,2)</f>
        <v>0</v>
      </c>
      <c r="H1070" s="240"/>
      <c r="I1070" s="241">
        <f>ROUND(E1070*H1070,2)</f>
        <v>0</v>
      </c>
      <c r="J1070" s="240"/>
      <c r="K1070" s="241">
        <f>ROUND(E1070*J1070,2)</f>
        <v>0</v>
      </c>
      <c r="L1070" s="241">
        <v>21</v>
      </c>
      <c r="M1070" s="241">
        <f>G1070*(1+L1070/100)</f>
        <v>0</v>
      </c>
      <c r="N1070" s="239">
        <v>0</v>
      </c>
      <c r="O1070" s="239">
        <f>ROUND(E1070*N1070,2)</f>
        <v>0</v>
      </c>
      <c r="P1070" s="239">
        <v>0</v>
      </c>
      <c r="Q1070" s="239">
        <f>ROUND(E1070*P1070,2)</f>
        <v>0</v>
      </c>
      <c r="R1070" s="241"/>
      <c r="S1070" s="241" t="s">
        <v>345</v>
      </c>
      <c r="T1070" s="242" t="s">
        <v>197</v>
      </c>
      <c r="U1070" s="224">
        <v>0</v>
      </c>
      <c r="V1070" s="224">
        <f>ROUND(E1070*U1070,2)</f>
        <v>0</v>
      </c>
      <c r="W1070" s="224"/>
      <c r="X1070" s="224" t="s">
        <v>233</v>
      </c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234</v>
      </c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60"/>
      <c r="D1071" s="258"/>
      <c r="E1071" s="258"/>
      <c r="F1071" s="258"/>
      <c r="G1071" s="258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202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">
      <c r="A1072" s="220">
        <v>153</v>
      </c>
      <c r="B1072" s="221" t="s">
        <v>2331</v>
      </c>
      <c r="C1072" s="266" t="s">
        <v>2332</v>
      </c>
      <c r="D1072" s="222" t="s">
        <v>0</v>
      </c>
      <c r="E1072" s="245"/>
      <c r="F1072" s="225"/>
      <c r="G1072" s="224">
        <f>ROUND(E1072*F1072,2)</f>
        <v>0</v>
      </c>
      <c r="H1072" s="225"/>
      <c r="I1072" s="224">
        <f>ROUND(E1072*H1072,2)</f>
        <v>0</v>
      </c>
      <c r="J1072" s="225"/>
      <c r="K1072" s="224">
        <f>ROUND(E1072*J1072,2)</f>
        <v>0</v>
      </c>
      <c r="L1072" s="224">
        <v>21</v>
      </c>
      <c r="M1072" s="224">
        <f>G1072*(1+L1072/100)</f>
        <v>0</v>
      </c>
      <c r="N1072" s="223">
        <v>0</v>
      </c>
      <c r="O1072" s="223">
        <f>ROUND(E1072*N1072,2)</f>
        <v>0</v>
      </c>
      <c r="P1072" s="223">
        <v>0</v>
      </c>
      <c r="Q1072" s="223">
        <f>ROUND(E1072*P1072,2)</f>
        <v>0</v>
      </c>
      <c r="R1072" s="224" t="s">
        <v>2306</v>
      </c>
      <c r="S1072" s="224" t="s">
        <v>196</v>
      </c>
      <c r="T1072" s="224" t="s">
        <v>244</v>
      </c>
      <c r="U1072" s="224">
        <v>0</v>
      </c>
      <c r="V1072" s="224">
        <f>ROUND(E1072*U1072,2)</f>
        <v>0</v>
      </c>
      <c r="W1072" s="224"/>
      <c r="X1072" s="224" t="s">
        <v>340</v>
      </c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341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65" t="s">
        <v>1374</v>
      </c>
      <c r="D1073" s="263"/>
      <c r="E1073" s="263"/>
      <c r="F1073" s="263"/>
      <c r="G1073" s="263"/>
      <c r="H1073" s="224"/>
      <c r="I1073" s="224"/>
      <c r="J1073" s="224"/>
      <c r="K1073" s="224"/>
      <c r="L1073" s="224"/>
      <c r="M1073" s="224"/>
      <c r="N1073" s="223"/>
      <c r="O1073" s="223"/>
      <c r="P1073" s="223"/>
      <c r="Q1073" s="223"/>
      <c r="R1073" s="224"/>
      <c r="S1073" s="224"/>
      <c r="T1073" s="224"/>
      <c r="U1073" s="224"/>
      <c r="V1073" s="224"/>
      <c r="W1073" s="224"/>
      <c r="X1073" s="224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236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1"/>
      <c r="D1074" s="246"/>
      <c r="E1074" s="246"/>
      <c r="F1074" s="246"/>
      <c r="G1074" s="246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202</v>
      </c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x14ac:dyDescent="0.2">
      <c r="A1075" s="229" t="s">
        <v>191</v>
      </c>
      <c r="B1075" s="230" t="s">
        <v>136</v>
      </c>
      <c r="C1075" s="248" t="s">
        <v>137</v>
      </c>
      <c r="D1075" s="231"/>
      <c r="E1075" s="232"/>
      <c r="F1075" s="233"/>
      <c r="G1075" s="233">
        <f>SUMIF(AG1076:AG1141,"&lt;&gt;NOR",G1076:G1141)</f>
        <v>0</v>
      </c>
      <c r="H1075" s="233"/>
      <c r="I1075" s="233">
        <f>SUM(I1076:I1141)</f>
        <v>0</v>
      </c>
      <c r="J1075" s="233"/>
      <c r="K1075" s="233">
        <f>SUM(K1076:K1141)</f>
        <v>0</v>
      </c>
      <c r="L1075" s="233"/>
      <c r="M1075" s="233">
        <f>SUM(M1076:M1141)</f>
        <v>0</v>
      </c>
      <c r="N1075" s="232"/>
      <c r="O1075" s="232">
        <f>SUM(O1076:O1141)</f>
        <v>0.12</v>
      </c>
      <c r="P1075" s="232"/>
      <c r="Q1075" s="232">
        <f>SUM(Q1076:Q1141)</f>
        <v>0</v>
      </c>
      <c r="R1075" s="233"/>
      <c r="S1075" s="233"/>
      <c r="T1075" s="234"/>
      <c r="U1075" s="228"/>
      <c r="V1075" s="228">
        <f>SUM(V1076:V1141)</f>
        <v>4.51</v>
      </c>
      <c r="W1075" s="228"/>
      <c r="X1075" s="228"/>
      <c r="AG1075" t="s">
        <v>192</v>
      </c>
    </row>
    <row r="1076" spans="1:60" ht="22.5" outlineLevel="1" x14ac:dyDescent="0.2">
      <c r="A1076" s="236">
        <v>154</v>
      </c>
      <c r="B1076" s="237" t="s">
        <v>2333</v>
      </c>
      <c r="C1076" s="249" t="s">
        <v>2334</v>
      </c>
      <c r="D1076" s="238" t="s">
        <v>315</v>
      </c>
      <c r="E1076" s="239">
        <v>2</v>
      </c>
      <c r="F1076" s="240"/>
      <c r="G1076" s="241">
        <f>ROUND(E1076*F1076,2)</f>
        <v>0</v>
      </c>
      <c r="H1076" s="240"/>
      <c r="I1076" s="241">
        <f>ROUND(E1076*H1076,2)</f>
        <v>0</v>
      </c>
      <c r="J1076" s="240"/>
      <c r="K1076" s="241">
        <f>ROUND(E1076*J1076,2)</f>
        <v>0</v>
      </c>
      <c r="L1076" s="241">
        <v>21</v>
      </c>
      <c r="M1076" s="241">
        <f>G1076*(1+L1076/100)</f>
        <v>0</v>
      </c>
      <c r="N1076" s="239">
        <v>1.0000000000000001E-5</v>
      </c>
      <c r="O1076" s="239">
        <f>ROUND(E1076*N1076,2)</f>
        <v>0</v>
      </c>
      <c r="P1076" s="239">
        <v>0</v>
      </c>
      <c r="Q1076" s="239">
        <f>ROUND(E1076*P1076,2)</f>
        <v>0</v>
      </c>
      <c r="R1076" s="241" t="s">
        <v>2335</v>
      </c>
      <c r="S1076" s="241" t="s">
        <v>196</v>
      </c>
      <c r="T1076" s="242" t="s">
        <v>244</v>
      </c>
      <c r="U1076" s="224">
        <v>0.40488000000000002</v>
      </c>
      <c r="V1076" s="224">
        <f>ROUND(E1076*U1076,2)</f>
        <v>0.81</v>
      </c>
      <c r="W1076" s="224"/>
      <c r="X1076" s="224" t="s">
        <v>233</v>
      </c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234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60"/>
      <c r="D1077" s="258"/>
      <c r="E1077" s="258"/>
      <c r="F1077" s="258"/>
      <c r="G1077" s="258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202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ht="22.5" outlineLevel="1" x14ac:dyDescent="0.2">
      <c r="A1078" s="236">
        <v>155</v>
      </c>
      <c r="B1078" s="237" t="s">
        <v>2336</v>
      </c>
      <c r="C1078" s="249" t="s">
        <v>2337</v>
      </c>
      <c r="D1078" s="238" t="s">
        <v>315</v>
      </c>
      <c r="E1078" s="239">
        <v>3</v>
      </c>
      <c r="F1078" s="240"/>
      <c r="G1078" s="241">
        <f>ROUND(E1078*F1078,2)</f>
        <v>0</v>
      </c>
      <c r="H1078" s="240"/>
      <c r="I1078" s="241">
        <f>ROUND(E1078*H1078,2)</f>
        <v>0</v>
      </c>
      <c r="J1078" s="240"/>
      <c r="K1078" s="241">
        <f>ROUND(E1078*J1078,2)</f>
        <v>0</v>
      </c>
      <c r="L1078" s="241">
        <v>21</v>
      </c>
      <c r="M1078" s="241">
        <f>G1078*(1+L1078/100)</f>
        <v>0</v>
      </c>
      <c r="N1078" s="239">
        <v>3.0000000000000001E-5</v>
      </c>
      <c r="O1078" s="239">
        <f>ROUND(E1078*N1078,2)</f>
        <v>0</v>
      </c>
      <c r="P1078" s="239">
        <v>0</v>
      </c>
      <c r="Q1078" s="239">
        <f>ROUND(E1078*P1078,2)</f>
        <v>0</v>
      </c>
      <c r="R1078" s="241" t="s">
        <v>2335</v>
      </c>
      <c r="S1078" s="241" t="s">
        <v>196</v>
      </c>
      <c r="T1078" s="242" t="s">
        <v>244</v>
      </c>
      <c r="U1078" s="224">
        <v>1.2335</v>
      </c>
      <c r="V1078" s="224">
        <f>ROUND(E1078*U1078,2)</f>
        <v>3.7</v>
      </c>
      <c r="W1078" s="224"/>
      <c r="X1078" s="224" t="s">
        <v>233</v>
      </c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234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60"/>
      <c r="D1079" s="258"/>
      <c r="E1079" s="258"/>
      <c r="F1079" s="258"/>
      <c r="G1079" s="258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202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ht="22.5" outlineLevel="1" x14ac:dyDescent="0.2">
      <c r="A1080" s="236">
        <v>156</v>
      </c>
      <c r="B1080" s="237" t="s">
        <v>2338</v>
      </c>
      <c r="C1080" s="249" t="s">
        <v>2339</v>
      </c>
      <c r="D1080" s="238" t="s">
        <v>263</v>
      </c>
      <c r="E1080" s="239">
        <v>2.9</v>
      </c>
      <c r="F1080" s="240"/>
      <c r="G1080" s="241">
        <f>ROUND(E1080*F1080,2)</f>
        <v>0</v>
      </c>
      <c r="H1080" s="240"/>
      <c r="I1080" s="241">
        <f>ROUND(E1080*H1080,2)</f>
        <v>0</v>
      </c>
      <c r="J1080" s="240"/>
      <c r="K1080" s="241">
        <f>ROUND(E1080*J1080,2)</f>
        <v>0</v>
      </c>
      <c r="L1080" s="241">
        <v>21</v>
      </c>
      <c r="M1080" s="241">
        <f>G1080*(1+L1080/100)</f>
        <v>0</v>
      </c>
      <c r="N1080" s="239">
        <v>4.8599999999999997E-3</v>
      </c>
      <c r="O1080" s="239">
        <f>ROUND(E1080*N1080,2)</f>
        <v>0.01</v>
      </c>
      <c r="P1080" s="239">
        <v>0</v>
      </c>
      <c r="Q1080" s="239">
        <f>ROUND(E1080*P1080,2)</f>
        <v>0</v>
      </c>
      <c r="R1080" s="241" t="s">
        <v>319</v>
      </c>
      <c r="S1080" s="241" t="s">
        <v>196</v>
      </c>
      <c r="T1080" s="242" t="s">
        <v>244</v>
      </c>
      <c r="U1080" s="224">
        <v>0</v>
      </c>
      <c r="V1080" s="224">
        <f>ROUND(E1080*U1080,2)</f>
        <v>0</v>
      </c>
      <c r="W1080" s="224"/>
      <c r="X1080" s="224" t="s">
        <v>320</v>
      </c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321</v>
      </c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3" t="s">
        <v>2340</v>
      </c>
      <c r="D1081" s="226"/>
      <c r="E1081" s="227">
        <v>2.9</v>
      </c>
      <c r="F1081" s="224"/>
      <c r="G1081" s="224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206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20"/>
      <c r="B1082" s="221"/>
      <c r="C1082" s="251"/>
      <c r="D1082" s="246"/>
      <c r="E1082" s="246"/>
      <c r="F1082" s="246"/>
      <c r="G1082" s="246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202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ht="22.5" outlineLevel="1" x14ac:dyDescent="0.2">
      <c r="A1083" s="236">
        <v>157</v>
      </c>
      <c r="B1083" s="237" t="s">
        <v>2341</v>
      </c>
      <c r="C1083" s="249" t="s">
        <v>2342</v>
      </c>
      <c r="D1083" s="238" t="s">
        <v>263</v>
      </c>
      <c r="E1083" s="239">
        <v>16.8</v>
      </c>
      <c r="F1083" s="240"/>
      <c r="G1083" s="241">
        <f>ROUND(E1083*F1083,2)</f>
        <v>0</v>
      </c>
      <c r="H1083" s="240"/>
      <c r="I1083" s="241">
        <f>ROUND(E1083*H1083,2)</f>
        <v>0</v>
      </c>
      <c r="J1083" s="240"/>
      <c r="K1083" s="241">
        <f>ROUND(E1083*J1083,2)</f>
        <v>0</v>
      </c>
      <c r="L1083" s="241">
        <v>21</v>
      </c>
      <c r="M1083" s="241">
        <f>G1083*(1+L1083/100)</f>
        <v>0</v>
      </c>
      <c r="N1083" s="239">
        <v>6.2500000000000003E-3</v>
      </c>
      <c r="O1083" s="239">
        <f>ROUND(E1083*N1083,2)</f>
        <v>0.11</v>
      </c>
      <c r="P1083" s="239">
        <v>0</v>
      </c>
      <c r="Q1083" s="239">
        <f>ROUND(E1083*P1083,2)</f>
        <v>0</v>
      </c>
      <c r="R1083" s="241" t="s">
        <v>319</v>
      </c>
      <c r="S1083" s="241" t="s">
        <v>196</v>
      </c>
      <c r="T1083" s="242" t="s">
        <v>244</v>
      </c>
      <c r="U1083" s="224">
        <v>0</v>
      </c>
      <c r="V1083" s="224">
        <f>ROUND(E1083*U1083,2)</f>
        <v>0</v>
      </c>
      <c r="W1083" s="224"/>
      <c r="X1083" s="224" t="s">
        <v>320</v>
      </c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321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20"/>
      <c r="B1084" s="221"/>
      <c r="C1084" s="253" t="s">
        <v>2343</v>
      </c>
      <c r="D1084" s="226"/>
      <c r="E1084" s="227">
        <v>16.8</v>
      </c>
      <c r="F1084" s="224"/>
      <c r="G1084" s="224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206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51"/>
      <c r="D1085" s="246"/>
      <c r="E1085" s="246"/>
      <c r="F1085" s="246"/>
      <c r="G1085" s="246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202</v>
      </c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36">
        <v>158</v>
      </c>
      <c r="B1086" s="237" t="s">
        <v>2344</v>
      </c>
      <c r="C1086" s="249" t="s">
        <v>2345</v>
      </c>
      <c r="D1086" s="238" t="s">
        <v>1182</v>
      </c>
      <c r="E1086" s="239">
        <v>1</v>
      </c>
      <c r="F1086" s="240"/>
      <c r="G1086" s="241">
        <f>ROUND(E1086*F1086,2)</f>
        <v>0</v>
      </c>
      <c r="H1086" s="240"/>
      <c r="I1086" s="241">
        <f>ROUND(E1086*H1086,2)</f>
        <v>0</v>
      </c>
      <c r="J1086" s="240"/>
      <c r="K1086" s="241">
        <f>ROUND(E1086*J1086,2)</f>
        <v>0</v>
      </c>
      <c r="L1086" s="241">
        <v>21</v>
      </c>
      <c r="M1086" s="241">
        <f>G1086*(1+L1086/100)</f>
        <v>0</v>
      </c>
      <c r="N1086" s="239">
        <v>0</v>
      </c>
      <c r="O1086" s="239">
        <f>ROUND(E1086*N1086,2)</f>
        <v>0</v>
      </c>
      <c r="P1086" s="239">
        <v>0</v>
      </c>
      <c r="Q1086" s="239">
        <f>ROUND(E1086*P1086,2)</f>
        <v>0</v>
      </c>
      <c r="R1086" s="241"/>
      <c r="S1086" s="241" t="s">
        <v>345</v>
      </c>
      <c r="T1086" s="242" t="s">
        <v>197</v>
      </c>
      <c r="U1086" s="224">
        <v>0</v>
      </c>
      <c r="V1086" s="224">
        <f>ROUND(E1086*U1086,2)</f>
        <v>0</v>
      </c>
      <c r="W1086" s="224"/>
      <c r="X1086" s="224" t="s">
        <v>320</v>
      </c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321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53" t="s">
        <v>2346</v>
      </c>
      <c r="D1087" s="226"/>
      <c r="E1087" s="227">
        <v>1</v>
      </c>
      <c r="F1087" s="224"/>
      <c r="G1087" s="224"/>
      <c r="H1087" s="224"/>
      <c r="I1087" s="224"/>
      <c r="J1087" s="224"/>
      <c r="K1087" s="224"/>
      <c r="L1087" s="224"/>
      <c r="M1087" s="224"/>
      <c r="N1087" s="223"/>
      <c r="O1087" s="223"/>
      <c r="P1087" s="223"/>
      <c r="Q1087" s="223"/>
      <c r="R1087" s="224"/>
      <c r="S1087" s="224"/>
      <c r="T1087" s="224"/>
      <c r="U1087" s="224"/>
      <c r="V1087" s="224"/>
      <c r="W1087" s="224"/>
      <c r="X1087" s="224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206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3" t="s">
        <v>2347</v>
      </c>
      <c r="D1088" s="226"/>
      <c r="E1088" s="227"/>
      <c r="F1088" s="224"/>
      <c r="G1088" s="224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206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20"/>
      <c r="B1089" s="221"/>
      <c r="C1089" s="251"/>
      <c r="D1089" s="246"/>
      <c r="E1089" s="246"/>
      <c r="F1089" s="246"/>
      <c r="G1089" s="246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202</v>
      </c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 x14ac:dyDescent="0.2">
      <c r="A1090" s="236">
        <v>159</v>
      </c>
      <c r="B1090" s="237" t="s">
        <v>2348</v>
      </c>
      <c r="C1090" s="249" t="s">
        <v>2349</v>
      </c>
      <c r="D1090" s="238" t="s">
        <v>1182</v>
      </c>
      <c r="E1090" s="239">
        <v>4</v>
      </c>
      <c r="F1090" s="240"/>
      <c r="G1090" s="241">
        <f>ROUND(E1090*F1090,2)</f>
        <v>0</v>
      </c>
      <c r="H1090" s="240"/>
      <c r="I1090" s="241">
        <f>ROUND(E1090*H1090,2)</f>
        <v>0</v>
      </c>
      <c r="J1090" s="240"/>
      <c r="K1090" s="241">
        <f>ROUND(E1090*J1090,2)</f>
        <v>0</v>
      </c>
      <c r="L1090" s="241">
        <v>21</v>
      </c>
      <c r="M1090" s="241">
        <f>G1090*(1+L1090/100)</f>
        <v>0</v>
      </c>
      <c r="N1090" s="239">
        <v>0</v>
      </c>
      <c r="O1090" s="239">
        <f>ROUND(E1090*N1090,2)</f>
        <v>0</v>
      </c>
      <c r="P1090" s="239">
        <v>0</v>
      </c>
      <c r="Q1090" s="239">
        <f>ROUND(E1090*P1090,2)</f>
        <v>0</v>
      </c>
      <c r="R1090" s="241"/>
      <c r="S1090" s="241" t="s">
        <v>345</v>
      </c>
      <c r="T1090" s="242" t="s">
        <v>197</v>
      </c>
      <c r="U1090" s="224">
        <v>0</v>
      </c>
      <c r="V1090" s="224">
        <f>ROUND(E1090*U1090,2)</f>
        <v>0</v>
      </c>
      <c r="W1090" s="224"/>
      <c r="X1090" s="224" t="s">
        <v>320</v>
      </c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321</v>
      </c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53" t="s">
        <v>2350</v>
      </c>
      <c r="D1091" s="226"/>
      <c r="E1091" s="227">
        <v>4</v>
      </c>
      <c r="F1091" s="224"/>
      <c r="G1091" s="224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206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1"/>
      <c r="D1092" s="246"/>
      <c r="E1092" s="246"/>
      <c r="F1092" s="246"/>
      <c r="G1092" s="246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202</v>
      </c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36">
        <v>160</v>
      </c>
      <c r="B1093" s="237" t="s">
        <v>2351</v>
      </c>
      <c r="C1093" s="249" t="s">
        <v>2352</v>
      </c>
      <c r="D1093" s="238" t="s">
        <v>1182</v>
      </c>
      <c r="E1093" s="239">
        <v>1</v>
      </c>
      <c r="F1093" s="240"/>
      <c r="G1093" s="241">
        <f>ROUND(E1093*F1093,2)</f>
        <v>0</v>
      </c>
      <c r="H1093" s="240"/>
      <c r="I1093" s="241">
        <f>ROUND(E1093*H1093,2)</f>
        <v>0</v>
      </c>
      <c r="J1093" s="240"/>
      <c r="K1093" s="241">
        <f>ROUND(E1093*J1093,2)</f>
        <v>0</v>
      </c>
      <c r="L1093" s="241">
        <v>21</v>
      </c>
      <c r="M1093" s="241">
        <f>G1093*(1+L1093/100)</f>
        <v>0</v>
      </c>
      <c r="N1093" s="239">
        <v>0</v>
      </c>
      <c r="O1093" s="239">
        <f>ROUND(E1093*N1093,2)</f>
        <v>0</v>
      </c>
      <c r="P1093" s="239">
        <v>0</v>
      </c>
      <c r="Q1093" s="239">
        <f>ROUND(E1093*P1093,2)</f>
        <v>0</v>
      </c>
      <c r="R1093" s="241"/>
      <c r="S1093" s="241" t="s">
        <v>345</v>
      </c>
      <c r="T1093" s="242" t="s">
        <v>197</v>
      </c>
      <c r="U1093" s="224">
        <v>0</v>
      </c>
      <c r="V1093" s="224">
        <f>ROUND(E1093*U1093,2)</f>
        <v>0</v>
      </c>
      <c r="W1093" s="224"/>
      <c r="X1093" s="224" t="s">
        <v>320</v>
      </c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321</v>
      </c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3" t="s">
        <v>2353</v>
      </c>
      <c r="D1094" s="226"/>
      <c r="E1094" s="227">
        <v>1</v>
      </c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206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20"/>
      <c r="B1095" s="221"/>
      <c r="C1095" s="251"/>
      <c r="D1095" s="246"/>
      <c r="E1095" s="246"/>
      <c r="F1095" s="246"/>
      <c r="G1095" s="246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202</v>
      </c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36">
        <v>161</v>
      </c>
      <c r="B1096" s="237" t="s">
        <v>2354</v>
      </c>
      <c r="C1096" s="249" t="s">
        <v>2355</v>
      </c>
      <c r="D1096" s="238" t="s">
        <v>1182</v>
      </c>
      <c r="E1096" s="239">
        <v>5</v>
      </c>
      <c r="F1096" s="240"/>
      <c r="G1096" s="241">
        <f>ROUND(E1096*F1096,2)</f>
        <v>0</v>
      </c>
      <c r="H1096" s="240"/>
      <c r="I1096" s="241">
        <f>ROUND(E1096*H1096,2)</f>
        <v>0</v>
      </c>
      <c r="J1096" s="240"/>
      <c r="K1096" s="241">
        <f>ROUND(E1096*J1096,2)</f>
        <v>0</v>
      </c>
      <c r="L1096" s="241">
        <v>21</v>
      </c>
      <c r="M1096" s="241">
        <f>G1096*(1+L1096/100)</f>
        <v>0</v>
      </c>
      <c r="N1096" s="239">
        <v>0</v>
      </c>
      <c r="O1096" s="239">
        <f>ROUND(E1096*N1096,2)</f>
        <v>0</v>
      </c>
      <c r="P1096" s="239">
        <v>0</v>
      </c>
      <c r="Q1096" s="239">
        <f>ROUND(E1096*P1096,2)</f>
        <v>0</v>
      </c>
      <c r="R1096" s="241"/>
      <c r="S1096" s="241" t="s">
        <v>345</v>
      </c>
      <c r="T1096" s="242" t="s">
        <v>197</v>
      </c>
      <c r="U1096" s="224">
        <v>0</v>
      </c>
      <c r="V1096" s="224">
        <f>ROUND(E1096*U1096,2)</f>
        <v>0</v>
      </c>
      <c r="W1096" s="224"/>
      <c r="X1096" s="224" t="s">
        <v>320</v>
      </c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321</v>
      </c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53" t="s">
        <v>2356</v>
      </c>
      <c r="D1097" s="226"/>
      <c r="E1097" s="227">
        <v>5</v>
      </c>
      <c r="F1097" s="224"/>
      <c r="G1097" s="224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206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1"/>
      <c r="D1098" s="246"/>
      <c r="E1098" s="246"/>
      <c r="F1098" s="246"/>
      <c r="G1098" s="246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202</v>
      </c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36">
        <v>162</v>
      </c>
      <c r="B1099" s="237" t="s">
        <v>2357</v>
      </c>
      <c r="C1099" s="249" t="s">
        <v>2358</v>
      </c>
      <c r="D1099" s="238" t="s">
        <v>1182</v>
      </c>
      <c r="E1099" s="239">
        <v>1</v>
      </c>
      <c r="F1099" s="240"/>
      <c r="G1099" s="241">
        <f>ROUND(E1099*F1099,2)</f>
        <v>0</v>
      </c>
      <c r="H1099" s="240"/>
      <c r="I1099" s="241">
        <f>ROUND(E1099*H1099,2)</f>
        <v>0</v>
      </c>
      <c r="J1099" s="240"/>
      <c r="K1099" s="241">
        <f>ROUND(E1099*J1099,2)</f>
        <v>0</v>
      </c>
      <c r="L1099" s="241">
        <v>21</v>
      </c>
      <c r="M1099" s="241">
        <f>G1099*(1+L1099/100)</f>
        <v>0</v>
      </c>
      <c r="N1099" s="239">
        <v>0</v>
      </c>
      <c r="O1099" s="239">
        <f>ROUND(E1099*N1099,2)</f>
        <v>0</v>
      </c>
      <c r="P1099" s="239">
        <v>0</v>
      </c>
      <c r="Q1099" s="239">
        <f>ROUND(E1099*P1099,2)</f>
        <v>0</v>
      </c>
      <c r="R1099" s="241"/>
      <c r="S1099" s="241" t="s">
        <v>345</v>
      </c>
      <c r="T1099" s="242" t="s">
        <v>197</v>
      </c>
      <c r="U1099" s="224">
        <v>0</v>
      </c>
      <c r="V1099" s="224">
        <f>ROUND(E1099*U1099,2)</f>
        <v>0</v>
      </c>
      <c r="W1099" s="224"/>
      <c r="X1099" s="224" t="s">
        <v>320</v>
      </c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321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 x14ac:dyDescent="0.2">
      <c r="A1100" s="220"/>
      <c r="B1100" s="221"/>
      <c r="C1100" s="253" t="s">
        <v>2359</v>
      </c>
      <c r="D1100" s="226"/>
      <c r="E1100" s="227">
        <v>1</v>
      </c>
      <c r="F1100" s="224"/>
      <c r="G1100" s="224"/>
      <c r="H1100" s="224"/>
      <c r="I1100" s="224"/>
      <c r="J1100" s="224"/>
      <c r="K1100" s="224"/>
      <c r="L1100" s="224"/>
      <c r="M1100" s="224"/>
      <c r="N1100" s="223"/>
      <c r="O1100" s="223"/>
      <c r="P1100" s="223"/>
      <c r="Q1100" s="223"/>
      <c r="R1100" s="224"/>
      <c r="S1100" s="224"/>
      <c r="T1100" s="224"/>
      <c r="U1100" s="224"/>
      <c r="V1100" s="224"/>
      <c r="W1100" s="224"/>
      <c r="X1100" s="224"/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206</v>
      </c>
      <c r="AH1100" s="213">
        <v>0</v>
      </c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">
      <c r="A1101" s="220"/>
      <c r="B1101" s="221"/>
      <c r="C1101" s="251"/>
      <c r="D1101" s="246"/>
      <c r="E1101" s="246"/>
      <c r="F1101" s="246"/>
      <c r="G1101" s="246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202</v>
      </c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36">
        <v>163</v>
      </c>
      <c r="B1102" s="237" t="s">
        <v>2360</v>
      </c>
      <c r="C1102" s="249" t="s">
        <v>2361</v>
      </c>
      <c r="D1102" s="238" t="s">
        <v>1182</v>
      </c>
      <c r="E1102" s="239">
        <v>2</v>
      </c>
      <c r="F1102" s="240"/>
      <c r="G1102" s="241">
        <f>ROUND(E1102*F1102,2)</f>
        <v>0</v>
      </c>
      <c r="H1102" s="240"/>
      <c r="I1102" s="241">
        <f>ROUND(E1102*H1102,2)</f>
        <v>0</v>
      </c>
      <c r="J1102" s="240"/>
      <c r="K1102" s="241">
        <f>ROUND(E1102*J1102,2)</f>
        <v>0</v>
      </c>
      <c r="L1102" s="241">
        <v>21</v>
      </c>
      <c r="M1102" s="241">
        <f>G1102*(1+L1102/100)</f>
        <v>0</v>
      </c>
      <c r="N1102" s="239">
        <v>0</v>
      </c>
      <c r="O1102" s="239">
        <f>ROUND(E1102*N1102,2)</f>
        <v>0</v>
      </c>
      <c r="P1102" s="239">
        <v>0</v>
      </c>
      <c r="Q1102" s="239">
        <f>ROUND(E1102*P1102,2)</f>
        <v>0</v>
      </c>
      <c r="R1102" s="241"/>
      <c r="S1102" s="241" t="s">
        <v>345</v>
      </c>
      <c r="T1102" s="242" t="s">
        <v>197</v>
      </c>
      <c r="U1102" s="224">
        <v>0</v>
      </c>
      <c r="V1102" s="224">
        <f>ROUND(E1102*U1102,2)</f>
        <v>0</v>
      </c>
      <c r="W1102" s="224"/>
      <c r="X1102" s="224" t="s">
        <v>320</v>
      </c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321</v>
      </c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53" t="s">
        <v>2362</v>
      </c>
      <c r="D1103" s="226"/>
      <c r="E1103" s="227">
        <v>2</v>
      </c>
      <c r="F1103" s="224"/>
      <c r="G1103" s="224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206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51"/>
      <c r="D1104" s="246"/>
      <c r="E1104" s="246"/>
      <c r="F1104" s="246"/>
      <c r="G1104" s="246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202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36">
        <v>164</v>
      </c>
      <c r="B1105" s="237" t="s">
        <v>2363</v>
      </c>
      <c r="C1105" s="249" t="s">
        <v>2364</v>
      </c>
      <c r="D1105" s="238" t="s">
        <v>1182</v>
      </c>
      <c r="E1105" s="239">
        <v>3</v>
      </c>
      <c r="F1105" s="240"/>
      <c r="G1105" s="241">
        <f>ROUND(E1105*F1105,2)</f>
        <v>0</v>
      </c>
      <c r="H1105" s="240"/>
      <c r="I1105" s="241">
        <f>ROUND(E1105*H1105,2)</f>
        <v>0</v>
      </c>
      <c r="J1105" s="240"/>
      <c r="K1105" s="241">
        <f>ROUND(E1105*J1105,2)</f>
        <v>0</v>
      </c>
      <c r="L1105" s="241">
        <v>21</v>
      </c>
      <c r="M1105" s="241">
        <f>G1105*(1+L1105/100)</f>
        <v>0</v>
      </c>
      <c r="N1105" s="239">
        <v>0</v>
      </c>
      <c r="O1105" s="239">
        <f>ROUND(E1105*N1105,2)</f>
        <v>0</v>
      </c>
      <c r="P1105" s="239">
        <v>0</v>
      </c>
      <c r="Q1105" s="239">
        <f>ROUND(E1105*P1105,2)</f>
        <v>0</v>
      </c>
      <c r="R1105" s="241"/>
      <c r="S1105" s="241" t="s">
        <v>345</v>
      </c>
      <c r="T1105" s="242" t="s">
        <v>197</v>
      </c>
      <c r="U1105" s="224">
        <v>0</v>
      </c>
      <c r="V1105" s="224">
        <f>ROUND(E1105*U1105,2)</f>
        <v>0</v>
      </c>
      <c r="W1105" s="224"/>
      <c r="X1105" s="224" t="s">
        <v>320</v>
      </c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321</v>
      </c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3" t="s">
        <v>2365</v>
      </c>
      <c r="D1106" s="226"/>
      <c r="E1106" s="227">
        <v>3</v>
      </c>
      <c r="F1106" s="224"/>
      <c r="G1106" s="224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206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51"/>
      <c r="D1107" s="246"/>
      <c r="E1107" s="246"/>
      <c r="F1107" s="246"/>
      <c r="G1107" s="246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202</v>
      </c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36">
        <v>165</v>
      </c>
      <c r="B1108" s="237" t="s">
        <v>2366</v>
      </c>
      <c r="C1108" s="249" t="s">
        <v>2367</v>
      </c>
      <c r="D1108" s="238" t="s">
        <v>1182</v>
      </c>
      <c r="E1108" s="239">
        <v>14</v>
      </c>
      <c r="F1108" s="240"/>
      <c r="G1108" s="241">
        <f>ROUND(E1108*F1108,2)</f>
        <v>0</v>
      </c>
      <c r="H1108" s="240"/>
      <c r="I1108" s="241">
        <f>ROUND(E1108*H1108,2)</f>
        <v>0</v>
      </c>
      <c r="J1108" s="240"/>
      <c r="K1108" s="241">
        <f>ROUND(E1108*J1108,2)</f>
        <v>0</v>
      </c>
      <c r="L1108" s="241">
        <v>21</v>
      </c>
      <c r="M1108" s="241">
        <f>G1108*(1+L1108/100)</f>
        <v>0</v>
      </c>
      <c r="N1108" s="239">
        <v>0</v>
      </c>
      <c r="O1108" s="239">
        <f>ROUND(E1108*N1108,2)</f>
        <v>0</v>
      </c>
      <c r="P1108" s="239">
        <v>0</v>
      </c>
      <c r="Q1108" s="239">
        <f>ROUND(E1108*P1108,2)</f>
        <v>0</v>
      </c>
      <c r="R1108" s="241"/>
      <c r="S1108" s="241" t="s">
        <v>345</v>
      </c>
      <c r="T1108" s="242" t="s">
        <v>197</v>
      </c>
      <c r="U1108" s="224">
        <v>0</v>
      </c>
      <c r="V1108" s="224">
        <f>ROUND(E1108*U1108,2)</f>
        <v>0</v>
      </c>
      <c r="W1108" s="224"/>
      <c r="X1108" s="224" t="s">
        <v>320</v>
      </c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321</v>
      </c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3" t="s">
        <v>2368</v>
      </c>
      <c r="D1109" s="226"/>
      <c r="E1109" s="227">
        <v>14</v>
      </c>
      <c r="F1109" s="224"/>
      <c r="G1109" s="224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206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51"/>
      <c r="D1110" s="246"/>
      <c r="E1110" s="246"/>
      <c r="F1110" s="246"/>
      <c r="G1110" s="246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202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36">
        <v>166</v>
      </c>
      <c r="B1111" s="237" t="s">
        <v>2369</v>
      </c>
      <c r="C1111" s="249" t="s">
        <v>2370</v>
      </c>
      <c r="D1111" s="238" t="s">
        <v>400</v>
      </c>
      <c r="E1111" s="239">
        <v>8.4</v>
      </c>
      <c r="F1111" s="240"/>
      <c r="G1111" s="241">
        <f>ROUND(E1111*F1111,2)</f>
        <v>0</v>
      </c>
      <c r="H1111" s="240"/>
      <c r="I1111" s="241">
        <f>ROUND(E1111*H1111,2)</f>
        <v>0</v>
      </c>
      <c r="J1111" s="240"/>
      <c r="K1111" s="241">
        <f>ROUND(E1111*J1111,2)</f>
        <v>0</v>
      </c>
      <c r="L1111" s="241">
        <v>21</v>
      </c>
      <c r="M1111" s="241">
        <f>G1111*(1+L1111/100)</f>
        <v>0</v>
      </c>
      <c r="N1111" s="239">
        <v>0</v>
      </c>
      <c r="O1111" s="239">
        <f>ROUND(E1111*N1111,2)</f>
        <v>0</v>
      </c>
      <c r="P1111" s="239">
        <v>0</v>
      </c>
      <c r="Q1111" s="239">
        <f>ROUND(E1111*P1111,2)</f>
        <v>0</v>
      </c>
      <c r="R1111" s="241"/>
      <c r="S1111" s="241" t="s">
        <v>345</v>
      </c>
      <c r="T1111" s="242" t="s">
        <v>197</v>
      </c>
      <c r="U1111" s="224">
        <v>0</v>
      </c>
      <c r="V1111" s="224">
        <f>ROUND(E1111*U1111,2)</f>
        <v>0</v>
      </c>
      <c r="W1111" s="224"/>
      <c r="X1111" s="224" t="s">
        <v>320</v>
      </c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321</v>
      </c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3" t="s">
        <v>2371</v>
      </c>
      <c r="D1112" s="226"/>
      <c r="E1112" s="227">
        <v>8.4</v>
      </c>
      <c r="F1112" s="224"/>
      <c r="G1112" s="224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206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51"/>
      <c r="D1113" s="246"/>
      <c r="E1113" s="246"/>
      <c r="F1113" s="246"/>
      <c r="G1113" s="246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202</v>
      </c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36">
        <v>167</v>
      </c>
      <c r="B1114" s="237" t="s">
        <v>2372</v>
      </c>
      <c r="C1114" s="249" t="s">
        <v>2373</v>
      </c>
      <c r="D1114" s="238" t="s">
        <v>1182</v>
      </c>
      <c r="E1114" s="239">
        <v>1</v>
      </c>
      <c r="F1114" s="240"/>
      <c r="G1114" s="241">
        <f>ROUND(E1114*F1114,2)</f>
        <v>0</v>
      </c>
      <c r="H1114" s="240"/>
      <c r="I1114" s="241">
        <f>ROUND(E1114*H1114,2)</f>
        <v>0</v>
      </c>
      <c r="J1114" s="240"/>
      <c r="K1114" s="241">
        <f>ROUND(E1114*J1114,2)</f>
        <v>0</v>
      </c>
      <c r="L1114" s="241">
        <v>21</v>
      </c>
      <c r="M1114" s="241">
        <f>G1114*(1+L1114/100)</f>
        <v>0</v>
      </c>
      <c r="N1114" s="239">
        <v>0</v>
      </c>
      <c r="O1114" s="239">
        <f>ROUND(E1114*N1114,2)</f>
        <v>0</v>
      </c>
      <c r="P1114" s="239">
        <v>0</v>
      </c>
      <c r="Q1114" s="239">
        <f>ROUND(E1114*P1114,2)</f>
        <v>0</v>
      </c>
      <c r="R1114" s="241"/>
      <c r="S1114" s="241" t="s">
        <v>345</v>
      </c>
      <c r="T1114" s="242" t="s">
        <v>197</v>
      </c>
      <c r="U1114" s="224">
        <v>0</v>
      </c>
      <c r="V1114" s="224">
        <f>ROUND(E1114*U1114,2)</f>
        <v>0</v>
      </c>
      <c r="W1114" s="224"/>
      <c r="X1114" s="224" t="s">
        <v>320</v>
      </c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321</v>
      </c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3" t="s">
        <v>2374</v>
      </c>
      <c r="D1115" s="226"/>
      <c r="E1115" s="227">
        <v>1</v>
      </c>
      <c r="F1115" s="224"/>
      <c r="G1115" s="224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206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1"/>
      <c r="D1116" s="246"/>
      <c r="E1116" s="246"/>
      <c r="F1116" s="246"/>
      <c r="G1116" s="246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202</v>
      </c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36">
        <v>168</v>
      </c>
      <c r="B1117" s="237" t="s">
        <v>2375</v>
      </c>
      <c r="C1117" s="249" t="s">
        <v>2376</v>
      </c>
      <c r="D1117" s="238" t="s">
        <v>1182</v>
      </c>
      <c r="E1117" s="239">
        <v>3</v>
      </c>
      <c r="F1117" s="240"/>
      <c r="G1117" s="241">
        <f>ROUND(E1117*F1117,2)</f>
        <v>0</v>
      </c>
      <c r="H1117" s="240"/>
      <c r="I1117" s="241">
        <f>ROUND(E1117*H1117,2)</f>
        <v>0</v>
      </c>
      <c r="J1117" s="240"/>
      <c r="K1117" s="241">
        <f>ROUND(E1117*J1117,2)</f>
        <v>0</v>
      </c>
      <c r="L1117" s="241">
        <v>21</v>
      </c>
      <c r="M1117" s="241">
        <f>G1117*(1+L1117/100)</f>
        <v>0</v>
      </c>
      <c r="N1117" s="239">
        <v>0</v>
      </c>
      <c r="O1117" s="239">
        <f>ROUND(E1117*N1117,2)</f>
        <v>0</v>
      </c>
      <c r="P1117" s="239">
        <v>0</v>
      </c>
      <c r="Q1117" s="239">
        <f>ROUND(E1117*P1117,2)</f>
        <v>0</v>
      </c>
      <c r="R1117" s="241"/>
      <c r="S1117" s="241" t="s">
        <v>345</v>
      </c>
      <c r="T1117" s="242" t="s">
        <v>197</v>
      </c>
      <c r="U1117" s="224">
        <v>0</v>
      </c>
      <c r="V1117" s="224">
        <f>ROUND(E1117*U1117,2)</f>
        <v>0</v>
      </c>
      <c r="W1117" s="224"/>
      <c r="X1117" s="224" t="s">
        <v>320</v>
      </c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321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53" t="s">
        <v>2377</v>
      </c>
      <c r="D1118" s="226"/>
      <c r="E1118" s="227">
        <v>3</v>
      </c>
      <c r="F1118" s="224"/>
      <c r="G1118" s="224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206</v>
      </c>
      <c r="AH1118" s="213">
        <v>0</v>
      </c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20"/>
      <c r="B1119" s="221"/>
      <c r="C1119" s="251"/>
      <c r="D1119" s="246"/>
      <c r="E1119" s="246"/>
      <c r="F1119" s="246"/>
      <c r="G1119" s="246"/>
      <c r="H1119" s="224"/>
      <c r="I1119" s="224"/>
      <c r="J1119" s="224"/>
      <c r="K1119" s="224"/>
      <c r="L1119" s="224"/>
      <c r="M1119" s="224"/>
      <c r="N1119" s="223"/>
      <c r="O1119" s="223"/>
      <c r="P1119" s="223"/>
      <c r="Q1119" s="223"/>
      <c r="R1119" s="224"/>
      <c r="S1119" s="224"/>
      <c r="T1119" s="224"/>
      <c r="U1119" s="224"/>
      <c r="V1119" s="224"/>
      <c r="W1119" s="224"/>
      <c r="X1119" s="224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202</v>
      </c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36">
        <v>169</v>
      </c>
      <c r="B1120" s="237" t="s">
        <v>2378</v>
      </c>
      <c r="C1120" s="249" t="s">
        <v>2379</v>
      </c>
      <c r="D1120" s="238" t="s">
        <v>1182</v>
      </c>
      <c r="E1120" s="239">
        <v>3</v>
      </c>
      <c r="F1120" s="240"/>
      <c r="G1120" s="241">
        <f>ROUND(E1120*F1120,2)</f>
        <v>0</v>
      </c>
      <c r="H1120" s="240"/>
      <c r="I1120" s="241">
        <f>ROUND(E1120*H1120,2)</f>
        <v>0</v>
      </c>
      <c r="J1120" s="240"/>
      <c r="K1120" s="241">
        <f>ROUND(E1120*J1120,2)</f>
        <v>0</v>
      </c>
      <c r="L1120" s="241">
        <v>21</v>
      </c>
      <c r="M1120" s="241">
        <f>G1120*(1+L1120/100)</f>
        <v>0</v>
      </c>
      <c r="N1120" s="239">
        <v>0</v>
      </c>
      <c r="O1120" s="239">
        <f>ROUND(E1120*N1120,2)</f>
        <v>0</v>
      </c>
      <c r="P1120" s="239">
        <v>0</v>
      </c>
      <c r="Q1120" s="239">
        <f>ROUND(E1120*P1120,2)</f>
        <v>0</v>
      </c>
      <c r="R1120" s="241"/>
      <c r="S1120" s="241" t="s">
        <v>345</v>
      </c>
      <c r="T1120" s="242" t="s">
        <v>197</v>
      </c>
      <c r="U1120" s="224">
        <v>0</v>
      </c>
      <c r="V1120" s="224">
        <f>ROUND(E1120*U1120,2)</f>
        <v>0</v>
      </c>
      <c r="W1120" s="224"/>
      <c r="X1120" s="224" t="s">
        <v>320</v>
      </c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321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53" t="s">
        <v>2380</v>
      </c>
      <c r="D1121" s="226"/>
      <c r="E1121" s="227">
        <v>3</v>
      </c>
      <c r="F1121" s="224"/>
      <c r="G1121" s="224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206</v>
      </c>
      <c r="AH1121" s="213">
        <v>0</v>
      </c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51"/>
      <c r="D1122" s="246"/>
      <c r="E1122" s="246"/>
      <c r="F1122" s="246"/>
      <c r="G1122" s="246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202</v>
      </c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36">
        <v>170</v>
      </c>
      <c r="B1123" s="237" t="s">
        <v>2381</v>
      </c>
      <c r="C1123" s="249" t="s">
        <v>2382</v>
      </c>
      <c r="D1123" s="238" t="s">
        <v>1182</v>
      </c>
      <c r="E1123" s="239">
        <v>3</v>
      </c>
      <c r="F1123" s="240"/>
      <c r="G1123" s="241">
        <f>ROUND(E1123*F1123,2)</f>
        <v>0</v>
      </c>
      <c r="H1123" s="240"/>
      <c r="I1123" s="241">
        <f>ROUND(E1123*H1123,2)</f>
        <v>0</v>
      </c>
      <c r="J1123" s="240"/>
      <c r="K1123" s="241">
        <f>ROUND(E1123*J1123,2)</f>
        <v>0</v>
      </c>
      <c r="L1123" s="241">
        <v>21</v>
      </c>
      <c r="M1123" s="241">
        <f>G1123*(1+L1123/100)</f>
        <v>0</v>
      </c>
      <c r="N1123" s="239">
        <v>0</v>
      </c>
      <c r="O1123" s="239">
        <f>ROUND(E1123*N1123,2)</f>
        <v>0</v>
      </c>
      <c r="P1123" s="239">
        <v>0</v>
      </c>
      <c r="Q1123" s="239">
        <f>ROUND(E1123*P1123,2)</f>
        <v>0</v>
      </c>
      <c r="R1123" s="241"/>
      <c r="S1123" s="241" t="s">
        <v>345</v>
      </c>
      <c r="T1123" s="242" t="s">
        <v>197</v>
      </c>
      <c r="U1123" s="224">
        <v>0</v>
      </c>
      <c r="V1123" s="224">
        <f>ROUND(E1123*U1123,2)</f>
        <v>0</v>
      </c>
      <c r="W1123" s="224"/>
      <c r="X1123" s="224" t="s">
        <v>320</v>
      </c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321</v>
      </c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20"/>
      <c r="B1124" s="221"/>
      <c r="C1124" s="253" t="s">
        <v>2383</v>
      </c>
      <c r="D1124" s="226"/>
      <c r="E1124" s="227">
        <v>3</v>
      </c>
      <c r="F1124" s="224"/>
      <c r="G1124" s="224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206</v>
      </c>
      <c r="AH1124" s="213">
        <v>0</v>
      </c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20"/>
      <c r="B1125" s="221"/>
      <c r="C1125" s="251"/>
      <c r="D1125" s="246"/>
      <c r="E1125" s="246"/>
      <c r="F1125" s="246"/>
      <c r="G1125" s="246"/>
      <c r="H1125" s="224"/>
      <c r="I1125" s="224"/>
      <c r="J1125" s="224"/>
      <c r="K1125" s="224"/>
      <c r="L1125" s="224"/>
      <c r="M1125" s="224"/>
      <c r="N1125" s="223"/>
      <c r="O1125" s="223"/>
      <c r="P1125" s="223"/>
      <c r="Q1125" s="223"/>
      <c r="R1125" s="224"/>
      <c r="S1125" s="224"/>
      <c r="T1125" s="224"/>
      <c r="U1125" s="224"/>
      <c r="V1125" s="224"/>
      <c r="W1125" s="224"/>
      <c r="X1125" s="224"/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202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36">
        <v>171</v>
      </c>
      <c r="B1126" s="237" t="s">
        <v>2384</v>
      </c>
      <c r="C1126" s="249" t="s">
        <v>2385</v>
      </c>
      <c r="D1126" s="238" t="s">
        <v>1182</v>
      </c>
      <c r="E1126" s="239">
        <v>2</v>
      </c>
      <c r="F1126" s="240"/>
      <c r="G1126" s="241">
        <f>ROUND(E1126*F1126,2)</f>
        <v>0</v>
      </c>
      <c r="H1126" s="240"/>
      <c r="I1126" s="241">
        <f>ROUND(E1126*H1126,2)</f>
        <v>0</v>
      </c>
      <c r="J1126" s="240"/>
      <c r="K1126" s="241">
        <f>ROUND(E1126*J1126,2)</f>
        <v>0</v>
      </c>
      <c r="L1126" s="241">
        <v>21</v>
      </c>
      <c r="M1126" s="241">
        <f>G1126*(1+L1126/100)</f>
        <v>0</v>
      </c>
      <c r="N1126" s="239">
        <v>0</v>
      </c>
      <c r="O1126" s="239">
        <f>ROUND(E1126*N1126,2)</f>
        <v>0</v>
      </c>
      <c r="P1126" s="239">
        <v>0</v>
      </c>
      <c r="Q1126" s="239">
        <f>ROUND(E1126*P1126,2)</f>
        <v>0</v>
      </c>
      <c r="R1126" s="241"/>
      <c r="S1126" s="241" t="s">
        <v>345</v>
      </c>
      <c r="T1126" s="242" t="s">
        <v>197</v>
      </c>
      <c r="U1126" s="224">
        <v>0</v>
      </c>
      <c r="V1126" s="224">
        <f>ROUND(E1126*U1126,2)</f>
        <v>0</v>
      </c>
      <c r="W1126" s="224"/>
      <c r="X1126" s="224" t="s">
        <v>320</v>
      </c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321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20"/>
      <c r="B1127" s="221"/>
      <c r="C1127" s="253" t="s">
        <v>2386</v>
      </c>
      <c r="D1127" s="226"/>
      <c r="E1127" s="227">
        <v>2</v>
      </c>
      <c r="F1127" s="224"/>
      <c r="G1127" s="224"/>
      <c r="H1127" s="224"/>
      <c r="I1127" s="224"/>
      <c r="J1127" s="224"/>
      <c r="K1127" s="224"/>
      <c r="L1127" s="224"/>
      <c r="M1127" s="224"/>
      <c r="N1127" s="223"/>
      <c r="O1127" s="223"/>
      <c r="P1127" s="223"/>
      <c r="Q1127" s="223"/>
      <c r="R1127" s="224"/>
      <c r="S1127" s="224"/>
      <c r="T1127" s="224"/>
      <c r="U1127" s="224"/>
      <c r="V1127" s="224"/>
      <c r="W1127" s="224"/>
      <c r="X1127" s="224"/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206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51"/>
      <c r="D1128" s="246"/>
      <c r="E1128" s="246"/>
      <c r="F1128" s="246"/>
      <c r="G1128" s="246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202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36">
        <v>172</v>
      </c>
      <c r="B1129" s="237" t="s">
        <v>2387</v>
      </c>
      <c r="C1129" s="249" t="s">
        <v>2388</v>
      </c>
      <c r="D1129" s="238" t="s">
        <v>1182</v>
      </c>
      <c r="E1129" s="239">
        <v>11</v>
      </c>
      <c r="F1129" s="240"/>
      <c r="G1129" s="241">
        <f>ROUND(E1129*F1129,2)</f>
        <v>0</v>
      </c>
      <c r="H1129" s="240"/>
      <c r="I1129" s="241">
        <f>ROUND(E1129*H1129,2)</f>
        <v>0</v>
      </c>
      <c r="J1129" s="240"/>
      <c r="K1129" s="241">
        <f>ROUND(E1129*J1129,2)</f>
        <v>0</v>
      </c>
      <c r="L1129" s="241">
        <v>21</v>
      </c>
      <c r="M1129" s="241">
        <f>G1129*(1+L1129/100)</f>
        <v>0</v>
      </c>
      <c r="N1129" s="239">
        <v>0</v>
      </c>
      <c r="O1129" s="239">
        <f>ROUND(E1129*N1129,2)</f>
        <v>0</v>
      </c>
      <c r="P1129" s="239">
        <v>0</v>
      </c>
      <c r="Q1129" s="239">
        <f>ROUND(E1129*P1129,2)</f>
        <v>0</v>
      </c>
      <c r="R1129" s="241"/>
      <c r="S1129" s="241" t="s">
        <v>345</v>
      </c>
      <c r="T1129" s="242" t="s">
        <v>197</v>
      </c>
      <c r="U1129" s="224">
        <v>0</v>
      </c>
      <c r="V1129" s="224">
        <f>ROUND(E1129*U1129,2)</f>
        <v>0</v>
      </c>
      <c r="W1129" s="224"/>
      <c r="X1129" s="224" t="s">
        <v>320</v>
      </c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321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53" t="s">
        <v>2389</v>
      </c>
      <c r="D1130" s="226"/>
      <c r="E1130" s="227">
        <v>10</v>
      </c>
      <c r="F1130" s="224"/>
      <c r="G1130" s="224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206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3" t="s">
        <v>1922</v>
      </c>
      <c r="D1131" s="226"/>
      <c r="E1131" s="227">
        <v>1</v>
      </c>
      <c r="F1131" s="224"/>
      <c r="G1131" s="224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206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51"/>
      <c r="D1132" s="246"/>
      <c r="E1132" s="246"/>
      <c r="F1132" s="246"/>
      <c r="G1132" s="246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202</v>
      </c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36">
        <v>173</v>
      </c>
      <c r="B1133" s="237" t="s">
        <v>2390</v>
      </c>
      <c r="C1133" s="249" t="s">
        <v>2391</v>
      </c>
      <c r="D1133" s="238" t="s">
        <v>1182</v>
      </c>
      <c r="E1133" s="239">
        <v>2</v>
      </c>
      <c r="F1133" s="240"/>
      <c r="G1133" s="241">
        <f>ROUND(E1133*F1133,2)</f>
        <v>0</v>
      </c>
      <c r="H1133" s="240"/>
      <c r="I1133" s="241">
        <f>ROUND(E1133*H1133,2)</f>
        <v>0</v>
      </c>
      <c r="J1133" s="240"/>
      <c r="K1133" s="241">
        <f>ROUND(E1133*J1133,2)</f>
        <v>0</v>
      </c>
      <c r="L1133" s="241">
        <v>21</v>
      </c>
      <c r="M1133" s="241">
        <f>G1133*(1+L1133/100)</f>
        <v>0</v>
      </c>
      <c r="N1133" s="239">
        <v>0</v>
      </c>
      <c r="O1133" s="239">
        <f>ROUND(E1133*N1133,2)</f>
        <v>0</v>
      </c>
      <c r="P1133" s="239">
        <v>0</v>
      </c>
      <c r="Q1133" s="239">
        <f>ROUND(E1133*P1133,2)</f>
        <v>0</v>
      </c>
      <c r="R1133" s="241"/>
      <c r="S1133" s="241" t="s">
        <v>345</v>
      </c>
      <c r="T1133" s="242" t="s">
        <v>197</v>
      </c>
      <c r="U1133" s="224">
        <v>0</v>
      </c>
      <c r="V1133" s="224">
        <f>ROUND(E1133*U1133,2)</f>
        <v>0</v>
      </c>
      <c r="W1133" s="224"/>
      <c r="X1133" s="224" t="s">
        <v>320</v>
      </c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321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53" t="s">
        <v>2392</v>
      </c>
      <c r="D1134" s="226"/>
      <c r="E1134" s="227">
        <v>2</v>
      </c>
      <c r="F1134" s="224"/>
      <c r="G1134" s="224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206</v>
      </c>
      <c r="AH1134" s="213">
        <v>0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20"/>
      <c r="B1135" s="221"/>
      <c r="C1135" s="251"/>
      <c r="D1135" s="246"/>
      <c r="E1135" s="246"/>
      <c r="F1135" s="246"/>
      <c r="G1135" s="246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202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36">
        <v>174</v>
      </c>
      <c r="B1136" s="237" t="s">
        <v>2393</v>
      </c>
      <c r="C1136" s="249" t="s">
        <v>2394</v>
      </c>
      <c r="D1136" s="238" t="s">
        <v>1182</v>
      </c>
      <c r="E1136" s="239">
        <v>1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39">
        <v>0</v>
      </c>
      <c r="O1136" s="239">
        <f>ROUND(E1136*N1136,2)</f>
        <v>0</v>
      </c>
      <c r="P1136" s="239">
        <v>0</v>
      </c>
      <c r="Q1136" s="239">
        <f>ROUND(E1136*P1136,2)</f>
        <v>0</v>
      </c>
      <c r="R1136" s="241"/>
      <c r="S1136" s="241" t="s">
        <v>345</v>
      </c>
      <c r="T1136" s="242" t="s">
        <v>197</v>
      </c>
      <c r="U1136" s="224">
        <v>0</v>
      </c>
      <c r="V1136" s="224">
        <f>ROUND(E1136*U1136,2)</f>
        <v>0</v>
      </c>
      <c r="W1136" s="224"/>
      <c r="X1136" s="224" t="s">
        <v>320</v>
      </c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321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3" t="s">
        <v>2395</v>
      </c>
      <c r="D1137" s="226"/>
      <c r="E1137" s="227">
        <v>1</v>
      </c>
      <c r="F1137" s="224"/>
      <c r="G1137" s="224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206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1"/>
      <c r="D1138" s="246"/>
      <c r="E1138" s="246"/>
      <c r="F1138" s="246"/>
      <c r="G1138" s="246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202</v>
      </c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>
        <v>175</v>
      </c>
      <c r="B1139" s="221" t="s">
        <v>2396</v>
      </c>
      <c r="C1139" s="266" t="s">
        <v>2397</v>
      </c>
      <c r="D1139" s="222" t="s">
        <v>0</v>
      </c>
      <c r="E1139" s="245"/>
      <c r="F1139" s="225"/>
      <c r="G1139" s="224">
        <f>ROUND(E1139*F1139,2)</f>
        <v>0</v>
      </c>
      <c r="H1139" s="225"/>
      <c r="I1139" s="224">
        <f>ROUND(E1139*H1139,2)</f>
        <v>0</v>
      </c>
      <c r="J1139" s="225"/>
      <c r="K1139" s="224">
        <f>ROUND(E1139*J1139,2)</f>
        <v>0</v>
      </c>
      <c r="L1139" s="224">
        <v>21</v>
      </c>
      <c r="M1139" s="224">
        <f>G1139*(1+L1139/100)</f>
        <v>0</v>
      </c>
      <c r="N1139" s="223">
        <v>0</v>
      </c>
      <c r="O1139" s="223">
        <f>ROUND(E1139*N1139,2)</f>
        <v>0</v>
      </c>
      <c r="P1139" s="223">
        <v>0</v>
      </c>
      <c r="Q1139" s="223">
        <f>ROUND(E1139*P1139,2)</f>
        <v>0</v>
      </c>
      <c r="R1139" s="224" t="s">
        <v>2335</v>
      </c>
      <c r="S1139" s="224" t="s">
        <v>196</v>
      </c>
      <c r="T1139" s="224" t="s">
        <v>244</v>
      </c>
      <c r="U1139" s="224">
        <v>0</v>
      </c>
      <c r="V1139" s="224">
        <f>ROUND(E1139*U1139,2)</f>
        <v>0</v>
      </c>
      <c r="W1139" s="224"/>
      <c r="X1139" s="224" t="s">
        <v>340</v>
      </c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341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65" t="s">
        <v>1374</v>
      </c>
      <c r="D1140" s="263"/>
      <c r="E1140" s="263"/>
      <c r="F1140" s="263"/>
      <c r="G1140" s="263"/>
      <c r="H1140" s="224"/>
      <c r="I1140" s="224"/>
      <c r="J1140" s="224"/>
      <c r="K1140" s="224"/>
      <c r="L1140" s="224"/>
      <c r="M1140" s="224"/>
      <c r="N1140" s="223"/>
      <c r="O1140" s="223"/>
      <c r="P1140" s="223"/>
      <c r="Q1140" s="223"/>
      <c r="R1140" s="224"/>
      <c r="S1140" s="224"/>
      <c r="T1140" s="224"/>
      <c r="U1140" s="224"/>
      <c r="V1140" s="224"/>
      <c r="W1140" s="224"/>
      <c r="X1140" s="224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236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1"/>
      <c r="D1141" s="246"/>
      <c r="E1141" s="246"/>
      <c r="F1141" s="246"/>
      <c r="G1141" s="246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202</v>
      </c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x14ac:dyDescent="0.2">
      <c r="A1142" s="229" t="s">
        <v>191</v>
      </c>
      <c r="B1142" s="230" t="s">
        <v>138</v>
      </c>
      <c r="C1142" s="248" t="s">
        <v>139</v>
      </c>
      <c r="D1142" s="231"/>
      <c r="E1142" s="232"/>
      <c r="F1142" s="233"/>
      <c r="G1142" s="233">
        <f>SUMIF(AG1143:AG1325,"&lt;&gt;NOR",G1143:G1325)</f>
        <v>0</v>
      </c>
      <c r="H1142" s="233"/>
      <c r="I1142" s="233">
        <f>SUM(I1143:I1325)</f>
        <v>0</v>
      </c>
      <c r="J1142" s="233"/>
      <c r="K1142" s="233">
        <f>SUM(K1143:K1325)</f>
        <v>0</v>
      </c>
      <c r="L1142" s="233"/>
      <c r="M1142" s="233">
        <f>SUM(M1143:M1325)</f>
        <v>0</v>
      </c>
      <c r="N1142" s="232"/>
      <c r="O1142" s="232">
        <f>SUM(O1143:O1325)</f>
        <v>274.11999999999995</v>
      </c>
      <c r="P1142" s="232"/>
      <c r="Q1142" s="232">
        <f>SUM(Q1143:Q1325)</f>
        <v>0</v>
      </c>
      <c r="R1142" s="233"/>
      <c r="S1142" s="233"/>
      <c r="T1142" s="234"/>
      <c r="U1142" s="228"/>
      <c r="V1142" s="228">
        <f>SUM(V1143:V1325)</f>
        <v>1148.6400000000001</v>
      </c>
      <c r="W1142" s="228"/>
      <c r="X1142" s="228"/>
      <c r="AG1142" t="s">
        <v>192</v>
      </c>
    </row>
    <row r="1143" spans="1:60" ht="22.5" outlineLevel="1" x14ac:dyDescent="0.2">
      <c r="A1143" s="236">
        <v>176</v>
      </c>
      <c r="B1143" s="237" t="s">
        <v>2398</v>
      </c>
      <c r="C1143" s="249" t="s">
        <v>2399</v>
      </c>
      <c r="D1143" s="238" t="s">
        <v>263</v>
      </c>
      <c r="E1143" s="239">
        <v>81.980999999999995</v>
      </c>
      <c r="F1143" s="240"/>
      <c r="G1143" s="241">
        <f>ROUND(E1143*F1143,2)</f>
        <v>0</v>
      </c>
      <c r="H1143" s="240"/>
      <c r="I1143" s="241">
        <f>ROUND(E1143*H1143,2)</f>
        <v>0</v>
      </c>
      <c r="J1143" s="240"/>
      <c r="K1143" s="241">
        <f>ROUND(E1143*J1143,2)</f>
        <v>0</v>
      </c>
      <c r="L1143" s="241">
        <v>21</v>
      </c>
      <c r="M1143" s="241">
        <f>G1143*(1+L1143/100)</f>
        <v>0</v>
      </c>
      <c r="N1143" s="239">
        <v>0</v>
      </c>
      <c r="O1143" s="239">
        <f>ROUND(E1143*N1143,2)</f>
        <v>0</v>
      </c>
      <c r="P1143" s="239">
        <v>0</v>
      </c>
      <c r="Q1143" s="239">
        <f>ROUND(E1143*P1143,2)</f>
        <v>0</v>
      </c>
      <c r="R1143" s="241" t="s">
        <v>1341</v>
      </c>
      <c r="S1143" s="241" t="s">
        <v>196</v>
      </c>
      <c r="T1143" s="242" t="s">
        <v>244</v>
      </c>
      <c r="U1143" s="224">
        <v>0.17799999999999999</v>
      </c>
      <c r="V1143" s="224">
        <f>ROUND(E1143*U1143,2)</f>
        <v>14.59</v>
      </c>
      <c r="W1143" s="224"/>
      <c r="X1143" s="224" t="s">
        <v>233</v>
      </c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234</v>
      </c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2400</v>
      </c>
      <c r="D1144" s="226"/>
      <c r="E1144" s="227"/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206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3" t="s">
        <v>2401</v>
      </c>
      <c r="D1145" s="226"/>
      <c r="E1145" s="227">
        <v>60</v>
      </c>
      <c r="F1145" s="224"/>
      <c r="G1145" s="224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206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53" t="s">
        <v>2402</v>
      </c>
      <c r="D1146" s="226"/>
      <c r="E1146" s="227">
        <v>9.8000000000000007</v>
      </c>
      <c r="F1146" s="224"/>
      <c r="G1146" s="224"/>
      <c r="H1146" s="224"/>
      <c r="I1146" s="224"/>
      <c r="J1146" s="224"/>
      <c r="K1146" s="224"/>
      <c r="L1146" s="224"/>
      <c r="M1146" s="224"/>
      <c r="N1146" s="223"/>
      <c r="O1146" s="223"/>
      <c r="P1146" s="223"/>
      <c r="Q1146" s="223"/>
      <c r="R1146" s="224"/>
      <c r="S1146" s="224"/>
      <c r="T1146" s="224"/>
      <c r="U1146" s="224"/>
      <c r="V1146" s="224"/>
      <c r="W1146" s="224"/>
      <c r="X1146" s="224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206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53" t="s">
        <v>2403</v>
      </c>
      <c r="D1147" s="226"/>
      <c r="E1147" s="227">
        <v>4.3499999999999996</v>
      </c>
      <c r="F1147" s="224"/>
      <c r="G1147" s="224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206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3" t="s">
        <v>2404</v>
      </c>
      <c r="D1148" s="226"/>
      <c r="E1148" s="227">
        <v>3.95</v>
      </c>
      <c r="F1148" s="224"/>
      <c r="G1148" s="224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206</v>
      </c>
      <c r="AH1148" s="213">
        <v>0</v>
      </c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">
      <c r="A1149" s="220"/>
      <c r="B1149" s="221"/>
      <c r="C1149" s="253" t="s">
        <v>2405</v>
      </c>
      <c r="D1149" s="226"/>
      <c r="E1149" s="227">
        <v>3.8809999999999998</v>
      </c>
      <c r="F1149" s="224"/>
      <c r="G1149" s="224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206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51"/>
      <c r="D1150" s="246"/>
      <c r="E1150" s="246"/>
      <c r="F1150" s="246"/>
      <c r="G1150" s="246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202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ht="22.5" outlineLevel="1" x14ac:dyDescent="0.2">
      <c r="A1151" s="236">
        <v>177</v>
      </c>
      <c r="B1151" s="237" t="s">
        <v>2406</v>
      </c>
      <c r="C1151" s="249" t="s">
        <v>2407</v>
      </c>
      <c r="D1151" s="238" t="s">
        <v>263</v>
      </c>
      <c r="E1151" s="239">
        <v>121.01300000000001</v>
      </c>
      <c r="F1151" s="240"/>
      <c r="G1151" s="241">
        <f>ROUND(E1151*F1151,2)</f>
        <v>0</v>
      </c>
      <c r="H1151" s="240"/>
      <c r="I1151" s="241">
        <f>ROUND(E1151*H1151,2)</f>
        <v>0</v>
      </c>
      <c r="J1151" s="240"/>
      <c r="K1151" s="241">
        <f>ROUND(E1151*J1151,2)</f>
        <v>0</v>
      </c>
      <c r="L1151" s="241">
        <v>21</v>
      </c>
      <c r="M1151" s="241">
        <f>G1151*(1+L1151/100)</f>
        <v>0</v>
      </c>
      <c r="N1151" s="239">
        <v>0</v>
      </c>
      <c r="O1151" s="239">
        <f>ROUND(E1151*N1151,2)</f>
        <v>0</v>
      </c>
      <c r="P1151" s="239">
        <v>0</v>
      </c>
      <c r="Q1151" s="239">
        <f>ROUND(E1151*P1151,2)</f>
        <v>0</v>
      </c>
      <c r="R1151" s="241" t="s">
        <v>1341</v>
      </c>
      <c r="S1151" s="241" t="s">
        <v>196</v>
      </c>
      <c r="T1151" s="242" t="s">
        <v>244</v>
      </c>
      <c r="U1151" s="224">
        <v>0.30599999999999999</v>
      </c>
      <c r="V1151" s="224">
        <f>ROUND(E1151*U1151,2)</f>
        <v>37.03</v>
      </c>
      <c r="W1151" s="224"/>
      <c r="X1151" s="224" t="s">
        <v>233</v>
      </c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234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53" t="s">
        <v>2408</v>
      </c>
      <c r="D1152" s="226"/>
      <c r="E1152" s="227"/>
      <c r="F1152" s="224"/>
      <c r="G1152" s="224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206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3" t="s">
        <v>2409</v>
      </c>
      <c r="D1153" s="226"/>
      <c r="E1153" s="227">
        <v>54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206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53" t="s">
        <v>2410</v>
      </c>
      <c r="D1154" s="226"/>
      <c r="E1154" s="227">
        <v>6</v>
      </c>
      <c r="F1154" s="224"/>
      <c r="G1154" s="224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206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3" t="s">
        <v>2411</v>
      </c>
      <c r="D1155" s="226"/>
      <c r="E1155" s="227">
        <v>13.65</v>
      </c>
      <c r="F1155" s="224"/>
      <c r="G1155" s="224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206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20"/>
      <c r="B1156" s="221"/>
      <c r="C1156" s="253" t="s">
        <v>2412</v>
      </c>
      <c r="D1156" s="226"/>
      <c r="E1156" s="227">
        <v>5.85</v>
      </c>
      <c r="F1156" s="224"/>
      <c r="G1156" s="224"/>
      <c r="H1156" s="224"/>
      <c r="I1156" s="224"/>
      <c r="J1156" s="224"/>
      <c r="K1156" s="224"/>
      <c r="L1156" s="224"/>
      <c r="M1156" s="224"/>
      <c r="N1156" s="223"/>
      <c r="O1156" s="223"/>
      <c r="P1156" s="223"/>
      <c r="Q1156" s="223"/>
      <c r="R1156" s="224"/>
      <c r="S1156" s="224"/>
      <c r="T1156" s="224"/>
      <c r="U1156" s="224"/>
      <c r="V1156" s="224"/>
      <c r="W1156" s="224"/>
      <c r="X1156" s="224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206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53" t="s">
        <v>704</v>
      </c>
      <c r="D1157" s="226"/>
      <c r="E1157" s="227"/>
      <c r="F1157" s="224"/>
      <c r="G1157" s="224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206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3" t="s">
        <v>2413</v>
      </c>
      <c r="D1158" s="226"/>
      <c r="E1158" s="227">
        <v>4.9000000000000004</v>
      </c>
      <c r="F1158" s="224"/>
      <c r="G1158" s="224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206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53" t="s">
        <v>2414</v>
      </c>
      <c r="D1159" s="226"/>
      <c r="E1159" s="227">
        <v>4.3499999999999996</v>
      </c>
      <c r="F1159" s="224"/>
      <c r="G1159" s="224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206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53" t="s">
        <v>2415</v>
      </c>
      <c r="D1160" s="226"/>
      <c r="E1160" s="227">
        <v>11.85</v>
      </c>
      <c r="F1160" s="224"/>
      <c r="G1160" s="224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206</v>
      </c>
      <c r="AH1160" s="213">
        <v>0</v>
      </c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2416</v>
      </c>
      <c r="D1161" s="226"/>
      <c r="E1161" s="227">
        <v>11.643000000000001</v>
      </c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206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3" t="s">
        <v>2417</v>
      </c>
      <c r="D1162" s="226"/>
      <c r="E1162" s="227">
        <v>4.5999999999999996</v>
      </c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206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53" t="s">
        <v>2418</v>
      </c>
      <c r="D1163" s="226"/>
      <c r="E1163" s="227">
        <v>1.98</v>
      </c>
      <c r="F1163" s="224"/>
      <c r="G1163" s="224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206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3" t="s">
        <v>2419</v>
      </c>
      <c r="D1164" s="226"/>
      <c r="E1164" s="227">
        <v>2.19</v>
      </c>
      <c r="F1164" s="224"/>
      <c r="G1164" s="224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206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1"/>
      <c r="D1165" s="246"/>
      <c r="E1165" s="246"/>
      <c r="F1165" s="246"/>
      <c r="G1165" s="246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202</v>
      </c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36">
        <v>178</v>
      </c>
      <c r="B1166" s="237" t="s">
        <v>2420</v>
      </c>
      <c r="C1166" s="249" t="s">
        <v>2421</v>
      </c>
      <c r="D1166" s="238" t="s">
        <v>1312</v>
      </c>
      <c r="E1166" s="239">
        <v>242</v>
      </c>
      <c r="F1166" s="240"/>
      <c r="G1166" s="241">
        <f>ROUND(E1166*F1166,2)</f>
        <v>0</v>
      </c>
      <c r="H1166" s="240"/>
      <c r="I1166" s="241">
        <f>ROUND(E1166*H1166,2)</f>
        <v>0</v>
      </c>
      <c r="J1166" s="240"/>
      <c r="K1166" s="241">
        <f>ROUND(E1166*J1166,2)</f>
        <v>0</v>
      </c>
      <c r="L1166" s="241">
        <v>21</v>
      </c>
      <c r="M1166" s="241">
        <f>G1166*(1+L1166/100)</f>
        <v>0</v>
      </c>
      <c r="N1166" s="239">
        <v>6.0000000000000002E-5</v>
      </c>
      <c r="O1166" s="239">
        <f>ROUND(E1166*N1166,2)</f>
        <v>0.01</v>
      </c>
      <c r="P1166" s="239">
        <v>0</v>
      </c>
      <c r="Q1166" s="239">
        <f>ROUND(E1166*P1166,2)</f>
        <v>0</v>
      </c>
      <c r="R1166" s="241" t="s">
        <v>1341</v>
      </c>
      <c r="S1166" s="241" t="s">
        <v>196</v>
      </c>
      <c r="T1166" s="242" t="s">
        <v>244</v>
      </c>
      <c r="U1166" s="224">
        <v>1.7000000000000001E-2</v>
      </c>
      <c r="V1166" s="224">
        <f>ROUND(E1166*U1166,2)</f>
        <v>4.1100000000000003</v>
      </c>
      <c r="W1166" s="224"/>
      <c r="X1166" s="224" t="s">
        <v>233</v>
      </c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234</v>
      </c>
      <c r="AH1166" s="213"/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2422</v>
      </c>
      <c r="D1167" s="226"/>
      <c r="E1167" s="227">
        <v>242</v>
      </c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206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1"/>
      <c r="D1168" s="246"/>
      <c r="E1168" s="246"/>
      <c r="F1168" s="246"/>
      <c r="G1168" s="246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202</v>
      </c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ht="22.5" outlineLevel="1" x14ac:dyDescent="0.2">
      <c r="A1169" s="236">
        <v>179</v>
      </c>
      <c r="B1169" s="237" t="s">
        <v>2423</v>
      </c>
      <c r="C1169" s="249" t="s">
        <v>2424</v>
      </c>
      <c r="D1169" s="238" t="s">
        <v>400</v>
      </c>
      <c r="E1169" s="239">
        <v>545.21</v>
      </c>
      <c r="F1169" s="240"/>
      <c r="G1169" s="241">
        <f>ROUND(E1169*F1169,2)</f>
        <v>0</v>
      </c>
      <c r="H1169" s="240"/>
      <c r="I1169" s="241">
        <f>ROUND(E1169*H1169,2)</f>
        <v>0</v>
      </c>
      <c r="J1169" s="240"/>
      <c r="K1169" s="241">
        <f>ROUND(E1169*J1169,2)</f>
        <v>0</v>
      </c>
      <c r="L1169" s="241">
        <v>21</v>
      </c>
      <c r="M1169" s="241">
        <f>G1169*(1+L1169/100)</f>
        <v>0</v>
      </c>
      <c r="N1169" s="239">
        <v>0</v>
      </c>
      <c r="O1169" s="239">
        <f>ROUND(E1169*N1169,2)</f>
        <v>0</v>
      </c>
      <c r="P1169" s="239">
        <v>0</v>
      </c>
      <c r="Q1169" s="239">
        <f>ROUND(E1169*P1169,2)</f>
        <v>0</v>
      </c>
      <c r="R1169" s="241" t="s">
        <v>1341</v>
      </c>
      <c r="S1169" s="241" t="s">
        <v>196</v>
      </c>
      <c r="T1169" s="242" t="s">
        <v>244</v>
      </c>
      <c r="U1169" s="224">
        <v>0.52</v>
      </c>
      <c r="V1169" s="224">
        <f>ROUND(E1169*U1169,2)</f>
        <v>283.51</v>
      </c>
      <c r="W1169" s="224"/>
      <c r="X1169" s="224" t="s">
        <v>233</v>
      </c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234</v>
      </c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1774</v>
      </c>
      <c r="D1170" s="226"/>
      <c r="E1170" s="227"/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206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2425</v>
      </c>
      <c r="D1171" s="226"/>
      <c r="E1171" s="227">
        <v>181.33</v>
      </c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206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3" t="s">
        <v>2426</v>
      </c>
      <c r="D1172" s="226"/>
      <c r="E1172" s="227"/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206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53" t="s">
        <v>2427</v>
      </c>
      <c r="D1173" s="226"/>
      <c r="E1173" s="227">
        <v>181.94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206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3" t="s">
        <v>2428</v>
      </c>
      <c r="D1174" s="226"/>
      <c r="E1174" s="227">
        <v>181.94</v>
      </c>
      <c r="F1174" s="224"/>
      <c r="G1174" s="224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206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1"/>
      <c r="D1175" s="246"/>
      <c r="E1175" s="246"/>
      <c r="F1175" s="246"/>
      <c r="G1175" s="246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202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36">
        <v>180</v>
      </c>
      <c r="B1176" s="237" t="s">
        <v>2429</v>
      </c>
      <c r="C1176" s="249" t="s">
        <v>2430</v>
      </c>
      <c r="D1176" s="238" t="s">
        <v>400</v>
      </c>
      <c r="E1176" s="239">
        <v>342.9</v>
      </c>
      <c r="F1176" s="240"/>
      <c r="G1176" s="241">
        <f>ROUND(E1176*F1176,2)</f>
        <v>0</v>
      </c>
      <c r="H1176" s="240"/>
      <c r="I1176" s="241">
        <f>ROUND(E1176*H1176,2)</f>
        <v>0</v>
      </c>
      <c r="J1176" s="240"/>
      <c r="K1176" s="241">
        <f>ROUND(E1176*J1176,2)</f>
        <v>0</v>
      </c>
      <c r="L1176" s="241">
        <v>21</v>
      </c>
      <c r="M1176" s="241">
        <f>G1176*(1+L1176/100)</f>
        <v>0</v>
      </c>
      <c r="N1176" s="239">
        <v>0</v>
      </c>
      <c r="O1176" s="239">
        <f>ROUND(E1176*N1176,2)</f>
        <v>0</v>
      </c>
      <c r="P1176" s="239">
        <v>0</v>
      </c>
      <c r="Q1176" s="239">
        <f>ROUND(E1176*P1176,2)</f>
        <v>0</v>
      </c>
      <c r="R1176" s="241" t="s">
        <v>1341</v>
      </c>
      <c r="S1176" s="241" t="s">
        <v>196</v>
      </c>
      <c r="T1176" s="242" t="s">
        <v>244</v>
      </c>
      <c r="U1176" s="224">
        <v>1.97</v>
      </c>
      <c r="V1176" s="224">
        <f>ROUND(E1176*U1176,2)</f>
        <v>675.51</v>
      </c>
      <c r="W1176" s="224"/>
      <c r="X1176" s="224" t="s">
        <v>233</v>
      </c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234</v>
      </c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53" t="s">
        <v>2431</v>
      </c>
      <c r="D1177" s="226"/>
      <c r="E1177" s="227">
        <v>342.9</v>
      </c>
      <c r="F1177" s="224"/>
      <c r="G1177" s="224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206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51"/>
      <c r="D1178" s="246"/>
      <c r="E1178" s="246"/>
      <c r="F1178" s="246"/>
      <c r="G1178" s="246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202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ht="22.5" outlineLevel="1" x14ac:dyDescent="0.2">
      <c r="A1179" s="236">
        <v>181</v>
      </c>
      <c r="B1179" s="237" t="s">
        <v>2432</v>
      </c>
      <c r="C1179" s="249" t="s">
        <v>2433</v>
      </c>
      <c r="D1179" s="238" t="s">
        <v>400</v>
      </c>
      <c r="E1179" s="239">
        <v>342.91</v>
      </c>
      <c r="F1179" s="240"/>
      <c r="G1179" s="241">
        <f>ROUND(E1179*F1179,2)</f>
        <v>0</v>
      </c>
      <c r="H1179" s="240"/>
      <c r="I1179" s="241">
        <f>ROUND(E1179*H1179,2)</f>
        <v>0</v>
      </c>
      <c r="J1179" s="240"/>
      <c r="K1179" s="241">
        <f>ROUND(E1179*J1179,2)</f>
        <v>0</v>
      </c>
      <c r="L1179" s="241">
        <v>21</v>
      </c>
      <c r="M1179" s="241">
        <f>G1179*(1+L1179/100)</f>
        <v>0</v>
      </c>
      <c r="N1179" s="239">
        <v>2.52E-2</v>
      </c>
      <c r="O1179" s="239">
        <f>ROUND(E1179*N1179,2)</f>
        <v>8.64</v>
      </c>
      <c r="P1179" s="239">
        <v>0</v>
      </c>
      <c r="Q1179" s="239">
        <f>ROUND(E1179*P1179,2)</f>
        <v>0</v>
      </c>
      <c r="R1179" s="241" t="s">
        <v>1341</v>
      </c>
      <c r="S1179" s="241" t="s">
        <v>196</v>
      </c>
      <c r="T1179" s="242" t="s">
        <v>244</v>
      </c>
      <c r="U1179" s="224">
        <v>0.217</v>
      </c>
      <c r="V1179" s="224">
        <f>ROUND(E1179*U1179,2)</f>
        <v>74.41</v>
      </c>
      <c r="W1179" s="224"/>
      <c r="X1179" s="224" t="s">
        <v>233</v>
      </c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234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3" t="s">
        <v>2434</v>
      </c>
      <c r="D1180" s="226"/>
      <c r="E1180" s="227"/>
      <c r="F1180" s="224"/>
      <c r="G1180" s="224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206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53" t="s">
        <v>2435</v>
      </c>
      <c r="D1181" s="226"/>
      <c r="E1181" s="227"/>
      <c r="F1181" s="224"/>
      <c r="G1181" s="224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206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20"/>
      <c r="B1182" s="221"/>
      <c r="C1182" s="253" t="s">
        <v>2436</v>
      </c>
      <c r="D1182" s="226"/>
      <c r="E1182" s="227">
        <v>171.45</v>
      </c>
      <c r="F1182" s="224"/>
      <c r="G1182" s="224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206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53" t="s">
        <v>2437</v>
      </c>
      <c r="D1183" s="226"/>
      <c r="E1183" s="227">
        <v>171.46</v>
      </c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206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1"/>
      <c r="D1184" s="246"/>
      <c r="E1184" s="246"/>
      <c r="F1184" s="246"/>
      <c r="G1184" s="246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202</v>
      </c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36">
        <v>182</v>
      </c>
      <c r="B1185" s="237" t="s">
        <v>1339</v>
      </c>
      <c r="C1185" s="249" t="s">
        <v>1340</v>
      </c>
      <c r="D1185" s="238" t="s">
        <v>1312</v>
      </c>
      <c r="E1185" s="239">
        <v>47.596800000000002</v>
      </c>
      <c r="F1185" s="240"/>
      <c r="G1185" s="241">
        <f>ROUND(E1185*F1185,2)</f>
        <v>0</v>
      </c>
      <c r="H1185" s="240"/>
      <c r="I1185" s="241">
        <f>ROUND(E1185*H1185,2)</f>
        <v>0</v>
      </c>
      <c r="J1185" s="240"/>
      <c r="K1185" s="241">
        <f>ROUND(E1185*J1185,2)</f>
        <v>0</v>
      </c>
      <c r="L1185" s="241">
        <v>21</v>
      </c>
      <c r="M1185" s="241">
        <f>G1185*(1+L1185/100)</f>
        <v>0</v>
      </c>
      <c r="N1185" s="239">
        <v>6.0000000000000002E-5</v>
      </c>
      <c r="O1185" s="239">
        <f>ROUND(E1185*N1185,2)</f>
        <v>0</v>
      </c>
      <c r="P1185" s="239">
        <v>0</v>
      </c>
      <c r="Q1185" s="239">
        <f>ROUND(E1185*P1185,2)</f>
        <v>0</v>
      </c>
      <c r="R1185" s="241" t="s">
        <v>1341</v>
      </c>
      <c r="S1185" s="241" t="s">
        <v>196</v>
      </c>
      <c r="T1185" s="242" t="s">
        <v>244</v>
      </c>
      <c r="U1185" s="224">
        <v>2.1000000000000001E-2</v>
      </c>
      <c r="V1185" s="224">
        <f>ROUND(E1185*U1185,2)</f>
        <v>1</v>
      </c>
      <c r="W1185" s="224"/>
      <c r="X1185" s="224" t="s">
        <v>233</v>
      </c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234</v>
      </c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53" t="s">
        <v>2438</v>
      </c>
      <c r="D1186" s="226"/>
      <c r="E1186" s="227">
        <v>16.8</v>
      </c>
      <c r="F1186" s="224"/>
      <c r="G1186" s="224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206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3" t="s">
        <v>2439</v>
      </c>
      <c r="D1187" s="226"/>
      <c r="E1187" s="227">
        <v>9.8303999999999991</v>
      </c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206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2440</v>
      </c>
      <c r="D1188" s="226"/>
      <c r="E1188" s="227">
        <v>20.9664</v>
      </c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206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1"/>
      <c r="D1189" s="246"/>
      <c r="E1189" s="246"/>
      <c r="F1189" s="246"/>
      <c r="G1189" s="246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202</v>
      </c>
      <c r="AH1189" s="213"/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36">
        <v>183</v>
      </c>
      <c r="B1190" s="237" t="s">
        <v>2441</v>
      </c>
      <c r="C1190" s="249" t="s">
        <v>2442</v>
      </c>
      <c r="D1190" s="238" t="s">
        <v>315</v>
      </c>
      <c r="E1190" s="239">
        <v>11</v>
      </c>
      <c r="F1190" s="240"/>
      <c r="G1190" s="241">
        <f>ROUND(E1190*F1190,2)</f>
        <v>0</v>
      </c>
      <c r="H1190" s="240"/>
      <c r="I1190" s="241">
        <f>ROUND(E1190*H1190,2)</f>
        <v>0</v>
      </c>
      <c r="J1190" s="240"/>
      <c r="K1190" s="241">
        <f>ROUND(E1190*J1190,2)</f>
        <v>0</v>
      </c>
      <c r="L1190" s="241">
        <v>21</v>
      </c>
      <c r="M1190" s="241">
        <f>G1190*(1+L1190/100)</f>
        <v>0</v>
      </c>
      <c r="N1190" s="239">
        <v>4.2999999999999999E-4</v>
      </c>
      <c r="O1190" s="239">
        <f>ROUND(E1190*N1190,2)</f>
        <v>0</v>
      </c>
      <c r="P1190" s="239">
        <v>0</v>
      </c>
      <c r="Q1190" s="239">
        <f>ROUND(E1190*P1190,2)</f>
        <v>0</v>
      </c>
      <c r="R1190" s="241" t="s">
        <v>1341</v>
      </c>
      <c r="S1190" s="241" t="s">
        <v>196</v>
      </c>
      <c r="T1190" s="242" t="s">
        <v>244</v>
      </c>
      <c r="U1190" s="224">
        <v>3.82</v>
      </c>
      <c r="V1190" s="224">
        <f>ROUND(E1190*U1190,2)</f>
        <v>42.02</v>
      </c>
      <c r="W1190" s="224"/>
      <c r="X1190" s="224" t="s">
        <v>233</v>
      </c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234</v>
      </c>
      <c r="AH1190" s="213"/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60"/>
      <c r="D1191" s="258"/>
      <c r="E1191" s="258"/>
      <c r="F1191" s="258"/>
      <c r="G1191" s="258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202</v>
      </c>
      <c r="AH1191" s="213"/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36">
        <v>184</v>
      </c>
      <c r="B1192" s="237" t="s">
        <v>2443</v>
      </c>
      <c r="C1192" s="249" t="s">
        <v>2444</v>
      </c>
      <c r="D1192" s="238" t="s">
        <v>263</v>
      </c>
      <c r="E1192" s="239">
        <v>9.6999999999999993</v>
      </c>
      <c r="F1192" s="240"/>
      <c r="G1192" s="241">
        <f>ROUND(E1192*F1192,2)</f>
        <v>0</v>
      </c>
      <c r="H1192" s="240"/>
      <c r="I1192" s="241">
        <f>ROUND(E1192*H1192,2)</f>
        <v>0</v>
      </c>
      <c r="J1192" s="240"/>
      <c r="K1192" s="241">
        <f>ROUND(E1192*J1192,2)</f>
        <v>0</v>
      </c>
      <c r="L1192" s="241">
        <v>21</v>
      </c>
      <c r="M1192" s="241">
        <f>G1192*(1+L1192/100)</f>
        <v>0</v>
      </c>
      <c r="N1192" s="239">
        <v>6.0000000000000002E-5</v>
      </c>
      <c r="O1192" s="239">
        <f>ROUND(E1192*N1192,2)</f>
        <v>0</v>
      </c>
      <c r="P1192" s="239">
        <v>0</v>
      </c>
      <c r="Q1192" s="239">
        <f>ROUND(E1192*P1192,2)</f>
        <v>0</v>
      </c>
      <c r="R1192" s="241" t="s">
        <v>1341</v>
      </c>
      <c r="S1192" s="241" t="s">
        <v>196</v>
      </c>
      <c r="T1192" s="242" t="s">
        <v>244</v>
      </c>
      <c r="U1192" s="224">
        <v>0.51600000000000001</v>
      </c>
      <c r="V1192" s="224">
        <f>ROUND(E1192*U1192,2)</f>
        <v>5.01</v>
      </c>
      <c r="W1192" s="224"/>
      <c r="X1192" s="224" t="s">
        <v>233</v>
      </c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234</v>
      </c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3" t="s">
        <v>2445</v>
      </c>
      <c r="D1193" s="226"/>
      <c r="E1193" s="227">
        <v>6.5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206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53" t="s">
        <v>2446</v>
      </c>
      <c r="D1194" s="226"/>
      <c r="E1194" s="227">
        <v>3.2</v>
      </c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206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1"/>
      <c r="D1195" s="246"/>
      <c r="E1195" s="246"/>
      <c r="F1195" s="246"/>
      <c r="G1195" s="246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202</v>
      </c>
      <c r="AH1195" s="213"/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ht="22.5" outlineLevel="1" x14ac:dyDescent="0.2">
      <c r="A1196" s="236">
        <v>185</v>
      </c>
      <c r="B1196" s="237" t="s">
        <v>2447</v>
      </c>
      <c r="C1196" s="249" t="s">
        <v>2448</v>
      </c>
      <c r="D1196" s="238" t="s">
        <v>263</v>
      </c>
      <c r="E1196" s="239">
        <v>5.5</v>
      </c>
      <c r="F1196" s="240"/>
      <c r="G1196" s="241">
        <f>ROUND(E1196*F1196,2)</f>
        <v>0</v>
      </c>
      <c r="H1196" s="240"/>
      <c r="I1196" s="241">
        <f>ROUND(E1196*H1196,2)</f>
        <v>0</v>
      </c>
      <c r="J1196" s="240"/>
      <c r="K1196" s="241">
        <f>ROUND(E1196*J1196,2)</f>
        <v>0</v>
      </c>
      <c r="L1196" s="241">
        <v>21</v>
      </c>
      <c r="M1196" s="241">
        <f>G1196*(1+L1196/100)</f>
        <v>0</v>
      </c>
      <c r="N1196" s="239">
        <v>1.2E-4</v>
      </c>
      <c r="O1196" s="239">
        <f>ROUND(E1196*N1196,2)</f>
        <v>0</v>
      </c>
      <c r="P1196" s="239">
        <v>0</v>
      </c>
      <c r="Q1196" s="239">
        <f>ROUND(E1196*P1196,2)</f>
        <v>0</v>
      </c>
      <c r="R1196" s="241" t="s">
        <v>1341</v>
      </c>
      <c r="S1196" s="241" t="s">
        <v>196</v>
      </c>
      <c r="T1196" s="242" t="s">
        <v>244</v>
      </c>
      <c r="U1196" s="224">
        <v>0.26400000000000001</v>
      </c>
      <c r="V1196" s="224">
        <f>ROUND(E1196*U1196,2)</f>
        <v>1.45</v>
      </c>
      <c r="W1196" s="224"/>
      <c r="X1196" s="224" t="s">
        <v>233</v>
      </c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234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60"/>
      <c r="D1197" s="258"/>
      <c r="E1197" s="258"/>
      <c r="F1197" s="258"/>
      <c r="G1197" s="258"/>
      <c r="H1197" s="224"/>
      <c r="I1197" s="224"/>
      <c r="J1197" s="224"/>
      <c r="K1197" s="224"/>
      <c r="L1197" s="224"/>
      <c r="M1197" s="224"/>
      <c r="N1197" s="223"/>
      <c r="O1197" s="223"/>
      <c r="P1197" s="223"/>
      <c r="Q1197" s="223"/>
      <c r="R1197" s="224"/>
      <c r="S1197" s="224"/>
      <c r="T1197" s="224"/>
      <c r="U1197" s="224"/>
      <c r="V1197" s="224"/>
      <c r="W1197" s="224"/>
      <c r="X1197" s="224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202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36">
        <v>186</v>
      </c>
      <c r="B1198" s="237" t="s">
        <v>2449</v>
      </c>
      <c r="C1198" s="249" t="s">
        <v>2450</v>
      </c>
      <c r="D1198" s="238" t="s">
        <v>344</v>
      </c>
      <c r="E1198" s="239">
        <v>1</v>
      </c>
      <c r="F1198" s="240"/>
      <c r="G1198" s="241">
        <f>ROUND(E1198*F1198,2)</f>
        <v>0</v>
      </c>
      <c r="H1198" s="240"/>
      <c r="I1198" s="241">
        <f>ROUND(E1198*H1198,2)</f>
        <v>0</v>
      </c>
      <c r="J1198" s="240"/>
      <c r="K1198" s="241">
        <f>ROUND(E1198*J1198,2)</f>
        <v>0</v>
      </c>
      <c r="L1198" s="241">
        <v>21</v>
      </c>
      <c r="M1198" s="241">
        <f>G1198*(1+L1198/100)</f>
        <v>0</v>
      </c>
      <c r="N1198" s="239">
        <v>0</v>
      </c>
      <c r="O1198" s="239">
        <f>ROUND(E1198*N1198,2)</f>
        <v>0</v>
      </c>
      <c r="P1198" s="239">
        <v>0</v>
      </c>
      <c r="Q1198" s="239">
        <f>ROUND(E1198*P1198,2)</f>
        <v>0</v>
      </c>
      <c r="R1198" s="241"/>
      <c r="S1198" s="241" t="s">
        <v>345</v>
      </c>
      <c r="T1198" s="242" t="s">
        <v>197</v>
      </c>
      <c r="U1198" s="224">
        <v>0</v>
      </c>
      <c r="V1198" s="224">
        <f>ROUND(E1198*U1198,2)</f>
        <v>0</v>
      </c>
      <c r="W1198" s="224"/>
      <c r="X1198" s="224" t="s">
        <v>233</v>
      </c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234</v>
      </c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60"/>
      <c r="D1199" s="258"/>
      <c r="E1199" s="258"/>
      <c r="F1199" s="258"/>
      <c r="G1199" s="258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202</v>
      </c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36">
        <v>187</v>
      </c>
      <c r="B1200" s="237" t="s">
        <v>2451</v>
      </c>
      <c r="C1200" s="249" t="s">
        <v>2452</v>
      </c>
      <c r="D1200" s="238" t="s">
        <v>299</v>
      </c>
      <c r="E1200" s="239">
        <v>10</v>
      </c>
      <c r="F1200" s="240"/>
      <c r="G1200" s="241">
        <f>ROUND(E1200*F1200,2)</f>
        <v>0</v>
      </c>
      <c r="H1200" s="240"/>
      <c r="I1200" s="241">
        <f>ROUND(E1200*H1200,2)</f>
        <v>0</v>
      </c>
      <c r="J1200" s="240"/>
      <c r="K1200" s="241">
        <f>ROUND(E1200*J1200,2)</f>
        <v>0</v>
      </c>
      <c r="L1200" s="241">
        <v>21</v>
      </c>
      <c r="M1200" s="241">
        <f>G1200*(1+L1200/100)</f>
        <v>0</v>
      </c>
      <c r="N1200" s="239">
        <v>0</v>
      </c>
      <c r="O1200" s="239">
        <f>ROUND(E1200*N1200,2)</f>
        <v>0</v>
      </c>
      <c r="P1200" s="239">
        <v>0</v>
      </c>
      <c r="Q1200" s="239">
        <f>ROUND(E1200*P1200,2)</f>
        <v>0</v>
      </c>
      <c r="R1200" s="241" t="s">
        <v>2453</v>
      </c>
      <c r="S1200" s="241" t="s">
        <v>196</v>
      </c>
      <c r="T1200" s="242" t="s">
        <v>244</v>
      </c>
      <c r="U1200" s="224">
        <v>1</v>
      </c>
      <c r="V1200" s="224">
        <f>ROUND(E1200*U1200,2)</f>
        <v>10</v>
      </c>
      <c r="W1200" s="224"/>
      <c r="X1200" s="224" t="s">
        <v>2454</v>
      </c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2455</v>
      </c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60"/>
      <c r="D1201" s="258"/>
      <c r="E1201" s="258"/>
      <c r="F1201" s="258"/>
      <c r="G1201" s="258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202</v>
      </c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36">
        <v>188</v>
      </c>
      <c r="B1202" s="237" t="s">
        <v>2456</v>
      </c>
      <c r="C1202" s="249" t="s">
        <v>2457</v>
      </c>
      <c r="D1202" s="238" t="s">
        <v>256</v>
      </c>
      <c r="E1202" s="239">
        <v>261.36</v>
      </c>
      <c r="F1202" s="240"/>
      <c r="G1202" s="241">
        <f>ROUND(E1202*F1202,2)</f>
        <v>0</v>
      </c>
      <c r="H1202" s="240"/>
      <c r="I1202" s="241">
        <f>ROUND(E1202*H1202,2)</f>
        <v>0</v>
      </c>
      <c r="J1202" s="240"/>
      <c r="K1202" s="241">
        <f>ROUND(E1202*J1202,2)</f>
        <v>0</v>
      </c>
      <c r="L1202" s="241">
        <v>21</v>
      </c>
      <c r="M1202" s="241">
        <f>G1202*(1+L1202/100)</f>
        <v>0</v>
      </c>
      <c r="N1202" s="239">
        <v>1</v>
      </c>
      <c r="O1202" s="239">
        <f>ROUND(E1202*N1202,2)</f>
        <v>261.36</v>
      </c>
      <c r="P1202" s="239">
        <v>0</v>
      </c>
      <c r="Q1202" s="239">
        <f>ROUND(E1202*P1202,2)</f>
        <v>0</v>
      </c>
      <c r="R1202" s="241" t="s">
        <v>319</v>
      </c>
      <c r="S1202" s="241" t="s">
        <v>196</v>
      </c>
      <c r="T1202" s="242" t="s">
        <v>244</v>
      </c>
      <c r="U1202" s="224">
        <v>0</v>
      </c>
      <c r="V1202" s="224">
        <f>ROUND(E1202*U1202,2)</f>
        <v>0</v>
      </c>
      <c r="W1202" s="224"/>
      <c r="X1202" s="224" t="s">
        <v>320</v>
      </c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321</v>
      </c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53" t="s">
        <v>2458</v>
      </c>
      <c r="D1203" s="226"/>
      <c r="E1203" s="227">
        <v>261.36</v>
      </c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206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51"/>
      <c r="D1204" s="246"/>
      <c r="E1204" s="246"/>
      <c r="F1204" s="246"/>
      <c r="G1204" s="246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202</v>
      </c>
      <c r="AH1204" s="213"/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36">
        <v>189</v>
      </c>
      <c r="B1205" s="237" t="s">
        <v>2459</v>
      </c>
      <c r="C1205" s="249" t="s">
        <v>2460</v>
      </c>
      <c r="D1205" s="238" t="s">
        <v>315</v>
      </c>
      <c r="E1205" s="239">
        <v>1</v>
      </c>
      <c r="F1205" s="240"/>
      <c r="G1205" s="241">
        <f>ROUND(E1205*F1205,2)</f>
        <v>0</v>
      </c>
      <c r="H1205" s="240"/>
      <c r="I1205" s="241">
        <f>ROUND(E1205*H1205,2)</f>
        <v>0</v>
      </c>
      <c r="J1205" s="240"/>
      <c r="K1205" s="241">
        <f>ROUND(E1205*J1205,2)</f>
        <v>0</v>
      </c>
      <c r="L1205" s="241">
        <v>21</v>
      </c>
      <c r="M1205" s="241">
        <f>G1205*(1+L1205/100)</f>
        <v>0</v>
      </c>
      <c r="N1205" s="239">
        <v>2.23E-2</v>
      </c>
      <c r="O1205" s="239">
        <f>ROUND(E1205*N1205,2)</f>
        <v>0.02</v>
      </c>
      <c r="P1205" s="239">
        <v>0</v>
      </c>
      <c r="Q1205" s="239">
        <f>ROUND(E1205*P1205,2)</f>
        <v>0</v>
      </c>
      <c r="R1205" s="241" t="s">
        <v>319</v>
      </c>
      <c r="S1205" s="241" t="s">
        <v>196</v>
      </c>
      <c r="T1205" s="242" t="s">
        <v>197</v>
      </c>
      <c r="U1205" s="224">
        <v>0</v>
      </c>
      <c r="V1205" s="224">
        <f>ROUND(E1205*U1205,2)</f>
        <v>0</v>
      </c>
      <c r="W1205" s="224"/>
      <c r="X1205" s="224" t="s">
        <v>320</v>
      </c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321</v>
      </c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53" t="s">
        <v>2461</v>
      </c>
      <c r="D1206" s="226"/>
      <c r="E1206" s="227">
        <v>1</v>
      </c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206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1"/>
      <c r="D1207" s="246"/>
      <c r="E1207" s="246"/>
      <c r="F1207" s="246"/>
      <c r="G1207" s="246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202</v>
      </c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36">
        <v>190</v>
      </c>
      <c r="B1208" s="237" t="s">
        <v>2462</v>
      </c>
      <c r="C1208" s="249" t="s">
        <v>2463</v>
      </c>
      <c r="D1208" s="238" t="s">
        <v>315</v>
      </c>
      <c r="E1208" s="239">
        <v>1</v>
      </c>
      <c r="F1208" s="240"/>
      <c r="G1208" s="241">
        <f>ROUND(E1208*F1208,2)</f>
        <v>0</v>
      </c>
      <c r="H1208" s="240"/>
      <c r="I1208" s="241">
        <f>ROUND(E1208*H1208,2)</f>
        <v>0</v>
      </c>
      <c r="J1208" s="240"/>
      <c r="K1208" s="241">
        <f>ROUND(E1208*J1208,2)</f>
        <v>0</v>
      </c>
      <c r="L1208" s="241">
        <v>21</v>
      </c>
      <c r="M1208" s="241">
        <f>G1208*(1+L1208/100)</f>
        <v>0</v>
      </c>
      <c r="N1208" s="239">
        <v>2.23E-2</v>
      </c>
      <c r="O1208" s="239">
        <f>ROUND(E1208*N1208,2)</f>
        <v>0.02</v>
      </c>
      <c r="P1208" s="239">
        <v>0</v>
      </c>
      <c r="Q1208" s="239">
        <f>ROUND(E1208*P1208,2)</f>
        <v>0</v>
      </c>
      <c r="R1208" s="241"/>
      <c r="S1208" s="241" t="s">
        <v>345</v>
      </c>
      <c r="T1208" s="242" t="s">
        <v>197</v>
      </c>
      <c r="U1208" s="224">
        <v>0</v>
      </c>
      <c r="V1208" s="224">
        <f>ROUND(E1208*U1208,2)</f>
        <v>0</v>
      </c>
      <c r="W1208" s="224"/>
      <c r="X1208" s="224" t="s">
        <v>320</v>
      </c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321</v>
      </c>
      <c r="AH1208" s="213"/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53" t="s">
        <v>2464</v>
      </c>
      <c r="D1209" s="226"/>
      <c r="E1209" s="227">
        <v>1</v>
      </c>
      <c r="F1209" s="224"/>
      <c r="G1209" s="224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206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1"/>
      <c r="D1210" s="246"/>
      <c r="E1210" s="246"/>
      <c r="F1210" s="246"/>
      <c r="G1210" s="246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202</v>
      </c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36">
        <v>191</v>
      </c>
      <c r="B1211" s="237" t="s">
        <v>2465</v>
      </c>
      <c r="C1211" s="249" t="s">
        <v>2466</v>
      </c>
      <c r="D1211" s="238" t="s">
        <v>400</v>
      </c>
      <c r="E1211" s="239">
        <v>863.04399999999998</v>
      </c>
      <c r="F1211" s="240"/>
      <c r="G1211" s="241">
        <f>ROUND(E1211*F1211,2)</f>
        <v>0</v>
      </c>
      <c r="H1211" s="240"/>
      <c r="I1211" s="241">
        <f>ROUND(E1211*H1211,2)</f>
        <v>0</v>
      </c>
      <c r="J1211" s="240"/>
      <c r="K1211" s="241">
        <f>ROUND(E1211*J1211,2)</f>
        <v>0</v>
      </c>
      <c r="L1211" s="241">
        <v>21</v>
      </c>
      <c r="M1211" s="241">
        <f>G1211*(1+L1211/100)</f>
        <v>0</v>
      </c>
      <c r="N1211" s="239">
        <v>0</v>
      </c>
      <c r="O1211" s="239">
        <f>ROUND(E1211*N1211,2)</f>
        <v>0</v>
      </c>
      <c r="P1211" s="239">
        <v>0</v>
      </c>
      <c r="Q1211" s="239">
        <f>ROUND(E1211*P1211,2)</f>
        <v>0</v>
      </c>
      <c r="R1211" s="241"/>
      <c r="S1211" s="241" t="s">
        <v>345</v>
      </c>
      <c r="T1211" s="242" t="s">
        <v>197</v>
      </c>
      <c r="U1211" s="224">
        <v>0</v>
      </c>
      <c r="V1211" s="224">
        <f>ROUND(E1211*U1211,2)</f>
        <v>0</v>
      </c>
      <c r="W1211" s="224"/>
      <c r="X1211" s="224" t="s">
        <v>320</v>
      </c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321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53" t="s">
        <v>2467</v>
      </c>
      <c r="D1212" s="226"/>
      <c r="E1212" s="227"/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206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3" t="s">
        <v>2468</v>
      </c>
      <c r="D1213" s="226"/>
      <c r="E1213" s="227">
        <v>161.99</v>
      </c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206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3" t="s">
        <v>2469</v>
      </c>
      <c r="D1214" s="226"/>
      <c r="E1214" s="227">
        <v>-2.7749999999999999</v>
      </c>
      <c r="F1214" s="224"/>
      <c r="G1214" s="224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206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20"/>
      <c r="B1215" s="221"/>
      <c r="C1215" s="253" t="s">
        <v>2470</v>
      </c>
      <c r="D1215" s="226"/>
      <c r="E1215" s="227">
        <v>-1.998</v>
      </c>
      <c r="F1215" s="224"/>
      <c r="G1215" s="224"/>
      <c r="H1215" s="224"/>
      <c r="I1215" s="224"/>
      <c r="J1215" s="224"/>
      <c r="K1215" s="224"/>
      <c r="L1215" s="224"/>
      <c r="M1215" s="224"/>
      <c r="N1215" s="223"/>
      <c r="O1215" s="223"/>
      <c r="P1215" s="223"/>
      <c r="Q1215" s="223"/>
      <c r="R1215" s="224"/>
      <c r="S1215" s="224"/>
      <c r="T1215" s="224"/>
      <c r="U1215" s="224"/>
      <c r="V1215" s="224"/>
      <c r="W1215" s="224"/>
      <c r="X1215" s="224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206</v>
      </c>
      <c r="AH1215" s="213">
        <v>0</v>
      </c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53" t="s">
        <v>2471</v>
      </c>
      <c r="D1216" s="226"/>
      <c r="E1216" s="227">
        <v>-30.716000000000001</v>
      </c>
      <c r="F1216" s="224"/>
      <c r="G1216" s="224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206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53" t="s">
        <v>2472</v>
      </c>
      <c r="D1217" s="226"/>
      <c r="E1217" s="227">
        <v>721.68</v>
      </c>
      <c r="F1217" s="224"/>
      <c r="G1217" s="224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206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53" t="s">
        <v>2473</v>
      </c>
      <c r="D1218" s="226"/>
      <c r="E1218" s="227">
        <v>-29.577999999999999</v>
      </c>
      <c r="F1218" s="224"/>
      <c r="G1218" s="224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206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53" t="s">
        <v>2474</v>
      </c>
      <c r="D1219" s="226"/>
      <c r="E1219" s="227">
        <v>-13.5</v>
      </c>
      <c r="F1219" s="224"/>
      <c r="G1219" s="224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206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53" t="s">
        <v>2475</v>
      </c>
      <c r="D1220" s="226"/>
      <c r="E1220" s="227">
        <v>-2.6640000000000001</v>
      </c>
      <c r="F1220" s="224"/>
      <c r="G1220" s="224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206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53" t="s">
        <v>2476</v>
      </c>
      <c r="D1221" s="226"/>
      <c r="E1221" s="227">
        <v>-3.77</v>
      </c>
      <c r="F1221" s="224"/>
      <c r="G1221" s="224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206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53" t="s">
        <v>2477</v>
      </c>
      <c r="D1222" s="226"/>
      <c r="E1222" s="227">
        <v>-18.75</v>
      </c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206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3" t="s">
        <v>2478</v>
      </c>
      <c r="D1223" s="226"/>
      <c r="E1223" s="227">
        <v>33.75</v>
      </c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206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53" t="s">
        <v>2479</v>
      </c>
      <c r="D1224" s="226"/>
      <c r="E1224" s="227">
        <v>15.25</v>
      </c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206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3" t="s">
        <v>2480</v>
      </c>
      <c r="D1225" s="226"/>
      <c r="E1225" s="227">
        <v>3.125</v>
      </c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206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53" t="s">
        <v>2481</v>
      </c>
      <c r="D1226" s="226"/>
      <c r="E1226" s="227">
        <v>31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206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1"/>
      <c r="D1227" s="246"/>
      <c r="E1227" s="246"/>
      <c r="F1227" s="246"/>
      <c r="G1227" s="246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202</v>
      </c>
      <c r="AH1227" s="213"/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36">
        <v>192</v>
      </c>
      <c r="B1228" s="237" t="s">
        <v>2482</v>
      </c>
      <c r="C1228" s="249" t="s">
        <v>2483</v>
      </c>
      <c r="D1228" s="238" t="s">
        <v>400</v>
      </c>
      <c r="E1228" s="239">
        <v>649.61</v>
      </c>
      <c r="F1228" s="240"/>
      <c r="G1228" s="241">
        <f>ROUND(E1228*F1228,2)</f>
        <v>0</v>
      </c>
      <c r="H1228" s="240"/>
      <c r="I1228" s="241">
        <f>ROUND(E1228*H1228,2)</f>
        <v>0</v>
      </c>
      <c r="J1228" s="240"/>
      <c r="K1228" s="241">
        <f>ROUND(E1228*J1228,2)</f>
        <v>0</v>
      </c>
      <c r="L1228" s="241">
        <v>21</v>
      </c>
      <c r="M1228" s="241">
        <f>G1228*(1+L1228/100)</f>
        <v>0</v>
      </c>
      <c r="N1228" s="239">
        <v>0</v>
      </c>
      <c r="O1228" s="239">
        <f>ROUND(E1228*N1228,2)</f>
        <v>0</v>
      </c>
      <c r="P1228" s="239">
        <v>0</v>
      </c>
      <c r="Q1228" s="239">
        <f>ROUND(E1228*P1228,2)</f>
        <v>0</v>
      </c>
      <c r="R1228" s="241"/>
      <c r="S1228" s="241" t="s">
        <v>345</v>
      </c>
      <c r="T1228" s="242" t="s">
        <v>197</v>
      </c>
      <c r="U1228" s="224">
        <v>0</v>
      </c>
      <c r="V1228" s="224">
        <f>ROUND(E1228*U1228,2)</f>
        <v>0</v>
      </c>
      <c r="W1228" s="224"/>
      <c r="X1228" s="224" t="s">
        <v>320</v>
      </c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321</v>
      </c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20"/>
      <c r="B1229" s="221"/>
      <c r="C1229" s="253" t="s">
        <v>2484</v>
      </c>
      <c r="D1229" s="226"/>
      <c r="E1229" s="227">
        <v>479.3175</v>
      </c>
      <c r="F1229" s="224"/>
      <c r="G1229" s="224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206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2485</v>
      </c>
      <c r="D1230" s="226"/>
      <c r="E1230" s="227">
        <v>170.29249999999999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206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1"/>
      <c r="D1231" s="246"/>
      <c r="E1231" s="246"/>
      <c r="F1231" s="246"/>
      <c r="G1231" s="246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202</v>
      </c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36">
        <v>193</v>
      </c>
      <c r="B1232" s="237" t="s">
        <v>2486</v>
      </c>
      <c r="C1232" s="249" t="s">
        <v>2487</v>
      </c>
      <c r="D1232" s="238" t="s">
        <v>315</v>
      </c>
      <c r="E1232" s="239">
        <v>2</v>
      </c>
      <c r="F1232" s="240"/>
      <c r="G1232" s="241">
        <f>ROUND(E1232*F1232,2)</f>
        <v>0</v>
      </c>
      <c r="H1232" s="240"/>
      <c r="I1232" s="241">
        <f>ROUND(E1232*H1232,2)</f>
        <v>0</v>
      </c>
      <c r="J1232" s="240"/>
      <c r="K1232" s="241">
        <f>ROUND(E1232*J1232,2)</f>
        <v>0</v>
      </c>
      <c r="L1232" s="241">
        <v>21</v>
      </c>
      <c r="M1232" s="241">
        <f>G1232*(1+L1232/100)</f>
        <v>0</v>
      </c>
      <c r="N1232" s="239">
        <v>7.0999999999999994E-2</v>
      </c>
      <c r="O1232" s="239">
        <f>ROUND(E1232*N1232,2)</f>
        <v>0.14000000000000001</v>
      </c>
      <c r="P1232" s="239">
        <v>0</v>
      </c>
      <c r="Q1232" s="239">
        <f>ROUND(E1232*P1232,2)</f>
        <v>0</v>
      </c>
      <c r="R1232" s="241"/>
      <c r="S1232" s="241" t="s">
        <v>345</v>
      </c>
      <c r="T1232" s="242" t="s">
        <v>197</v>
      </c>
      <c r="U1232" s="224">
        <v>0</v>
      </c>
      <c r="V1232" s="224">
        <f>ROUND(E1232*U1232,2)</f>
        <v>0</v>
      </c>
      <c r="W1232" s="224"/>
      <c r="X1232" s="224" t="s">
        <v>320</v>
      </c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321</v>
      </c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53" t="s">
        <v>2488</v>
      </c>
      <c r="D1233" s="226"/>
      <c r="E1233" s="227">
        <v>2</v>
      </c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206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53" t="s">
        <v>2489</v>
      </c>
      <c r="D1234" s="226"/>
      <c r="E1234" s="227"/>
      <c r="F1234" s="224"/>
      <c r="G1234" s="224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206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51"/>
      <c r="D1235" s="246"/>
      <c r="E1235" s="246"/>
      <c r="F1235" s="246"/>
      <c r="G1235" s="246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202</v>
      </c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">
      <c r="A1236" s="236">
        <v>194</v>
      </c>
      <c r="B1236" s="237" t="s">
        <v>2490</v>
      </c>
      <c r="C1236" s="249" t="s">
        <v>2491</v>
      </c>
      <c r="D1236" s="238" t="s">
        <v>315</v>
      </c>
      <c r="E1236" s="239">
        <v>1</v>
      </c>
      <c r="F1236" s="240"/>
      <c r="G1236" s="241">
        <f>ROUND(E1236*F1236,2)</f>
        <v>0</v>
      </c>
      <c r="H1236" s="240"/>
      <c r="I1236" s="241">
        <f>ROUND(E1236*H1236,2)</f>
        <v>0</v>
      </c>
      <c r="J1236" s="240"/>
      <c r="K1236" s="241">
        <f>ROUND(E1236*J1236,2)</f>
        <v>0</v>
      </c>
      <c r="L1236" s="241">
        <v>21</v>
      </c>
      <c r="M1236" s="241">
        <f>G1236*(1+L1236/100)</f>
        <v>0</v>
      </c>
      <c r="N1236" s="239">
        <v>9.8000000000000004E-2</v>
      </c>
      <c r="O1236" s="239">
        <f>ROUND(E1236*N1236,2)</f>
        <v>0.1</v>
      </c>
      <c r="P1236" s="239">
        <v>0</v>
      </c>
      <c r="Q1236" s="239">
        <f>ROUND(E1236*P1236,2)</f>
        <v>0</v>
      </c>
      <c r="R1236" s="241"/>
      <c r="S1236" s="241" t="s">
        <v>345</v>
      </c>
      <c r="T1236" s="242" t="s">
        <v>244</v>
      </c>
      <c r="U1236" s="224">
        <v>0</v>
      </c>
      <c r="V1236" s="224">
        <f>ROUND(E1236*U1236,2)</f>
        <v>0</v>
      </c>
      <c r="W1236" s="224"/>
      <c r="X1236" s="224" t="s">
        <v>320</v>
      </c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321</v>
      </c>
      <c r="AH1236" s="213"/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20"/>
      <c r="B1237" s="221"/>
      <c r="C1237" s="253" t="s">
        <v>2492</v>
      </c>
      <c r="D1237" s="226"/>
      <c r="E1237" s="227">
        <v>1</v>
      </c>
      <c r="F1237" s="224"/>
      <c r="G1237" s="224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206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53" t="s">
        <v>2493</v>
      </c>
      <c r="D1238" s="226"/>
      <c r="E1238" s="227"/>
      <c r="F1238" s="224"/>
      <c r="G1238" s="224"/>
      <c r="H1238" s="224"/>
      <c r="I1238" s="224"/>
      <c r="J1238" s="224"/>
      <c r="K1238" s="224"/>
      <c r="L1238" s="224"/>
      <c r="M1238" s="224"/>
      <c r="N1238" s="223"/>
      <c r="O1238" s="223"/>
      <c r="P1238" s="223"/>
      <c r="Q1238" s="223"/>
      <c r="R1238" s="224"/>
      <c r="S1238" s="224"/>
      <c r="T1238" s="224"/>
      <c r="U1238" s="224"/>
      <c r="V1238" s="224"/>
      <c r="W1238" s="224"/>
      <c r="X1238" s="224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206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51"/>
      <c r="D1239" s="246"/>
      <c r="E1239" s="246"/>
      <c r="F1239" s="246"/>
      <c r="G1239" s="246"/>
      <c r="H1239" s="224"/>
      <c r="I1239" s="224"/>
      <c r="J1239" s="224"/>
      <c r="K1239" s="224"/>
      <c r="L1239" s="224"/>
      <c r="M1239" s="224"/>
      <c r="N1239" s="223"/>
      <c r="O1239" s="223"/>
      <c r="P1239" s="223"/>
      <c r="Q1239" s="223"/>
      <c r="R1239" s="224"/>
      <c r="S1239" s="224"/>
      <c r="T1239" s="224"/>
      <c r="U1239" s="224"/>
      <c r="V1239" s="224"/>
      <c r="W1239" s="224"/>
      <c r="X1239" s="224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202</v>
      </c>
      <c r="AH1239" s="213"/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36">
        <v>195</v>
      </c>
      <c r="B1240" s="237" t="s">
        <v>2494</v>
      </c>
      <c r="C1240" s="249" t="s">
        <v>2495</v>
      </c>
      <c r="D1240" s="238" t="s">
        <v>315</v>
      </c>
      <c r="E1240" s="239">
        <v>7</v>
      </c>
      <c r="F1240" s="240"/>
      <c r="G1240" s="241">
        <f>ROUND(E1240*F1240,2)</f>
        <v>0</v>
      </c>
      <c r="H1240" s="240"/>
      <c r="I1240" s="241">
        <f>ROUND(E1240*H1240,2)</f>
        <v>0</v>
      </c>
      <c r="J1240" s="240"/>
      <c r="K1240" s="241">
        <f>ROUND(E1240*J1240,2)</f>
        <v>0</v>
      </c>
      <c r="L1240" s="241">
        <v>21</v>
      </c>
      <c r="M1240" s="241">
        <f>G1240*(1+L1240/100)</f>
        <v>0</v>
      </c>
      <c r="N1240" s="239">
        <v>9.8000000000000004E-2</v>
      </c>
      <c r="O1240" s="239">
        <f>ROUND(E1240*N1240,2)</f>
        <v>0.69</v>
      </c>
      <c r="P1240" s="239">
        <v>0</v>
      </c>
      <c r="Q1240" s="239">
        <f>ROUND(E1240*P1240,2)</f>
        <v>0</v>
      </c>
      <c r="R1240" s="241"/>
      <c r="S1240" s="241" t="s">
        <v>345</v>
      </c>
      <c r="T1240" s="242" t="s">
        <v>197</v>
      </c>
      <c r="U1240" s="224">
        <v>0</v>
      </c>
      <c r="V1240" s="224">
        <f>ROUND(E1240*U1240,2)</f>
        <v>0</v>
      </c>
      <c r="W1240" s="224"/>
      <c r="X1240" s="224" t="s">
        <v>320</v>
      </c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321</v>
      </c>
      <c r="AH1240" s="213"/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20"/>
      <c r="B1241" s="221"/>
      <c r="C1241" s="253" t="s">
        <v>2496</v>
      </c>
      <c r="D1241" s="226"/>
      <c r="E1241" s="227">
        <v>7</v>
      </c>
      <c r="F1241" s="224"/>
      <c r="G1241" s="224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206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">
      <c r="A1242" s="220"/>
      <c r="B1242" s="221"/>
      <c r="C1242" s="253" t="s">
        <v>2497</v>
      </c>
      <c r="D1242" s="226"/>
      <c r="E1242" s="227"/>
      <c r="F1242" s="224"/>
      <c r="G1242" s="224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206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">
      <c r="A1243" s="220"/>
      <c r="B1243" s="221"/>
      <c r="C1243" s="253" t="s">
        <v>2498</v>
      </c>
      <c r="D1243" s="226"/>
      <c r="E1243" s="227"/>
      <c r="F1243" s="224"/>
      <c r="G1243" s="224"/>
      <c r="H1243" s="224"/>
      <c r="I1243" s="224"/>
      <c r="J1243" s="224"/>
      <c r="K1243" s="224"/>
      <c r="L1243" s="224"/>
      <c r="M1243" s="224"/>
      <c r="N1243" s="223"/>
      <c r="O1243" s="223"/>
      <c r="P1243" s="223"/>
      <c r="Q1243" s="223"/>
      <c r="R1243" s="224"/>
      <c r="S1243" s="224"/>
      <c r="T1243" s="224"/>
      <c r="U1243" s="224"/>
      <c r="V1243" s="224"/>
      <c r="W1243" s="224"/>
      <c r="X1243" s="224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206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51"/>
      <c r="D1244" s="246"/>
      <c r="E1244" s="246"/>
      <c r="F1244" s="246"/>
      <c r="G1244" s="246"/>
      <c r="H1244" s="224"/>
      <c r="I1244" s="224"/>
      <c r="J1244" s="224"/>
      <c r="K1244" s="224"/>
      <c r="L1244" s="224"/>
      <c r="M1244" s="224"/>
      <c r="N1244" s="223"/>
      <c r="O1244" s="223"/>
      <c r="P1244" s="223"/>
      <c r="Q1244" s="223"/>
      <c r="R1244" s="224"/>
      <c r="S1244" s="224"/>
      <c r="T1244" s="224"/>
      <c r="U1244" s="224"/>
      <c r="V1244" s="224"/>
      <c r="W1244" s="224"/>
      <c r="X1244" s="224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202</v>
      </c>
      <c r="AH1244" s="213"/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36">
        <v>196</v>
      </c>
      <c r="B1245" s="237" t="s">
        <v>2499</v>
      </c>
      <c r="C1245" s="249" t="s">
        <v>2500</v>
      </c>
      <c r="D1245" s="238" t="s">
        <v>315</v>
      </c>
      <c r="E1245" s="239">
        <v>129.63239999999999</v>
      </c>
      <c r="F1245" s="240"/>
      <c r="G1245" s="241">
        <f>ROUND(E1245*F1245,2)</f>
        <v>0</v>
      </c>
      <c r="H1245" s="240"/>
      <c r="I1245" s="241">
        <f>ROUND(E1245*H1245,2)</f>
        <v>0</v>
      </c>
      <c r="J1245" s="240"/>
      <c r="K1245" s="241">
        <f>ROUND(E1245*J1245,2)</f>
        <v>0</v>
      </c>
      <c r="L1245" s="241">
        <v>21</v>
      </c>
      <c r="M1245" s="241">
        <f>G1245*(1+L1245/100)</f>
        <v>0</v>
      </c>
      <c r="N1245" s="239">
        <v>6.1999999999999998E-3</v>
      </c>
      <c r="O1245" s="239">
        <f>ROUND(E1245*N1245,2)</f>
        <v>0.8</v>
      </c>
      <c r="P1245" s="239">
        <v>0</v>
      </c>
      <c r="Q1245" s="239">
        <f>ROUND(E1245*P1245,2)</f>
        <v>0</v>
      </c>
      <c r="R1245" s="241" t="s">
        <v>319</v>
      </c>
      <c r="S1245" s="241" t="s">
        <v>196</v>
      </c>
      <c r="T1245" s="242" t="s">
        <v>197</v>
      </c>
      <c r="U1245" s="224">
        <v>0</v>
      </c>
      <c r="V1245" s="224">
        <f>ROUND(E1245*U1245,2)</f>
        <v>0</v>
      </c>
      <c r="W1245" s="224"/>
      <c r="X1245" s="224" t="s">
        <v>320</v>
      </c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321</v>
      </c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53" t="s">
        <v>2501</v>
      </c>
      <c r="D1246" s="226"/>
      <c r="E1246" s="227">
        <v>129.63239999999999</v>
      </c>
      <c r="F1246" s="224"/>
      <c r="G1246" s="224"/>
      <c r="H1246" s="224"/>
      <c r="I1246" s="224"/>
      <c r="J1246" s="224"/>
      <c r="K1246" s="224"/>
      <c r="L1246" s="224"/>
      <c r="M1246" s="224"/>
      <c r="N1246" s="223"/>
      <c r="O1246" s="223"/>
      <c r="P1246" s="223"/>
      <c r="Q1246" s="223"/>
      <c r="R1246" s="224"/>
      <c r="S1246" s="224"/>
      <c r="T1246" s="224"/>
      <c r="U1246" s="224"/>
      <c r="V1246" s="224"/>
      <c r="W1246" s="224"/>
      <c r="X1246" s="224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206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20"/>
      <c r="B1247" s="221"/>
      <c r="C1247" s="253" t="s">
        <v>2502</v>
      </c>
      <c r="D1247" s="226"/>
      <c r="E1247" s="227"/>
      <c r="F1247" s="224"/>
      <c r="G1247" s="224"/>
      <c r="H1247" s="224"/>
      <c r="I1247" s="224"/>
      <c r="J1247" s="224"/>
      <c r="K1247" s="224"/>
      <c r="L1247" s="224"/>
      <c r="M1247" s="224"/>
      <c r="N1247" s="223"/>
      <c r="O1247" s="223"/>
      <c r="P1247" s="223"/>
      <c r="Q1247" s="223"/>
      <c r="R1247" s="224"/>
      <c r="S1247" s="224"/>
      <c r="T1247" s="224"/>
      <c r="U1247" s="224"/>
      <c r="V1247" s="224"/>
      <c r="W1247" s="224"/>
      <c r="X1247" s="224"/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206</v>
      </c>
      <c r="AH1247" s="213">
        <v>0</v>
      </c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">
      <c r="A1248" s="220"/>
      <c r="B1248" s="221"/>
      <c r="C1248" s="251"/>
      <c r="D1248" s="246"/>
      <c r="E1248" s="246"/>
      <c r="F1248" s="246"/>
      <c r="G1248" s="246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202</v>
      </c>
      <c r="AH1248" s="213"/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ht="22.5" outlineLevel="1" x14ac:dyDescent="0.2">
      <c r="A1249" s="236">
        <v>197</v>
      </c>
      <c r="B1249" s="237" t="s">
        <v>2503</v>
      </c>
      <c r="C1249" s="249" t="s">
        <v>2504</v>
      </c>
      <c r="D1249" s="238" t="s">
        <v>315</v>
      </c>
      <c r="E1249" s="239">
        <v>1</v>
      </c>
      <c r="F1249" s="240"/>
      <c r="G1249" s="241">
        <f>ROUND(E1249*F1249,2)</f>
        <v>0</v>
      </c>
      <c r="H1249" s="240"/>
      <c r="I1249" s="241">
        <f>ROUND(E1249*H1249,2)</f>
        <v>0</v>
      </c>
      <c r="J1249" s="240"/>
      <c r="K1249" s="241">
        <f>ROUND(E1249*J1249,2)</f>
        <v>0</v>
      </c>
      <c r="L1249" s="241">
        <v>21</v>
      </c>
      <c r="M1249" s="241">
        <f>G1249*(1+L1249/100)</f>
        <v>0</v>
      </c>
      <c r="N1249" s="239">
        <v>1.89E-2</v>
      </c>
      <c r="O1249" s="239">
        <f>ROUND(E1249*N1249,2)</f>
        <v>0.02</v>
      </c>
      <c r="P1249" s="239">
        <v>0</v>
      </c>
      <c r="Q1249" s="239">
        <f>ROUND(E1249*P1249,2)</f>
        <v>0</v>
      </c>
      <c r="R1249" s="241" t="s">
        <v>319</v>
      </c>
      <c r="S1249" s="241" t="s">
        <v>196</v>
      </c>
      <c r="T1249" s="242" t="s">
        <v>244</v>
      </c>
      <c r="U1249" s="224">
        <v>0</v>
      </c>
      <c r="V1249" s="224">
        <f>ROUND(E1249*U1249,2)</f>
        <v>0</v>
      </c>
      <c r="W1249" s="224"/>
      <c r="X1249" s="224" t="s">
        <v>320</v>
      </c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321</v>
      </c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 x14ac:dyDescent="0.2">
      <c r="A1250" s="220"/>
      <c r="B1250" s="221"/>
      <c r="C1250" s="253" t="s">
        <v>2505</v>
      </c>
      <c r="D1250" s="226"/>
      <c r="E1250" s="227">
        <v>1</v>
      </c>
      <c r="F1250" s="224"/>
      <c r="G1250" s="224"/>
      <c r="H1250" s="224"/>
      <c r="I1250" s="224"/>
      <c r="J1250" s="224"/>
      <c r="K1250" s="224"/>
      <c r="L1250" s="224"/>
      <c r="M1250" s="224"/>
      <c r="N1250" s="223"/>
      <c r="O1250" s="223"/>
      <c r="P1250" s="223"/>
      <c r="Q1250" s="223"/>
      <c r="R1250" s="224"/>
      <c r="S1250" s="224"/>
      <c r="T1250" s="224"/>
      <c r="U1250" s="224"/>
      <c r="V1250" s="224"/>
      <c r="W1250" s="224"/>
      <c r="X1250" s="224"/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206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20"/>
      <c r="B1251" s="221"/>
      <c r="C1251" s="251"/>
      <c r="D1251" s="246"/>
      <c r="E1251" s="246"/>
      <c r="F1251" s="246"/>
      <c r="G1251" s="246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202</v>
      </c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36">
        <v>198</v>
      </c>
      <c r="B1252" s="237" t="s">
        <v>2506</v>
      </c>
      <c r="C1252" s="249" t="s">
        <v>2507</v>
      </c>
      <c r="D1252" s="238" t="s">
        <v>430</v>
      </c>
      <c r="E1252" s="239">
        <v>81.980999999999995</v>
      </c>
      <c r="F1252" s="240"/>
      <c r="G1252" s="241">
        <f>ROUND(E1252*F1252,2)</f>
        <v>0</v>
      </c>
      <c r="H1252" s="240"/>
      <c r="I1252" s="241">
        <f>ROUND(E1252*H1252,2)</f>
        <v>0</v>
      </c>
      <c r="J1252" s="240"/>
      <c r="K1252" s="241">
        <f>ROUND(E1252*J1252,2)</f>
        <v>0</v>
      </c>
      <c r="L1252" s="241">
        <v>21</v>
      </c>
      <c r="M1252" s="241">
        <f>G1252*(1+L1252/100)</f>
        <v>0</v>
      </c>
      <c r="N1252" s="239">
        <v>0</v>
      </c>
      <c r="O1252" s="239">
        <f>ROUND(E1252*N1252,2)</f>
        <v>0</v>
      </c>
      <c r="P1252" s="239">
        <v>0</v>
      </c>
      <c r="Q1252" s="239">
        <f>ROUND(E1252*P1252,2)</f>
        <v>0</v>
      </c>
      <c r="R1252" s="241"/>
      <c r="S1252" s="241" t="s">
        <v>345</v>
      </c>
      <c r="T1252" s="242" t="s">
        <v>197</v>
      </c>
      <c r="U1252" s="224">
        <v>0</v>
      </c>
      <c r="V1252" s="224">
        <f>ROUND(E1252*U1252,2)</f>
        <v>0</v>
      </c>
      <c r="W1252" s="224"/>
      <c r="X1252" s="224" t="s">
        <v>320</v>
      </c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321</v>
      </c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53" t="s">
        <v>2400</v>
      </c>
      <c r="D1253" s="226"/>
      <c r="E1253" s="227"/>
      <c r="F1253" s="224"/>
      <c r="G1253" s="224"/>
      <c r="H1253" s="224"/>
      <c r="I1253" s="224"/>
      <c r="J1253" s="224"/>
      <c r="K1253" s="224"/>
      <c r="L1253" s="224"/>
      <c r="M1253" s="224"/>
      <c r="N1253" s="223"/>
      <c r="O1253" s="223"/>
      <c r="P1253" s="223"/>
      <c r="Q1253" s="223"/>
      <c r="R1253" s="224"/>
      <c r="S1253" s="224"/>
      <c r="T1253" s="224"/>
      <c r="U1253" s="224"/>
      <c r="V1253" s="224"/>
      <c r="W1253" s="224"/>
      <c r="X1253" s="224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206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53" t="s">
        <v>2401</v>
      </c>
      <c r="D1254" s="226"/>
      <c r="E1254" s="227">
        <v>60</v>
      </c>
      <c r="F1254" s="224"/>
      <c r="G1254" s="224"/>
      <c r="H1254" s="224"/>
      <c r="I1254" s="224"/>
      <c r="J1254" s="224"/>
      <c r="K1254" s="224"/>
      <c r="L1254" s="224"/>
      <c r="M1254" s="224"/>
      <c r="N1254" s="223"/>
      <c r="O1254" s="223"/>
      <c r="P1254" s="223"/>
      <c r="Q1254" s="223"/>
      <c r="R1254" s="224"/>
      <c r="S1254" s="224"/>
      <c r="T1254" s="224"/>
      <c r="U1254" s="224"/>
      <c r="V1254" s="224"/>
      <c r="W1254" s="224"/>
      <c r="X1254" s="224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206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 x14ac:dyDescent="0.2">
      <c r="A1255" s="220"/>
      <c r="B1255" s="221"/>
      <c r="C1255" s="253" t="s">
        <v>2402</v>
      </c>
      <c r="D1255" s="226"/>
      <c r="E1255" s="227">
        <v>9.8000000000000007</v>
      </c>
      <c r="F1255" s="224"/>
      <c r="G1255" s="224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206</v>
      </c>
      <c r="AH1255" s="213">
        <v>0</v>
      </c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20"/>
      <c r="B1256" s="221"/>
      <c r="C1256" s="253" t="s">
        <v>2403</v>
      </c>
      <c r="D1256" s="226"/>
      <c r="E1256" s="227">
        <v>4.3499999999999996</v>
      </c>
      <c r="F1256" s="224"/>
      <c r="G1256" s="224"/>
      <c r="H1256" s="224"/>
      <c r="I1256" s="224"/>
      <c r="J1256" s="224"/>
      <c r="K1256" s="224"/>
      <c r="L1256" s="224"/>
      <c r="M1256" s="224"/>
      <c r="N1256" s="223"/>
      <c r="O1256" s="223"/>
      <c r="P1256" s="223"/>
      <c r="Q1256" s="223"/>
      <c r="R1256" s="224"/>
      <c r="S1256" s="224"/>
      <c r="T1256" s="224"/>
      <c r="U1256" s="224"/>
      <c r="V1256" s="224"/>
      <c r="W1256" s="224"/>
      <c r="X1256" s="224"/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206</v>
      </c>
      <c r="AH1256" s="213">
        <v>0</v>
      </c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53" t="s">
        <v>2404</v>
      </c>
      <c r="D1257" s="226"/>
      <c r="E1257" s="227">
        <v>3.95</v>
      </c>
      <c r="F1257" s="224"/>
      <c r="G1257" s="224"/>
      <c r="H1257" s="224"/>
      <c r="I1257" s="224"/>
      <c r="J1257" s="224"/>
      <c r="K1257" s="224"/>
      <c r="L1257" s="224"/>
      <c r="M1257" s="224"/>
      <c r="N1257" s="223"/>
      <c r="O1257" s="223"/>
      <c r="P1257" s="223"/>
      <c r="Q1257" s="223"/>
      <c r="R1257" s="224"/>
      <c r="S1257" s="224"/>
      <c r="T1257" s="224"/>
      <c r="U1257" s="224"/>
      <c r="V1257" s="224"/>
      <c r="W1257" s="224"/>
      <c r="X1257" s="224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206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53" t="s">
        <v>2405</v>
      </c>
      <c r="D1258" s="226"/>
      <c r="E1258" s="227">
        <v>3.8809999999999998</v>
      </c>
      <c r="F1258" s="224"/>
      <c r="G1258" s="224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206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20"/>
      <c r="B1259" s="221"/>
      <c r="C1259" s="251"/>
      <c r="D1259" s="246"/>
      <c r="E1259" s="246"/>
      <c r="F1259" s="246"/>
      <c r="G1259" s="246"/>
      <c r="H1259" s="224"/>
      <c r="I1259" s="224"/>
      <c r="J1259" s="224"/>
      <c r="K1259" s="224"/>
      <c r="L1259" s="224"/>
      <c r="M1259" s="224"/>
      <c r="N1259" s="223"/>
      <c r="O1259" s="223"/>
      <c r="P1259" s="223"/>
      <c r="Q1259" s="223"/>
      <c r="R1259" s="224"/>
      <c r="S1259" s="224"/>
      <c r="T1259" s="224"/>
      <c r="U1259" s="224"/>
      <c r="V1259" s="224"/>
      <c r="W1259" s="224"/>
      <c r="X1259" s="224"/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202</v>
      </c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ht="22.5" outlineLevel="1" x14ac:dyDescent="0.2">
      <c r="A1260" s="236">
        <v>199</v>
      </c>
      <c r="B1260" s="237" t="s">
        <v>2508</v>
      </c>
      <c r="C1260" s="249" t="s">
        <v>2509</v>
      </c>
      <c r="D1260" s="238" t="s">
        <v>315</v>
      </c>
      <c r="E1260" s="239">
        <v>2</v>
      </c>
      <c r="F1260" s="240"/>
      <c r="G1260" s="241">
        <f>ROUND(E1260*F1260,2)</f>
        <v>0</v>
      </c>
      <c r="H1260" s="240"/>
      <c r="I1260" s="241">
        <f>ROUND(E1260*H1260,2)</f>
        <v>0</v>
      </c>
      <c r="J1260" s="240"/>
      <c r="K1260" s="241">
        <f>ROUND(E1260*J1260,2)</f>
        <v>0</v>
      </c>
      <c r="L1260" s="241">
        <v>21</v>
      </c>
      <c r="M1260" s="241">
        <f>G1260*(1+L1260/100)</f>
        <v>0</v>
      </c>
      <c r="N1260" s="239">
        <v>3.8E-3</v>
      </c>
      <c r="O1260" s="239">
        <f>ROUND(E1260*N1260,2)</f>
        <v>0.01</v>
      </c>
      <c r="P1260" s="239">
        <v>0</v>
      </c>
      <c r="Q1260" s="239">
        <f>ROUND(E1260*P1260,2)</f>
        <v>0</v>
      </c>
      <c r="R1260" s="241" t="s">
        <v>319</v>
      </c>
      <c r="S1260" s="241" t="s">
        <v>196</v>
      </c>
      <c r="T1260" s="242" t="s">
        <v>197</v>
      </c>
      <c r="U1260" s="224">
        <v>0</v>
      </c>
      <c r="V1260" s="224">
        <f>ROUND(E1260*U1260,2)</f>
        <v>0</v>
      </c>
      <c r="W1260" s="224"/>
      <c r="X1260" s="224" t="s">
        <v>320</v>
      </c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321</v>
      </c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20"/>
      <c r="B1261" s="221"/>
      <c r="C1261" s="253" t="s">
        <v>2510</v>
      </c>
      <c r="D1261" s="226"/>
      <c r="E1261" s="227">
        <v>1</v>
      </c>
      <c r="F1261" s="224"/>
      <c r="G1261" s="224"/>
      <c r="H1261" s="224"/>
      <c r="I1261" s="224"/>
      <c r="J1261" s="224"/>
      <c r="K1261" s="224"/>
      <c r="L1261" s="224"/>
      <c r="M1261" s="224"/>
      <c r="N1261" s="223"/>
      <c r="O1261" s="223"/>
      <c r="P1261" s="223"/>
      <c r="Q1261" s="223"/>
      <c r="R1261" s="224"/>
      <c r="S1261" s="224"/>
      <c r="T1261" s="224"/>
      <c r="U1261" s="224"/>
      <c r="V1261" s="224"/>
      <c r="W1261" s="224"/>
      <c r="X1261" s="224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206</v>
      </c>
      <c r="AH1261" s="213">
        <v>0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">
      <c r="A1262" s="220"/>
      <c r="B1262" s="221"/>
      <c r="C1262" s="253" t="s">
        <v>2511</v>
      </c>
      <c r="D1262" s="226"/>
      <c r="E1262" s="227">
        <v>1</v>
      </c>
      <c r="F1262" s="224"/>
      <c r="G1262" s="224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206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51"/>
      <c r="D1263" s="246"/>
      <c r="E1263" s="246"/>
      <c r="F1263" s="246"/>
      <c r="G1263" s="246"/>
      <c r="H1263" s="224"/>
      <c r="I1263" s="224"/>
      <c r="J1263" s="224"/>
      <c r="K1263" s="224"/>
      <c r="L1263" s="224"/>
      <c r="M1263" s="224"/>
      <c r="N1263" s="223"/>
      <c r="O1263" s="223"/>
      <c r="P1263" s="223"/>
      <c r="Q1263" s="223"/>
      <c r="R1263" s="224"/>
      <c r="S1263" s="224"/>
      <c r="T1263" s="224"/>
      <c r="U1263" s="224"/>
      <c r="V1263" s="224"/>
      <c r="W1263" s="224"/>
      <c r="X1263" s="224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202</v>
      </c>
      <c r="AH1263" s="213"/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36">
        <v>200</v>
      </c>
      <c r="B1264" s="237" t="s">
        <v>1314</v>
      </c>
      <c r="C1264" s="249" t="s">
        <v>1315</v>
      </c>
      <c r="D1264" s="238" t="s">
        <v>1312</v>
      </c>
      <c r="E1264" s="239">
        <v>20</v>
      </c>
      <c r="F1264" s="240"/>
      <c r="G1264" s="241">
        <f>ROUND(E1264*F1264,2)</f>
        <v>0</v>
      </c>
      <c r="H1264" s="240"/>
      <c r="I1264" s="241">
        <f>ROUND(E1264*H1264,2)</f>
        <v>0</v>
      </c>
      <c r="J1264" s="240"/>
      <c r="K1264" s="241">
        <f>ROUND(E1264*J1264,2)</f>
        <v>0</v>
      </c>
      <c r="L1264" s="241">
        <v>21</v>
      </c>
      <c r="M1264" s="241">
        <f>G1264*(1+L1264/100)</f>
        <v>0</v>
      </c>
      <c r="N1264" s="239">
        <v>1E-3</v>
      </c>
      <c r="O1264" s="239">
        <f>ROUND(E1264*N1264,2)</f>
        <v>0.02</v>
      </c>
      <c r="P1264" s="239">
        <v>0</v>
      </c>
      <c r="Q1264" s="239">
        <f>ROUND(E1264*P1264,2)</f>
        <v>0</v>
      </c>
      <c r="R1264" s="241" t="s">
        <v>319</v>
      </c>
      <c r="S1264" s="241" t="s">
        <v>196</v>
      </c>
      <c r="T1264" s="242" t="s">
        <v>244</v>
      </c>
      <c r="U1264" s="224">
        <v>0</v>
      </c>
      <c r="V1264" s="224">
        <f>ROUND(E1264*U1264,2)</f>
        <v>0</v>
      </c>
      <c r="W1264" s="224"/>
      <c r="X1264" s="224" t="s">
        <v>320</v>
      </c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321</v>
      </c>
      <c r="AH1264" s="213"/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53" t="s">
        <v>2512</v>
      </c>
      <c r="D1265" s="226"/>
      <c r="E1265" s="227">
        <v>20</v>
      </c>
      <c r="F1265" s="224"/>
      <c r="G1265" s="224"/>
      <c r="H1265" s="224"/>
      <c r="I1265" s="224"/>
      <c r="J1265" s="224"/>
      <c r="K1265" s="224"/>
      <c r="L1265" s="224"/>
      <c r="M1265" s="224"/>
      <c r="N1265" s="223"/>
      <c r="O1265" s="223"/>
      <c r="P1265" s="223"/>
      <c r="Q1265" s="223"/>
      <c r="R1265" s="224"/>
      <c r="S1265" s="224"/>
      <c r="T1265" s="224"/>
      <c r="U1265" s="224"/>
      <c r="V1265" s="224"/>
      <c r="W1265" s="224"/>
      <c r="X1265" s="224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206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20"/>
      <c r="B1266" s="221"/>
      <c r="C1266" s="251"/>
      <c r="D1266" s="246"/>
      <c r="E1266" s="246"/>
      <c r="F1266" s="246"/>
      <c r="G1266" s="246"/>
      <c r="H1266" s="224"/>
      <c r="I1266" s="224"/>
      <c r="J1266" s="224"/>
      <c r="K1266" s="224"/>
      <c r="L1266" s="224"/>
      <c r="M1266" s="224"/>
      <c r="N1266" s="223"/>
      <c r="O1266" s="223"/>
      <c r="P1266" s="223"/>
      <c r="Q1266" s="223"/>
      <c r="R1266" s="224"/>
      <c r="S1266" s="224"/>
      <c r="T1266" s="224"/>
      <c r="U1266" s="224"/>
      <c r="V1266" s="224"/>
      <c r="W1266" s="224"/>
      <c r="X1266" s="224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202</v>
      </c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 x14ac:dyDescent="0.2">
      <c r="A1267" s="236">
        <v>201</v>
      </c>
      <c r="B1267" s="237" t="s">
        <v>2513</v>
      </c>
      <c r="C1267" s="249" t="s">
        <v>2514</v>
      </c>
      <c r="D1267" s="238"/>
      <c r="E1267" s="239">
        <v>1</v>
      </c>
      <c r="F1267" s="240"/>
      <c r="G1267" s="241">
        <f>ROUND(E1267*F1267,2)</f>
        <v>0</v>
      </c>
      <c r="H1267" s="240"/>
      <c r="I1267" s="241">
        <f>ROUND(E1267*H1267,2)</f>
        <v>0</v>
      </c>
      <c r="J1267" s="240"/>
      <c r="K1267" s="241">
        <f>ROUND(E1267*J1267,2)</f>
        <v>0</v>
      </c>
      <c r="L1267" s="241">
        <v>21</v>
      </c>
      <c r="M1267" s="241">
        <f>G1267*(1+L1267/100)</f>
        <v>0</v>
      </c>
      <c r="N1267" s="239">
        <v>0</v>
      </c>
      <c r="O1267" s="239">
        <f>ROUND(E1267*N1267,2)</f>
        <v>0</v>
      </c>
      <c r="P1267" s="239">
        <v>0</v>
      </c>
      <c r="Q1267" s="239">
        <f>ROUND(E1267*P1267,2)</f>
        <v>0</v>
      </c>
      <c r="R1267" s="241"/>
      <c r="S1267" s="241" t="s">
        <v>345</v>
      </c>
      <c r="T1267" s="242" t="s">
        <v>197</v>
      </c>
      <c r="U1267" s="224">
        <v>0</v>
      </c>
      <c r="V1267" s="224">
        <f>ROUND(E1267*U1267,2)</f>
        <v>0</v>
      </c>
      <c r="W1267" s="224"/>
      <c r="X1267" s="224" t="s">
        <v>320</v>
      </c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321</v>
      </c>
      <c r="AH1267" s="213"/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53" t="s">
        <v>2515</v>
      </c>
      <c r="D1268" s="226"/>
      <c r="E1268" s="227">
        <v>1</v>
      </c>
      <c r="F1268" s="224"/>
      <c r="G1268" s="224"/>
      <c r="H1268" s="224"/>
      <c r="I1268" s="224"/>
      <c r="J1268" s="224"/>
      <c r="K1268" s="224"/>
      <c r="L1268" s="224"/>
      <c r="M1268" s="224"/>
      <c r="N1268" s="223"/>
      <c r="O1268" s="223"/>
      <c r="P1268" s="223"/>
      <c r="Q1268" s="223"/>
      <c r="R1268" s="224"/>
      <c r="S1268" s="224"/>
      <c r="T1268" s="224"/>
      <c r="U1268" s="224"/>
      <c r="V1268" s="224"/>
      <c r="W1268" s="224"/>
      <c r="X1268" s="224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206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51"/>
      <c r="D1269" s="246"/>
      <c r="E1269" s="246"/>
      <c r="F1269" s="246"/>
      <c r="G1269" s="246"/>
      <c r="H1269" s="224"/>
      <c r="I1269" s="224"/>
      <c r="J1269" s="224"/>
      <c r="K1269" s="224"/>
      <c r="L1269" s="224"/>
      <c r="M1269" s="224"/>
      <c r="N1269" s="223"/>
      <c r="O1269" s="223"/>
      <c r="P1269" s="223"/>
      <c r="Q1269" s="223"/>
      <c r="R1269" s="224"/>
      <c r="S1269" s="224"/>
      <c r="T1269" s="224"/>
      <c r="U1269" s="224"/>
      <c r="V1269" s="224"/>
      <c r="W1269" s="224"/>
      <c r="X1269" s="224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202</v>
      </c>
      <c r="AH1269" s="213"/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">
      <c r="A1270" s="236">
        <v>202</v>
      </c>
      <c r="B1270" s="237" t="s">
        <v>2516</v>
      </c>
      <c r="C1270" s="249" t="s">
        <v>2517</v>
      </c>
      <c r="D1270" s="238" t="s">
        <v>1182</v>
      </c>
      <c r="E1270" s="239">
        <v>2</v>
      </c>
      <c r="F1270" s="240"/>
      <c r="G1270" s="241">
        <f>ROUND(E1270*F1270,2)</f>
        <v>0</v>
      </c>
      <c r="H1270" s="240"/>
      <c r="I1270" s="241">
        <f>ROUND(E1270*H1270,2)</f>
        <v>0</v>
      </c>
      <c r="J1270" s="240"/>
      <c r="K1270" s="241">
        <f>ROUND(E1270*J1270,2)</f>
        <v>0</v>
      </c>
      <c r="L1270" s="241">
        <v>21</v>
      </c>
      <c r="M1270" s="241">
        <f>G1270*(1+L1270/100)</f>
        <v>0</v>
      </c>
      <c r="N1270" s="239">
        <v>0</v>
      </c>
      <c r="O1270" s="239">
        <f>ROUND(E1270*N1270,2)</f>
        <v>0</v>
      </c>
      <c r="P1270" s="239">
        <v>0</v>
      </c>
      <c r="Q1270" s="239">
        <f>ROUND(E1270*P1270,2)</f>
        <v>0</v>
      </c>
      <c r="R1270" s="241"/>
      <c r="S1270" s="241" t="s">
        <v>345</v>
      </c>
      <c r="T1270" s="242" t="s">
        <v>197</v>
      </c>
      <c r="U1270" s="224">
        <v>0</v>
      </c>
      <c r="V1270" s="224">
        <f>ROUND(E1270*U1270,2)</f>
        <v>0</v>
      </c>
      <c r="W1270" s="224"/>
      <c r="X1270" s="224" t="s">
        <v>320</v>
      </c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321</v>
      </c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20"/>
      <c r="B1271" s="221"/>
      <c r="C1271" s="260"/>
      <c r="D1271" s="258"/>
      <c r="E1271" s="258"/>
      <c r="F1271" s="258"/>
      <c r="G1271" s="258"/>
      <c r="H1271" s="224"/>
      <c r="I1271" s="224"/>
      <c r="J1271" s="224"/>
      <c r="K1271" s="224"/>
      <c r="L1271" s="224"/>
      <c r="M1271" s="224"/>
      <c r="N1271" s="223"/>
      <c r="O1271" s="223"/>
      <c r="P1271" s="223"/>
      <c r="Q1271" s="223"/>
      <c r="R1271" s="224"/>
      <c r="S1271" s="224"/>
      <c r="T1271" s="224"/>
      <c r="U1271" s="224"/>
      <c r="V1271" s="224"/>
      <c r="W1271" s="224"/>
      <c r="X1271" s="224"/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202</v>
      </c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 x14ac:dyDescent="0.2">
      <c r="A1272" s="236">
        <v>203</v>
      </c>
      <c r="B1272" s="237" t="s">
        <v>2518</v>
      </c>
      <c r="C1272" s="249" t="s">
        <v>2519</v>
      </c>
      <c r="D1272" s="238" t="s">
        <v>1312</v>
      </c>
      <c r="E1272" s="239">
        <v>743</v>
      </c>
      <c r="F1272" s="240"/>
      <c r="G1272" s="241">
        <f>ROUND(E1272*F1272,2)</f>
        <v>0</v>
      </c>
      <c r="H1272" s="240"/>
      <c r="I1272" s="241">
        <f>ROUND(E1272*H1272,2)</f>
        <v>0</v>
      </c>
      <c r="J1272" s="240"/>
      <c r="K1272" s="241">
        <f>ROUND(E1272*J1272,2)</f>
        <v>0</v>
      </c>
      <c r="L1272" s="241">
        <v>21</v>
      </c>
      <c r="M1272" s="241">
        <f>G1272*(1+L1272/100)</f>
        <v>0</v>
      </c>
      <c r="N1272" s="239">
        <v>0</v>
      </c>
      <c r="O1272" s="239">
        <f>ROUND(E1272*N1272,2)</f>
        <v>0</v>
      </c>
      <c r="P1272" s="239">
        <v>0</v>
      </c>
      <c r="Q1272" s="239">
        <f>ROUND(E1272*P1272,2)</f>
        <v>0</v>
      </c>
      <c r="R1272" s="241"/>
      <c r="S1272" s="241" t="s">
        <v>345</v>
      </c>
      <c r="T1272" s="242" t="s">
        <v>197</v>
      </c>
      <c r="U1272" s="224">
        <v>0</v>
      </c>
      <c r="V1272" s="224">
        <f>ROUND(E1272*U1272,2)</f>
        <v>0</v>
      </c>
      <c r="W1272" s="224"/>
      <c r="X1272" s="224" t="s">
        <v>320</v>
      </c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321</v>
      </c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20"/>
      <c r="B1273" s="221"/>
      <c r="C1273" s="253" t="s">
        <v>2520</v>
      </c>
      <c r="D1273" s="226"/>
      <c r="E1273" s="227"/>
      <c r="F1273" s="224"/>
      <c r="G1273" s="224"/>
      <c r="H1273" s="224"/>
      <c r="I1273" s="224"/>
      <c r="J1273" s="224"/>
      <c r="K1273" s="224"/>
      <c r="L1273" s="224"/>
      <c r="M1273" s="224"/>
      <c r="N1273" s="223"/>
      <c r="O1273" s="223"/>
      <c r="P1273" s="223"/>
      <c r="Q1273" s="223"/>
      <c r="R1273" s="224"/>
      <c r="S1273" s="224"/>
      <c r="T1273" s="224"/>
      <c r="U1273" s="224"/>
      <c r="V1273" s="224"/>
      <c r="W1273" s="224"/>
      <c r="X1273" s="224"/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206</v>
      </c>
      <c r="AH1273" s="213">
        <v>0</v>
      </c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20"/>
      <c r="B1274" s="221"/>
      <c r="C1274" s="253" t="s">
        <v>2521</v>
      </c>
      <c r="D1274" s="226"/>
      <c r="E1274" s="227">
        <v>743</v>
      </c>
      <c r="F1274" s="224"/>
      <c r="G1274" s="224"/>
      <c r="H1274" s="224"/>
      <c r="I1274" s="224"/>
      <c r="J1274" s="224"/>
      <c r="K1274" s="224"/>
      <c r="L1274" s="224"/>
      <c r="M1274" s="224"/>
      <c r="N1274" s="223"/>
      <c r="O1274" s="223"/>
      <c r="P1274" s="223"/>
      <c r="Q1274" s="223"/>
      <c r="R1274" s="224"/>
      <c r="S1274" s="224"/>
      <c r="T1274" s="224"/>
      <c r="U1274" s="224"/>
      <c r="V1274" s="224"/>
      <c r="W1274" s="224"/>
      <c r="X1274" s="224"/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206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20"/>
      <c r="B1275" s="221"/>
      <c r="C1275" s="251"/>
      <c r="D1275" s="246"/>
      <c r="E1275" s="246"/>
      <c r="F1275" s="246"/>
      <c r="G1275" s="246"/>
      <c r="H1275" s="224"/>
      <c r="I1275" s="224"/>
      <c r="J1275" s="224"/>
      <c r="K1275" s="224"/>
      <c r="L1275" s="224"/>
      <c r="M1275" s="224"/>
      <c r="N1275" s="223"/>
      <c r="O1275" s="223"/>
      <c r="P1275" s="223"/>
      <c r="Q1275" s="223"/>
      <c r="R1275" s="224"/>
      <c r="S1275" s="224"/>
      <c r="T1275" s="224"/>
      <c r="U1275" s="224"/>
      <c r="V1275" s="224"/>
      <c r="W1275" s="224"/>
      <c r="X1275" s="224"/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202</v>
      </c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 x14ac:dyDescent="0.2">
      <c r="A1276" s="236">
        <v>204</v>
      </c>
      <c r="B1276" s="237" t="s">
        <v>2522</v>
      </c>
      <c r="C1276" s="249" t="s">
        <v>2523</v>
      </c>
      <c r="D1276" s="238" t="s">
        <v>400</v>
      </c>
      <c r="E1276" s="239">
        <v>273.60000000000002</v>
      </c>
      <c r="F1276" s="240"/>
      <c r="G1276" s="241">
        <f>ROUND(E1276*F1276,2)</f>
        <v>0</v>
      </c>
      <c r="H1276" s="240"/>
      <c r="I1276" s="241">
        <f>ROUND(E1276*H1276,2)</f>
        <v>0</v>
      </c>
      <c r="J1276" s="240"/>
      <c r="K1276" s="241">
        <f>ROUND(E1276*J1276,2)</f>
        <v>0</v>
      </c>
      <c r="L1276" s="241">
        <v>21</v>
      </c>
      <c r="M1276" s="241">
        <f>G1276*(1+L1276/100)</f>
        <v>0</v>
      </c>
      <c r="N1276" s="239">
        <v>0</v>
      </c>
      <c r="O1276" s="239">
        <f>ROUND(E1276*N1276,2)</f>
        <v>0</v>
      </c>
      <c r="P1276" s="239">
        <v>0</v>
      </c>
      <c r="Q1276" s="239">
        <f>ROUND(E1276*P1276,2)</f>
        <v>0</v>
      </c>
      <c r="R1276" s="241"/>
      <c r="S1276" s="241" t="s">
        <v>345</v>
      </c>
      <c r="T1276" s="242" t="s">
        <v>197</v>
      </c>
      <c r="U1276" s="224">
        <v>0</v>
      </c>
      <c r="V1276" s="224">
        <f>ROUND(E1276*U1276,2)</f>
        <v>0</v>
      </c>
      <c r="W1276" s="224"/>
      <c r="X1276" s="224" t="s">
        <v>320</v>
      </c>
      <c r="Y1276" s="213"/>
      <c r="Z1276" s="213"/>
      <c r="AA1276" s="213"/>
      <c r="AB1276" s="213"/>
      <c r="AC1276" s="213"/>
      <c r="AD1276" s="213"/>
      <c r="AE1276" s="213"/>
      <c r="AF1276" s="213"/>
      <c r="AG1276" s="213" t="s">
        <v>321</v>
      </c>
      <c r="AH1276" s="213"/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 x14ac:dyDescent="0.2">
      <c r="A1277" s="220"/>
      <c r="B1277" s="221"/>
      <c r="C1277" s="253" t="s">
        <v>2524</v>
      </c>
      <c r="D1277" s="226"/>
      <c r="E1277" s="227"/>
      <c r="F1277" s="224"/>
      <c r="G1277" s="224"/>
      <c r="H1277" s="224"/>
      <c r="I1277" s="224"/>
      <c r="J1277" s="224"/>
      <c r="K1277" s="224"/>
      <c r="L1277" s="224"/>
      <c r="M1277" s="224"/>
      <c r="N1277" s="223"/>
      <c r="O1277" s="223"/>
      <c r="P1277" s="223"/>
      <c r="Q1277" s="223"/>
      <c r="R1277" s="224"/>
      <c r="S1277" s="224"/>
      <c r="T1277" s="224"/>
      <c r="U1277" s="224"/>
      <c r="V1277" s="224"/>
      <c r="W1277" s="224"/>
      <c r="X1277" s="224"/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206</v>
      </c>
      <c r="AH1277" s="213">
        <v>0</v>
      </c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53" t="s">
        <v>2525</v>
      </c>
      <c r="D1278" s="226"/>
      <c r="E1278" s="227"/>
      <c r="F1278" s="224"/>
      <c r="G1278" s="224"/>
      <c r="H1278" s="224"/>
      <c r="I1278" s="224"/>
      <c r="J1278" s="224"/>
      <c r="K1278" s="224"/>
      <c r="L1278" s="224"/>
      <c r="M1278" s="224"/>
      <c r="N1278" s="223"/>
      <c r="O1278" s="223"/>
      <c r="P1278" s="223"/>
      <c r="Q1278" s="223"/>
      <c r="R1278" s="224"/>
      <c r="S1278" s="224"/>
      <c r="T1278" s="224"/>
      <c r="U1278" s="224"/>
      <c r="V1278" s="224"/>
      <c r="W1278" s="224"/>
      <c r="X1278" s="224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206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20"/>
      <c r="B1279" s="221"/>
      <c r="C1279" s="253" t="s">
        <v>2526</v>
      </c>
      <c r="D1279" s="226"/>
      <c r="E1279" s="227">
        <v>273.60000000000002</v>
      </c>
      <c r="F1279" s="224"/>
      <c r="G1279" s="224"/>
      <c r="H1279" s="224"/>
      <c r="I1279" s="224"/>
      <c r="J1279" s="224"/>
      <c r="K1279" s="224"/>
      <c r="L1279" s="224"/>
      <c r="M1279" s="224"/>
      <c r="N1279" s="223"/>
      <c r="O1279" s="223"/>
      <c r="P1279" s="223"/>
      <c r="Q1279" s="223"/>
      <c r="R1279" s="224"/>
      <c r="S1279" s="224"/>
      <c r="T1279" s="224"/>
      <c r="U1279" s="224"/>
      <c r="V1279" s="224"/>
      <c r="W1279" s="224"/>
      <c r="X1279" s="224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206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53" t="s">
        <v>2527</v>
      </c>
      <c r="D1280" s="226"/>
      <c r="E1280" s="227"/>
      <c r="F1280" s="224"/>
      <c r="G1280" s="224"/>
      <c r="H1280" s="224"/>
      <c r="I1280" s="224"/>
      <c r="J1280" s="224"/>
      <c r="K1280" s="224"/>
      <c r="L1280" s="224"/>
      <c r="M1280" s="224"/>
      <c r="N1280" s="223"/>
      <c r="O1280" s="223"/>
      <c r="P1280" s="223"/>
      <c r="Q1280" s="223"/>
      <c r="R1280" s="224"/>
      <c r="S1280" s="224"/>
      <c r="T1280" s="224"/>
      <c r="U1280" s="224"/>
      <c r="V1280" s="224"/>
      <c r="W1280" s="224"/>
      <c r="X1280" s="224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206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 x14ac:dyDescent="0.2">
      <c r="A1281" s="220"/>
      <c r="B1281" s="221"/>
      <c r="C1281" s="251"/>
      <c r="D1281" s="246"/>
      <c r="E1281" s="246"/>
      <c r="F1281" s="246"/>
      <c r="G1281" s="246"/>
      <c r="H1281" s="224"/>
      <c r="I1281" s="224"/>
      <c r="J1281" s="224"/>
      <c r="K1281" s="224"/>
      <c r="L1281" s="224"/>
      <c r="M1281" s="224"/>
      <c r="N1281" s="223"/>
      <c r="O1281" s="223"/>
      <c r="P1281" s="223"/>
      <c r="Q1281" s="223"/>
      <c r="R1281" s="224"/>
      <c r="S1281" s="224"/>
      <c r="T1281" s="224"/>
      <c r="U1281" s="224"/>
      <c r="V1281" s="224"/>
      <c r="W1281" s="224"/>
      <c r="X1281" s="224"/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202</v>
      </c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 x14ac:dyDescent="0.2">
      <c r="A1282" s="236">
        <v>205</v>
      </c>
      <c r="B1282" s="237" t="s">
        <v>2528</v>
      </c>
      <c r="C1282" s="249" t="s">
        <v>2529</v>
      </c>
      <c r="D1282" s="238" t="s">
        <v>344</v>
      </c>
      <c r="E1282" s="239">
        <v>1</v>
      </c>
      <c r="F1282" s="240"/>
      <c r="G1282" s="241">
        <f>ROUND(E1282*F1282,2)</f>
        <v>0</v>
      </c>
      <c r="H1282" s="240"/>
      <c r="I1282" s="241">
        <f>ROUND(E1282*H1282,2)</f>
        <v>0</v>
      </c>
      <c r="J1282" s="240"/>
      <c r="K1282" s="241">
        <f>ROUND(E1282*J1282,2)</f>
        <v>0</v>
      </c>
      <c r="L1282" s="241">
        <v>21</v>
      </c>
      <c r="M1282" s="241">
        <f>G1282*(1+L1282/100)</f>
        <v>0</v>
      </c>
      <c r="N1282" s="239">
        <v>0</v>
      </c>
      <c r="O1282" s="239">
        <f>ROUND(E1282*N1282,2)</f>
        <v>0</v>
      </c>
      <c r="P1282" s="239">
        <v>0</v>
      </c>
      <c r="Q1282" s="239">
        <f>ROUND(E1282*P1282,2)</f>
        <v>0</v>
      </c>
      <c r="R1282" s="241"/>
      <c r="S1282" s="241" t="s">
        <v>345</v>
      </c>
      <c r="T1282" s="242" t="s">
        <v>197</v>
      </c>
      <c r="U1282" s="224">
        <v>0</v>
      </c>
      <c r="V1282" s="224">
        <f>ROUND(E1282*U1282,2)</f>
        <v>0</v>
      </c>
      <c r="W1282" s="224"/>
      <c r="X1282" s="224" t="s">
        <v>320</v>
      </c>
      <c r="Y1282" s="213"/>
      <c r="Z1282" s="213"/>
      <c r="AA1282" s="213"/>
      <c r="AB1282" s="213"/>
      <c r="AC1282" s="213"/>
      <c r="AD1282" s="213"/>
      <c r="AE1282" s="213"/>
      <c r="AF1282" s="213"/>
      <c r="AG1282" s="213" t="s">
        <v>321</v>
      </c>
      <c r="AH1282" s="213"/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 x14ac:dyDescent="0.2">
      <c r="A1283" s="220"/>
      <c r="B1283" s="221"/>
      <c r="C1283" s="253" t="s">
        <v>2530</v>
      </c>
      <c r="D1283" s="226"/>
      <c r="E1283" s="227"/>
      <c r="F1283" s="224"/>
      <c r="G1283" s="224"/>
      <c r="H1283" s="224"/>
      <c r="I1283" s="224"/>
      <c r="J1283" s="224"/>
      <c r="K1283" s="224"/>
      <c r="L1283" s="224"/>
      <c r="M1283" s="224"/>
      <c r="N1283" s="223"/>
      <c r="O1283" s="223"/>
      <c r="P1283" s="223"/>
      <c r="Q1283" s="223"/>
      <c r="R1283" s="224"/>
      <c r="S1283" s="224"/>
      <c r="T1283" s="224"/>
      <c r="U1283" s="224"/>
      <c r="V1283" s="224"/>
      <c r="W1283" s="224"/>
      <c r="X1283" s="224"/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206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20"/>
      <c r="B1284" s="221"/>
      <c r="C1284" s="253" t="s">
        <v>2531</v>
      </c>
      <c r="D1284" s="226"/>
      <c r="E1284" s="227"/>
      <c r="F1284" s="224"/>
      <c r="G1284" s="224"/>
      <c r="H1284" s="224"/>
      <c r="I1284" s="224"/>
      <c r="J1284" s="224"/>
      <c r="K1284" s="224"/>
      <c r="L1284" s="224"/>
      <c r="M1284" s="224"/>
      <c r="N1284" s="223"/>
      <c r="O1284" s="223"/>
      <c r="P1284" s="223"/>
      <c r="Q1284" s="223"/>
      <c r="R1284" s="224"/>
      <c r="S1284" s="224"/>
      <c r="T1284" s="224"/>
      <c r="U1284" s="224"/>
      <c r="V1284" s="224"/>
      <c r="W1284" s="224"/>
      <c r="X1284" s="224"/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206</v>
      </c>
      <c r="AH1284" s="213">
        <v>0</v>
      </c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20"/>
      <c r="B1285" s="221"/>
      <c r="C1285" s="253" t="s">
        <v>2532</v>
      </c>
      <c r="D1285" s="226"/>
      <c r="E1285" s="227"/>
      <c r="F1285" s="224"/>
      <c r="G1285" s="224"/>
      <c r="H1285" s="224"/>
      <c r="I1285" s="224"/>
      <c r="J1285" s="224"/>
      <c r="K1285" s="224"/>
      <c r="L1285" s="224"/>
      <c r="M1285" s="224"/>
      <c r="N1285" s="223"/>
      <c r="O1285" s="223"/>
      <c r="P1285" s="223"/>
      <c r="Q1285" s="223"/>
      <c r="R1285" s="224"/>
      <c r="S1285" s="224"/>
      <c r="T1285" s="224"/>
      <c r="U1285" s="224"/>
      <c r="V1285" s="224"/>
      <c r="W1285" s="224"/>
      <c r="X1285" s="224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206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 x14ac:dyDescent="0.2">
      <c r="A1286" s="220"/>
      <c r="B1286" s="221"/>
      <c r="C1286" s="253" t="s">
        <v>2533</v>
      </c>
      <c r="D1286" s="226"/>
      <c r="E1286" s="227">
        <v>1</v>
      </c>
      <c r="F1286" s="224"/>
      <c r="G1286" s="224"/>
      <c r="H1286" s="224"/>
      <c r="I1286" s="224"/>
      <c r="J1286" s="224"/>
      <c r="K1286" s="224"/>
      <c r="L1286" s="224"/>
      <c r="M1286" s="224"/>
      <c r="N1286" s="223"/>
      <c r="O1286" s="223"/>
      <c r="P1286" s="223"/>
      <c r="Q1286" s="223"/>
      <c r="R1286" s="224"/>
      <c r="S1286" s="224"/>
      <c r="T1286" s="224"/>
      <c r="U1286" s="224"/>
      <c r="V1286" s="224"/>
      <c r="W1286" s="224"/>
      <c r="X1286" s="224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206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51"/>
      <c r="D1287" s="246"/>
      <c r="E1287" s="246"/>
      <c r="F1287" s="246"/>
      <c r="G1287" s="246"/>
      <c r="H1287" s="224"/>
      <c r="I1287" s="224"/>
      <c r="J1287" s="224"/>
      <c r="K1287" s="224"/>
      <c r="L1287" s="224"/>
      <c r="M1287" s="224"/>
      <c r="N1287" s="223"/>
      <c r="O1287" s="223"/>
      <c r="P1287" s="223"/>
      <c r="Q1287" s="223"/>
      <c r="R1287" s="224"/>
      <c r="S1287" s="224"/>
      <c r="T1287" s="224"/>
      <c r="U1287" s="224"/>
      <c r="V1287" s="224"/>
      <c r="W1287" s="224"/>
      <c r="X1287" s="224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202</v>
      </c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36">
        <v>206</v>
      </c>
      <c r="B1288" s="237" t="s">
        <v>2534</v>
      </c>
      <c r="C1288" s="249" t="s">
        <v>2535</v>
      </c>
      <c r="D1288" s="238" t="s">
        <v>344</v>
      </c>
      <c r="E1288" s="239">
        <v>1</v>
      </c>
      <c r="F1288" s="240"/>
      <c r="G1288" s="241">
        <f>ROUND(E1288*F1288,2)</f>
        <v>0</v>
      </c>
      <c r="H1288" s="240"/>
      <c r="I1288" s="241">
        <f>ROUND(E1288*H1288,2)</f>
        <v>0</v>
      </c>
      <c r="J1288" s="240"/>
      <c r="K1288" s="241">
        <f>ROUND(E1288*J1288,2)</f>
        <v>0</v>
      </c>
      <c r="L1288" s="241">
        <v>21</v>
      </c>
      <c r="M1288" s="241">
        <f>G1288*(1+L1288/100)</f>
        <v>0</v>
      </c>
      <c r="N1288" s="239">
        <v>0</v>
      </c>
      <c r="O1288" s="239">
        <f>ROUND(E1288*N1288,2)</f>
        <v>0</v>
      </c>
      <c r="P1288" s="239">
        <v>0</v>
      </c>
      <c r="Q1288" s="239">
        <f>ROUND(E1288*P1288,2)</f>
        <v>0</v>
      </c>
      <c r="R1288" s="241"/>
      <c r="S1288" s="241" t="s">
        <v>345</v>
      </c>
      <c r="T1288" s="242" t="s">
        <v>197</v>
      </c>
      <c r="U1288" s="224">
        <v>0</v>
      </c>
      <c r="V1288" s="224">
        <f>ROUND(E1288*U1288,2)</f>
        <v>0</v>
      </c>
      <c r="W1288" s="224"/>
      <c r="X1288" s="224" t="s">
        <v>320</v>
      </c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321</v>
      </c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20"/>
      <c r="B1289" s="221"/>
      <c r="C1289" s="253" t="s">
        <v>2536</v>
      </c>
      <c r="D1289" s="226"/>
      <c r="E1289" s="227"/>
      <c r="F1289" s="224"/>
      <c r="G1289" s="224"/>
      <c r="H1289" s="224"/>
      <c r="I1289" s="224"/>
      <c r="J1289" s="224"/>
      <c r="K1289" s="224"/>
      <c r="L1289" s="224"/>
      <c r="M1289" s="224"/>
      <c r="N1289" s="223"/>
      <c r="O1289" s="223"/>
      <c r="P1289" s="223"/>
      <c r="Q1289" s="223"/>
      <c r="R1289" s="224"/>
      <c r="S1289" s="224"/>
      <c r="T1289" s="224"/>
      <c r="U1289" s="224"/>
      <c r="V1289" s="224"/>
      <c r="W1289" s="224"/>
      <c r="X1289" s="224"/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206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53" t="s">
        <v>2537</v>
      </c>
      <c r="D1290" s="226"/>
      <c r="E1290" s="227">
        <v>1</v>
      </c>
      <c r="F1290" s="224"/>
      <c r="G1290" s="224"/>
      <c r="H1290" s="224"/>
      <c r="I1290" s="224"/>
      <c r="J1290" s="224"/>
      <c r="K1290" s="224"/>
      <c r="L1290" s="224"/>
      <c r="M1290" s="224"/>
      <c r="N1290" s="223"/>
      <c r="O1290" s="223"/>
      <c r="P1290" s="223"/>
      <c r="Q1290" s="223"/>
      <c r="R1290" s="224"/>
      <c r="S1290" s="224"/>
      <c r="T1290" s="224"/>
      <c r="U1290" s="224"/>
      <c r="V1290" s="224"/>
      <c r="W1290" s="224"/>
      <c r="X1290" s="224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206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51"/>
      <c r="D1291" s="246"/>
      <c r="E1291" s="246"/>
      <c r="F1291" s="246"/>
      <c r="G1291" s="246"/>
      <c r="H1291" s="224"/>
      <c r="I1291" s="224"/>
      <c r="J1291" s="224"/>
      <c r="K1291" s="224"/>
      <c r="L1291" s="224"/>
      <c r="M1291" s="224"/>
      <c r="N1291" s="223"/>
      <c r="O1291" s="223"/>
      <c r="P1291" s="223"/>
      <c r="Q1291" s="223"/>
      <c r="R1291" s="224"/>
      <c r="S1291" s="224"/>
      <c r="T1291" s="224"/>
      <c r="U1291" s="224"/>
      <c r="V1291" s="224"/>
      <c r="W1291" s="224"/>
      <c r="X1291" s="224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202</v>
      </c>
      <c r="AH1291" s="213"/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36">
        <v>207</v>
      </c>
      <c r="B1292" s="237" t="s">
        <v>2538</v>
      </c>
      <c r="C1292" s="249" t="s">
        <v>2539</v>
      </c>
      <c r="D1292" s="238" t="s">
        <v>344</v>
      </c>
      <c r="E1292" s="239">
        <v>1</v>
      </c>
      <c r="F1292" s="240"/>
      <c r="G1292" s="241">
        <f>ROUND(E1292*F1292,2)</f>
        <v>0</v>
      </c>
      <c r="H1292" s="240"/>
      <c r="I1292" s="241">
        <f>ROUND(E1292*H1292,2)</f>
        <v>0</v>
      </c>
      <c r="J1292" s="240"/>
      <c r="K1292" s="241">
        <f>ROUND(E1292*J1292,2)</f>
        <v>0</v>
      </c>
      <c r="L1292" s="241">
        <v>21</v>
      </c>
      <c r="M1292" s="241">
        <f>G1292*(1+L1292/100)</f>
        <v>0</v>
      </c>
      <c r="N1292" s="239">
        <v>0</v>
      </c>
      <c r="O1292" s="239">
        <f>ROUND(E1292*N1292,2)</f>
        <v>0</v>
      </c>
      <c r="P1292" s="239">
        <v>0</v>
      </c>
      <c r="Q1292" s="239">
        <f>ROUND(E1292*P1292,2)</f>
        <v>0</v>
      </c>
      <c r="R1292" s="241"/>
      <c r="S1292" s="241" t="s">
        <v>345</v>
      </c>
      <c r="T1292" s="242" t="s">
        <v>197</v>
      </c>
      <c r="U1292" s="224">
        <v>0</v>
      </c>
      <c r="V1292" s="224">
        <f>ROUND(E1292*U1292,2)</f>
        <v>0</v>
      </c>
      <c r="W1292" s="224"/>
      <c r="X1292" s="224" t="s">
        <v>320</v>
      </c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321</v>
      </c>
      <c r="AH1292" s="213"/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53" t="s">
        <v>2540</v>
      </c>
      <c r="D1293" s="226"/>
      <c r="E1293" s="227"/>
      <c r="F1293" s="224"/>
      <c r="G1293" s="224"/>
      <c r="H1293" s="224"/>
      <c r="I1293" s="224"/>
      <c r="J1293" s="224"/>
      <c r="K1293" s="224"/>
      <c r="L1293" s="224"/>
      <c r="M1293" s="224"/>
      <c r="N1293" s="223"/>
      <c r="O1293" s="223"/>
      <c r="P1293" s="223"/>
      <c r="Q1293" s="223"/>
      <c r="R1293" s="224"/>
      <c r="S1293" s="224"/>
      <c r="T1293" s="224"/>
      <c r="U1293" s="224"/>
      <c r="V1293" s="224"/>
      <c r="W1293" s="224"/>
      <c r="X1293" s="224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206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20"/>
      <c r="B1294" s="221"/>
      <c r="C1294" s="253" t="s">
        <v>2541</v>
      </c>
      <c r="D1294" s="226"/>
      <c r="E1294" s="227">
        <v>1</v>
      </c>
      <c r="F1294" s="224"/>
      <c r="G1294" s="224"/>
      <c r="H1294" s="224"/>
      <c r="I1294" s="224"/>
      <c r="J1294" s="224"/>
      <c r="K1294" s="224"/>
      <c r="L1294" s="224"/>
      <c r="M1294" s="224"/>
      <c r="N1294" s="223"/>
      <c r="O1294" s="223"/>
      <c r="P1294" s="223"/>
      <c r="Q1294" s="223"/>
      <c r="R1294" s="224"/>
      <c r="S1294" s="224"/>
      <c r="T1294" s="224"/>
      <c r="U1294" s="224"/>
      <c r="V1294" s="224"/>
      <c r="W1294" s="224"/>
      <c r="X1294" s="224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206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20"/>
      <c r="B1295" s="221"/>
      <c r="C1295" s="251"/>
      <c r="D1295" s="246"/>
      <c r="E1295" s="246"/>
      <c r="F1295" s="246"/>
      <c r="G1295" s="246"/>
      <c r="H1295" s="224"/>
      <c r="I1295" s="224"/>
      <c r="J1295" s="224"/>
      <c r="K1295" s="224"/>
      <c r="L1295" s="224"/>
      <c r="M1295" s="224"/>
      <c r="N1295" s="223"/>
      <c r="O1295" s="223"/>
      <c r="P1295" s="223"/>
      <c r="Q1295" s="223"/>
      <c r="R1295" s="224"/>
      <c r="S1295" s="224"/>
      <c r="T1295" s="224"/>
      <c r="U1295" s="224"/>
      <c r="V1295" s="224"/>
      <c r="W1295" s="224"/>
      <c r="X1295" s="224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202</v>
      </c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36">
        <v>208</v>
      </c>
      <c r="B1296" s="237" t="s">
        <v>2542</v>
      </c>
      <c r="C1296" s="249" t="s">
        <v>2543</v>
      </c>
      <c r="D1296" s="238" t="s">
        <v>400</v>
      </c>
      <c r="E1296" s="239">
        <v>1315.42</v>
      </c>
      <c r="F1296" s="240"/>
      <c r="G1296" s="241">
        <f>ROUND(E1296*F1296,2)</f>
        <v>0</v>
      </c>
      <c r="H1296" s="240"/>
      <c r="I1296" s="241">
        <f>ROUND(E1296*H1296,2)</f>
        <v>0</v>
      </c>
      <c r="J1296" s="240"/>
      <c r="K1296" s="241">
        <f>ROUND(E1296*J1296,2)</f>
        <v>0</v>
      </c>
      <c r="L1296" s="241">
        <v>21</v>
      </c>
      <c r="M1296" s="241">
        <f>G1296*(1+L1296/100)</f>
        <v>0</v>
      </c>
      <c r="N1296" s="239">
        <v>0</v>
      </c>
      <c r="O1296" s="239">
        <f>ROUND(E1296*N1296,2)</f>
        <v>0</v>
      </c>
      <c r="P1296" s="239">
        <v>0</v>
      </c>
      <c r="Q1296" s="239">
        <f>ROUND(E1296*P1296,2)</f>
        <v>0</v>
      </c>
      <c r="R1296" s="241"/>
      <c r="S1296" s="241" t="s">
        <v>345</v>
      </c>
      <c r="T1296" s="242" t="s">
        <v>197</v>
      </c>
      <c r="U1296" s="224">
        <v>0</v>
      </c>
      <c r="V1296" s="224">
        <f>ROUND(E1296*U1296,2)</f>
        <v>0</v>
      </c>
      <c r="W1296" s="224"/>
      <c r="X1296" s="224" t="s">
        <v>320</v>
      </c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321</v>
      </c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">
      <c r="A1297" s="220"/>
      <c r="B1297" s="221"/>
      <c r="C1297" s="253" t="s">
        <v>2544</v>
      </c>
      <c r="D1297" s="226"/>
      <c r="E1297" s="227">
        <v>338.84</v>
      </c>
      <c r="F1297" s="224"/>
      <c r="G1297" s="224"/>
      <c r="H1297" s="224"/>
      <c r="I1297" s="224"/>
      <c r="J1297" s="224"/>
      <c r="K1297" s="224"/>
      <c r="L1297" s="224"/>
      <c r="M1297" s="224"/>
      <c r="N1297" s="223"/>
      <c r="O1297" s="223"/>
      <c r="P1297" s="223"/>
      <c r="Q1297" s="223"/>
      <c r="R1297" s="224"/>
      <c r="S1297" s="224"/>
      <c r="T1297" s="224"/>
      <c r="U1297" s="224"/>
      <c r="V1297" s="224"/>
      <c r="W1297" s="224"/>
      <c r="X1297" s="224"/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206</v>
      </c>
      <c r="AH1297" s="213">
        <v>0</v>
      </c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 x14ac:dyDescent="0.2">
      <c r="A1298" s="220"/>
      <c r="B1298" s="221"/>
      <c r="C1298" s="253" t="s">
        <v>2545</v>
      </c>
      <c r="D1298" s="226"/>
      <c r="E1298" s="227">
        <v>-60.5</v>
      </c>
      <c r="F1298" s="224"/>
      <c r="G1298" s="224"/>
      <c r="H1298" s="224"/>
      <c r="I1298" s="224"/>
      <c r="J1298" s="224"/>
      <c r="K1298" s="224"/>
      <c r="L1298" s="224"/>
      <c r="M1298" s="224"/>
      <c r="N1298" s="223"/>
      <c r="O1298" s="223"/>
      <c r="P1298" s="223"/>
      <c r="Q1298" s="223"/>
      <c r="R1298" s="224"/>
      <c r="S1298" s="224"/>
      <c r="T1298" s="224"/>
      <c r="U1298" s="224"/>
      <c r="V1298" s="224"/>
      <c r="W1298" s="224"/>
      <c r="X1298" s="224"/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206</v>
      </c>
      <c r="AH1298" s="213">
        <v>0</v>
      </c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20"/>
      <c r="B1299" s="221"/>
      <c r="C1299" s="253" t="s">
        <v>2546</v>
      </c>
      <c r="D1299" s="226"/>
      <c r="E1299" s="227">
        <v>46.56</v>
      </c>
      <c r="F1299" s="224"/>
      <c r="G1299" s="224"/>
      <c r="H1299" s="224"/>
      <c r="I1299" s="224"/>
      <c r="J1299" s="224"/>
      <c r="K1299" s="224"/>
      <c r="L1299" s="224"/>
      <c r="M1299" s="224"/>
      <c r="N1299" s="223"/>
      <c r="O1299" s="223"/>
      <c r="P1299" s="223"/>
      <c r="Q1299" s="223"/>
      <c r="R1299" s="224"/>
      <c r="S1299" s="224"/>
      <c r="T1299" s="224"/>
      <c r="U1299" s="224"/>
      <c r="V1299" s="224"/>
      <c r="W1299" s="224"/>
      <c r="X1299" s="224"/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206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20"/>
      <c r="B1300" s="221"/>
      <c r="C1300" s="253" t="s">
        <v>2547</v>
      </c>
      <c r="D1300" s="226"/>
      <c r="E1300" s="227">
        <v>169.74</v>
      </c>
      <c r="F1300" s="224"/>
      <c r="G1300" s="224"/>
      <c r="H1300" s="224"/>
      <c r="I1300" s="224"/>
      <c r="J1300" s="224"/>
      <c r="K1300" s="224"/>
      <c r="L1300" s="224"/>
      <c r="M1300" s="224"/>
      <c r="N1300" s="223"/>
      <c r="O1300" s="223"/>
      <c r="P1300" s="223"/>
      <c r="Q1300" s="223"/>
      <c r="R1300" s="224"/>
      <c r="S1300" s="224"/>
      <c r="T1300" s="224"/>
      <c r="U1300" s="224"/>
      <c r="V1300" s="224"/>
      <c r="W1300" s="224"/>
      <c r="X1300" s="224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206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53" t="s">
        <v>2548</v>
      </c>
      <c r="D1301" s="226"/>
      <c r="E1301" s="227">
        <v>1036.22</v>
      </c>
      <c r="F1301" s="224"/>
      <c r="G1301" s="224"/>
      <c r="H1301" s="224"/>
      <c r="I1301" s="224"/>
      <c r="J1301" s="224"/>
      <c r="K1301" s="224"/>
      <c r="L1301" s="224"/>
      <c r="M1301" s="224"/>
      <c r="N1301" s="223"/>
      <c r="O1301" s="223"/>
      <c r="P1301" s="223"/>
      <c r="Q1301" s="223"/>
      <c r="R1301" s="224"/>
      <c r="S1301" s="224"/>
      <c r="T1301" s="224"/>
      <c r="U1301" s="224"/>
      <c r="V1301" s="224"/>
      <c r="W1301" s="224"/>
      <c r="X1301" s="224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206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20"/>
      <c r="B1302" s="221"/>
      <c r="C1302" s="253" t="s">
        <v>2549</v>
      </c>
      <c r="D1302" s="226"/>
      <c r="E1302" s="227">
        <v>-447.64</v>
      </c>
      <c r="F1302" s="224"/>
      <c r="G1302" s="224"/>
      <c r="H1302" s="224"/>
      <c r="I1302" s="224"/>
      <c r="J1302" s="224"/>
      <c r="K1302" s="224"/>
      <c r="L1302" s="224"/>
      <c r="M1302" s="224"/>
      <c r="N1302" s="223"/>
      <c r="O1302" s="223"/>
      <c r="P1302" s="223"/>
      <c r="Q1302" s="223"/>
      <c r="R1302" s="224"/>
      <c r="S1302" s="224"/>
      <c r="T1302" s="224"/>
      <c r="U1302" s="224"/>
      <c r="V1302" s="224"/>
      <c r="W1302" s="224"/>
      <c r="X1302" s="224"/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206</v>
      </c>
      <c r="AH1302" s="213">
        <v>0</v>
      </c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20"/>
      <c r="B1303" s="221"/>
      <c r="C1303" s="253" t="s">
        <v>2550</v>
      </c>
      <c r="D1303" s="226"/>
      <c r="E1303" s="227">
        <v>232.2</v>
      </c>
      <c r="F1303" s="224"/>
      <c r="G1303" s="224"/>
      <c r="H1303" s="224"/>
      <c r="I1303" s="224"/>
      <c r="J1303" s="224"/>
      <c r="K1303" s="224"/>
      <c r="L1303" s="224"/>
      <c r="M1303" s="224"/>
      <c r="N1303" s="223"/>
      <c r="O1303" s="223"/>
      <c r="P1303" s="223"/>
      <c r="Q1303" s="223"/>
      <c r="R1303" s="224"/>
      <c r="S1303" s="224"/>
      <c r="T1303" s="224"/>
      <c r="U1303" s="224"/>
      <c r="V1303" s="224"/>
      <c r="W1303" s="224"/>
      <c r="X1303" s="224"/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206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 x14ac:dyDescent="0.2">
      <c r="A1304" s="220"/>
      <c r="B1304" s="221"/>
      <c r="C1304" s="251"/>
      <c r="D1304" s="246"/>
      <c r="E1304" s="246"/>
      <c r="F1304" s="246"/>
      <c r="G1304" s="246"/>
      <c r="H1304" s="224"/>
      <c r="I1304" s="224"/>
      <c r="J1304" s="224"/>
      <c r="K1304" s="224"/>
      <c r="L1304" s="224"/>
      <c r="M1304" s="224"/>
      <c r="N1304" s="223"/>
      <c r="O1304" s="223"/>
      <c r="P1304" s="223"/>
      <c r="Q1304" s="223"/>
      <c r="R1304" s="224"/>
      <c r="S1304" s="224"/>
      <c r="T1304" s="224"/>
      <c r="U1304" s="224"/>
      <c r="V1304" s="224"/>
      <c r="W1304" s="224"/>
      <c r="X1304" s="224"/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202</v>
      </c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 x14ac:dyDescent="0.2">
      <c r="A1305" s="236">
        <v>209</v>
      </c>
      <c r="B1305" s="237" t="s">
        <v>2551</v>
      </c>
      <c r="C1305" s="249" t="s">
        <v>2552</v>
      </c>
      <c r="D1305" s="238" t="s">
        <v>1182</v>
      </c>
      <c r="E1305" s="239">
        <v>1</v>
      </c>
      <c r="F1305" s="240"/>
      <c r="G1305" s="241">
        <f>ROUND(E1305*F1305,2)</f>
        <v>0</v>
      </c>
      <c r="H1305" s="240"/>
      <c r="I1305" s="241">
        <f>ROUND(E1305*H1305,2)</f>
        <v>0</v>
      </c>
      <c r="J1305" s="240"/>
      <c r="K1305" s="241">
        <f>ROUND(E1305*J1305,2)</f>
        <v>0</v>
      </c>
      <c r="L1305" s="241">
        <v>21</v>
      </c>
      <c r="M1305" s="241">
        <f>G1305*(1+L1305/100)</f>
        <v>0</v>
      </c>
      <c r="N1305" s="239">
        <v>0</v>
      </c>
      <c r="O1305" s="239">
        <f>ROUND(E1305*N1305,2)</f>
        <v>0</v>
      </c>
      <c r="P1305" s="239">
        <v>0</v>
      </c>
      <c r="Q1305" s="239">
        <f>ROUND(E1305*P1305,2)</f>
        <v>0</v>
      </c>
      <c r="R1305" s="241"/>
      <c r="S1305" s="241" t="s">
        <v>345</v>
      </c>
      <c r="T1305" s="242" t="s">
        <v>197</v>
      </c>
      <c r="U1305" s="224">
        <v>0</v>
      </c>
      <c r="V1305" s="224">
        <f>ROUND(E1305*U1305,2)</f>
        <v>0</v>
      </c>
      <c r="W1305" s="224"/>
      <c r="X1305" s="224" t="s">
        <v>320</v>
      </c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321</v>
      </c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53" t="s">
        <v>2553</v>
      </c>
      <c r="D1306" s="226"/>
      <c r="E1306" s="227">
        <v>1</v>
      </c>
      <c r="F1306" s="224"/>
      <c r="G1306" s="224"/>
      <c r="H1306" s="224"/>
      <c r="I1306" s="224"/>
      <c r="J1306" s="224"/>
      <c r="K1306" s="224"/>
      <c r="L1306" s="224"/>
      <c r="M1306" s="224"/>
      <c r="N1306" s="223"/>
      <c r="O1306" s="223"/>
      <c r="P1306" s="223"/>
      <c r="Q1306" s="223"/>
      <c r="R1306" s="224"/>
      <c r="S1306" s="224"/>
      <c r="T1306" s="224"/>
      <c r="U1306" s="224"/>
      <c r="V1306" s="224"/>
      <c r="W1306" s="224"/>
      <c r="X1306" s="224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206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51"/>
      <c r="D1307" s="246"/>
      <c r="E1307" s="246"/>
      <c r="F1307" s="246"/>
      <c r="G1307" s="246"/>
      <c r="H1307" s="224"/>
      <c r="I1307" s="224"/>
      <c r="J1307" s="224"/>
      <c r="K1307" s="224"/>
      <c r="L1307" s="224"/>
      <c r="M1307" s="224"/>
      <c r="N1307" s="223"/>
      <c r="O1307" s="223"/>
      <c r="P1307" s="223"/>
      <c r="Q1307" s="223"/>
      <c r="R1307" s="224"/>
      <c r="S1307" s="224"/>
      <c r="T1307" s="224"/>
      <c r="U1307" s="224"/>
      <c r="V1307" s="224"/>
      <c r="W1307" s="224"/>
      <c r="X1307" s="224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202</v>
      </c>
      <c r="AH1307" s="213"/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36">
        <v>210</v>
      </c>
      <c r="B1308" s="237" t="s">
        <v>2554</v>
      </c>
      <c r="C1308" s="249" t="s">
        <v>2555</v>
      </c>
      <c r="D1308" s="238" t="s">
        <v>1182</v>
      </c>
      <c r="E1308" s="239">
        <v>3</v>
      </c>
      <c r="F1308" s="240"/>
      <c r="G1308" s="241">
        <f>ROUND(E1308*F1308,2)</f>
        <v>0</v>
      </c>
      <c r="H1308" s="240"/>
      <c r="I1308" s="241">
        <f>ROUND(E1308*H1308,2)</f>
        <v>0</v>
      </c>
      <c r="J1308" s="240"/>
      <c r="K1308" s="241">
        <f>ROUND(E1308*J1308,2)</f>
        <v>0</v>
      </c>
      <c r="L1308" s="241">
        <v>21</v>
      </c>
      <c r="M1308" s="241">
        <f>G1308*(1+L1308/100)</f>
        <v>0</v>
      </c>
      <c r="N1308" s="239">
        <v>0</v>
      </c>
      <c r="O1308" s="239">
        <f>ROUND(E1308*N1308,2)</f>
        <v>0</v>
      </c>
      <c r="P1308" s="239">
        <v>0</v>
      </c>
      <c r="Q1308" s="239">
        <f>ROUND(E1308*P1308,2)</f>
        <v>0</v>
      </c>
      <c r="R1308" s="241"/>
      <c r="S1308" s="241" t="s">
        <v>345</v>
      </c>
      <c r="T1308" s="242" t="s">
        <v>197</v>
      </c>
      <c r="U1308" s="224">
        <v>0</v>
      </c>
      <c r="V1308" s="224">
        <f>ROUND(E1308*U1308,2)</f>
        <v>0</v>
      </c>
      <c r="W1308" s="224"/>
      <c r="X1308" s="224" t="s">
        <v>320</v>
      </c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321</v>
      </c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20"/>
      <c r="B1309" s="221"/>
      <c r="C1309" s="260"/>
      <c r="D1309" s="258"/>
      <c r="E1309" s="258"/>
      <c r="F1309" s="258"/>
      <c r="G1309" s="258"/>
      <c r="H1309" s="224"/>
      <c r="I1309" s="224"/>
      <c r="J1309" s="224"/>
      <c r="K1309" s="224"/>
      <c r="L1309" s="224"/>
      <c r="M1309" s="224"/>
      <c r="N1309" s="223"/>
      <c r="O1309" s="223"/>
      <c r="P1309" s="223"/>
      <c r="Q1309" s="223"/>
      <c r="R1309" s="224"/>
      <c r="S1309" s="224"/>
      <c r="T1309" s="224"/>
      <c r="U1309" s="224"/>
      <c r="V1309" s="224"/>
      <c r="W1309" s="224"/>
      <c r="X1309" s="224"/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202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36">
        <v>211</v>
      </c>
      <c r="B1310" s="237" t="s">
        <v>2556</v>
      </c>
      <c r="C1310" s="249" t="s">
        <v>2557</v>
      </c>
      <c r="D1310" s="238" t="s">
        <v>1182</v>
      </c>
      <c r="E1310" s="239">
        <v>1</v>
      </c>
      <c r="F1310" s="240"/>
      <c r="G1310" s="241">
        <f>ROUND(E1310*F1310,2)</f>
        <v>0</v>
      </c>
      <c r="H1310" s="240"/>
      <c r="I1310" s="241">
        <f>ROUND(E1310*H1310,2)</f>
        <v>0</v>
      </c>
      <c r="J1310" s="240"/>
      <c r="K1310" s="241">
        <f>ROUND(E1310*J1310,2)</f>
        <v>0</v>
      </c>
      <c r="L1310" s="241">
        <v>21</v>
      </c>
      <c r="M1310" s="241">
        <f>G1310*(1+L1310/100)</f>
        <v>0</v>
      </c>
      <c r="N1310" s="239">
        <v>0</v>
      </c>
      <c r="O1310" s="239">
        <f>ROUND(E1310*N1310,2)</f>
        <v>0</v>
      </c>
      <c r="P1310" s="239">
        <v>0</v>
      </c>
      <c r="Q1310" s="239">
        <f>ROUND(E1310*P1310,2)</f>
        <v>0</v>
      </c>
      <c r="R1310" s="241"/>
      <c r="S1310" s="241" t="s">
        <v>345</v>
      </c>
      <c r="T1310" s="242" t="s">
        <v>197</v>
      </c>
      <c r="U1310" s="224">
        <v>0</v>
      </c>
      <c r="V1310" s="224">
        <f>ROUND(E1310*U1310,2)</f>
        <v>0</v>
      </c>
      <c r="W1310" s="224"/>
      <c r="X1310" s="224" t="s">
        <v>320</v>
      </c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321</v>
      </c>
      <c r="AH1310" s="213"/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 x14ac:dyDescent="0.2">
      <c r="A1311" s="220"/>
      <c r="B1311" s="221"/>
      <c r="C1311" s="260"/>
      <c r="D1311" s="258"/>
      <c r="E1311" s="258"/>
      <c r="F1311" s="258"/>
      <c r="G1311" s="258"/>
      <c r="H1311" s="224"/>
      <c r="I1311" s="224"/>
      <c r="J1311" s="224"/>
      <c r="K1311" s="224"/>
      <c r="L1311" s="224"/>
      <c r="M1311" s="224"/>
      <c r="N1311" s="223"/>
      <c r="O1311" s="223"/>
      <c r="P1311" s="223"/>
      <c r="Q1311" s="223"/>
      <c r="R1311" s="224"/>
      <c r="S1311" s="224"/>
      <c r="T1311" s="224"/>
      <c r="U1311" s="224"/>
      <c r="V1311" s="224"/>
      <c r="W1311" s="224"/>
      <c r="X1311" s="224"/>
      <c r="Y1311" s="213"/>
      <c r="Z1311" s="213"/>
      <c r="AA1311" s="213"/>
      <c r="AB1311" s="213"/>
      <c r="AC1311" s="213"/>
      <c r="AD1311" s="213"/>
      <c r="AE1311" s="213"/>
      <c r="AF1311" s="213"/>
      <c r="AG1311" s="213" t="s">
        <v>202</v>
      </c>
      <c r="AH1311" s="213"/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 x14ac:dyDescent="0.2">
      <c r="A1312" s="236">
        <v>212</v>
      </c>
      <c r="B1312" s="237" t="s">
        <v>2558</v>
      </c>
      <c r="C1312" s="249" t="s">
        <v>2559</v>
      </c>
      <c r="D1312" s="238" t="s">
        <v>1182</v>
      </c>
      <c r="E1312" s="239">
        <v>1</v>
      </c>
      <c r="F1312" s="240"/>
      <c r="G1312" s="241">
        <f>ROUND(E1312*F1312,2)</f>
        <v>0</v>
      </c>
      <c r="H1312" s="240"/>
      <c r="I1312" s="241">
        <f>ROUND(E1312*H1312,2)</f>
        <v>0</v>
      </c>
      <c r="J1312" s="240"/>
      <c r="K1312" s="241">
        <f>ROUND(E1312*J1312,2)</f>
        <v>0</v>
      </c>
      <c r="L1312" s="241">
        <v>21</v>
      </c>
      <c r="M1312" s="241">
        <f>G1312*(1+L1312/100)</f>
        <v>0</v>
      </c>
      <c r="N1312" s="239">
        <v>0</v>
      </c>
      <c r="O1312" s="239">
        <f>ROUND(E1312*N1312,2)</f>
        <v>0</v>
      </c>
      <c r="P1312" s="239">
        <v>0</v>
      </c>
      <c r="Q1312" s="239">
        <f>ROUND(E1312*P1312,2)</f>
        <v>0</v>
      </c>
      <c r="R1312" s="241"/>
      <c r="S1312" s="241" t="s">
        <v>345</v>
      </c>
      <c r="T1312" s="242" t="s">
        <v>197</v>
      </c>
      <c r="U1312" s="224">
        <v>0</v>
      </c>
      <c r="V1312" s="224">
        <f>ROUND(E1312*U1312,2)</f>
        <v>0</v>
      </c>
      <c r="W1312" s="224"/>
      <c r="X1312" s="224" t="s">
        <v>320</v>
      </c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321</v>
      </c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60"/>
      <c r="D1313" s="258"/>
      <c r="E1313" s="258"/>
      <c r="F1313" s="258"/>
      <c r="G1313" s="258"/>
      <c r="H1313" s="224"/>
      <c r="I1313" s="224"/>
      <c r="J1313" s="224"/>
      <c r="K1313" s="224"/>
      <c r="L1313" s="224"/>
      <c r="M1313" s="224"/>
      <c r="N1313" s="223"/>
      <c r="O1313" s="223"/>
      <c r="P1313" s="223"/>
      <c r="Q1313" s="223"/>
      <c r="R1313" s="224"/>
      <c r="S1313" s="224"/>
      <c r="T1313" s="224"/>
      <c r="U1313" s="224"/>
      <c r="V1313" s="224"/>
      <c r="W1313" s="224"/>
      <c r="X1313" s="224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202</v>
      </c>
      <c r="AH1313" s="213"/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36">
        <v>213</v>
      </c>
      <c r="B1314" s="237" t="s">
        <v>2560</v>
      </c>
      <c r="C1314" s="249" t="s">
        <v>2561</v>
      </c>
      <c r="D1314" s="238" t="s">
        <v>1182</v>
      </c>
      <c r="E1314" s="239">
        <v>1</v>
      </c>
      <c r="F1314" s="240"/>
      <c r="G1314" s="241">
        <f>ROUND(E1314*F1314,2)</f>
        <v>0</v>
      </c>
      <c r="H1314" s="240"/>
      <c r="I1314" s="241">
        <f>ROUND(E1314*H1314,2)</f>
        <v>0</v>
      </c>
      <c r="J1314" s="240"/>
      <c r="K1314" s="241">
        <f>ROUND(E1314*J1314,2)</f>
        <v>0</v>
      </c>
      <c r="L1314" s="241">
        <v>21</v>
      </c>
      <c r="M1314" s="241">
        <f>G1314*(1+L1314/100)</f>
        <v>0</v>
      </c>
      <c r="N1314" s="239">
        <v>0</v>
      </c>
      <c r="O1314" s="239">
        <f>ROUND(E1314*N1314,2)</f>
        <v>0</v>
      </c>
      <c r="P1314" s="239">
        <v>0</v>
      </c>
      <c r="Q1314" s="239">
        <f>ROUND(E1314*P1314,2)</f>
        <v>0</v>
      </c>
      <c r="R1314" s="241"/>
      <c r="S1314" s="241" t="s">
        <v>345</v>
      </c>
      <c r="T1314" s="242" t="s">
        <v>197</v>
      </c>
      <c r="U1314" s="224">
        <v>0</v>
      </c>
      <c r="V1314" s="224">
        <f>ROUND(E1314*U1314,2)</f>
        <v>0</v>
      </c>
      <c r="W1314" s="224"/>
      <c r="X1314" s="224" t="s">
        <v>320</v>
      </c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321</v>
      </c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20"/>
      <c r="B1315" s="221"/>
      <c r="C1315" s="260"/>
      <c r="D1315" s="258"/>
      <c r="E1315" s="258"/>
      <c r="F1315" s="258"/>
      <c r="G1315" s="258"/>
      <c r="H1315" s="224"/>
      <c r="I1315" s="224"/>
      <c r="J1315" s="224"/>
      <c r="K1315" s="224"/>
      <c r="L1315" s="224"/>
      <c r="M1315" s="224"/>
      <c r="N1315" s="223"/>
      <c r="O1315" s="223"/>
      <c r="P1315" s="223"/>
      <c r="Q1315" s="223"/>
      <c r="R1315" s="224"/>
      <c r="S1315" s="224"/>
      <c r="T1315" s="224"/>
      <c r="U1315" s="224"/>
      <c r="V1315" s="224"/>
      <c r="W1315" s="224"/>
      <c r="X1315" s="224"/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202</v>
      </c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36">
        <v>214</v>
      </c>
      <c r="B1316" s="237" t="s">
        <v>2562</v>
      </c>
      <c r="C1316" s="249" t="s">
        <v>2563</v>
      </c>
      <c r="D1316" s="238" t="s">
        <v>1182</v>
      </c>
      <c r="E1316" s="239">
        <v>7</v>
      </c>
      <c r="F1316" s="240"/>
      <c r="G1316" s="241">
        <f>ROUND(E1316*F1316,2)</f>
        <v>0</v>
      </c>
      <c r="H1316" s="240"/>
      <c r="I1316" s="241">
        <f>ROUND(E1316*H1316,2)</f>
        <v>0</v>
      </c>
      <c r="J1316" s="240"/>
      <c r="K1316" s="241">
        <f>ROUND(E1316*J1316,2)</f>
        <v>0</v>
      </c>
      <c r="L1316" s="241">
        <v>21</v>
      </c>
      <c r="M1316" s="241">
        <f>G1316*(1+L1316/100)</f>
        <v>0</v>
      </c>
      <c r="N1316" s="239">
        <v>0</v>
      </c>
      <c r="O1316" s="239">
        <f>ROUND(E1316*N1316,2)</f>
        <v>0</v>
      </c>
      <c r="P1316" s="239">
        <v>0</v>
      </c>
      <c r="Q1316" s="239">
        <f>ROUND(E1316*P1316,2)</f>
        <v>0</v>
      </c>
      <c r="R1316" s="241"/>
      <c r="S1316" s="241" t="s">
        <v>345</v>
      </c>
      <c r="T1316" s="242" t="s">
        <v>197</v>
      </c>
      <c r="U1316" s="224">
        <v>0</v>
      </c>
      <c r="V1316" s="224">
        <f>ROUND(E1316*U1316,2)</f>
        <v>0</v>
      </c>
      <c r="W1316" s="224"/>
      <c r="X1316" s="224" t="s">
        <v>320</v>
      </c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321</v>
      </c>
      <c r="AH1316" s="213"/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20"/>
      <c r="B1317" s="221"/>
      <c r="C1317" s="260"/>
      <c r="D1317" s="258"/>
      <c r="E1317" s="258"/>
      <c r="F1317" s="258"/>
      <c r="G1317" s="258"/>
      <c r="H1317" s="224"/>
      <c r="I1317" s="224"/>
      <c r="J1317" s="224"/>
      <c r="K1317" s="224"/>
      <c r="L1317" s="224"/>
      <c r="M1317" s="224"/>
      <c r="N1317" s="223"/>
      <c r="O1317" s="223"/>
      <c r="P1317" s="223"/>
      <c r="Q1317" s="223"/>
      <c r="R1317" s="224"/>
      <c r="S1317" s="224"/>
      <c r="T1317" s="224"/>
      <c r="U1317" s="224"/>
      <c r="V1317" s="224"/>
      <c r="W1317" s="224"/>
      <c r="X1317" s="224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202</v>
      </c>
      <c r="AH1317" s="213"/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36">
        <v>215</v>
      </c>
      <c r="B1318" s="237" t="s">
        <v>2564</v>
      </c>
      <c r="C1318" s="249" t="s">
        <v>2565</v>
      </c>
      <c r="D1318" s="238" t="s">
        <v>1182</v>
      </c>
      <c r="E1318" s="239">
        <v>2</v>
      </c>
      <c r="F1318" s="240"/>
      <c r="G1318" s="241">
        <f>ROUND(E1318*F1318,2)</f>
        <v>0</v>
      </c>
      <c r="H1318" s="240"/>
      <c r="I1318" s="241">
        <f>ROUND(E1318*H1318,2)</f>
        <v>0</v>
      </c>
      <c r="J1318" s="240"/>
      <c r="K1318" s="241">
        <f>ROUND(E1318*J1318,2)</f>
        <v>0</v>
      </c>
      <c r="L1318" s="241">
        <v>21</v>
      </c>
      <c r="M1318" s="241">
        <f>G1318*(1+L1318/100)</f>
        <v>0</v>
      </c>
      <c r="N1318" s="239">
        <v>0</v>
      </c>
      <c r="O1318" s="239">
        <f>ROUND(E1318*N1318,2)</f>
        <v>0</v>
      </c>
      <c r="P1318" s="239">
        <v>0</v>
      </c>
      <c r="Q1318" s="239">
        <f>ROUND(E1318*P1318,2)</f>
        <v>0</v>
      </c>
      <c r="R1318" s="241"/>
      <c r="S1318" s="241" t="s">
        <v>345</v>
      </c>
      <c r="T1318" s="242" t="s">
        <v>197</v>
      </c>
      <c r="U1318" s="224">
        <v>0</v>
      </c>
      <c r="V1318" s="224">
        <f>ROUND(E1318*U1318,2)</f>
        <v>0</v>
      </c>
      <c r="W1318" s="224"/>
      <c r="X1318" s="224" t="s">
        <v>320</v>
      </c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321</v>
      </c>
      <c r="AH1318" s="213"/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">
      <c r="A1319" s="220"/>
      <c r="B1319" s="221"/>
      <c r="C1319" s="260"/>
      <c r="D1319" s="258"/>
      <c r="E1319" s="258"/>
      <c r="F1319" s="258"/>
      <c r="G1319" s="258"/>
      <c r="H1319" s="224"/>
      <c r="I1319" s="224"/>
      <c r="J1319" s="224"/>
      <c r="K1319" s="224"/>
      <c r="L1319" s="224"/>
      <c r="M1319" s="224"/>
      <c r="N1319" s="223"/>
      <c r="O1319" s="223"/>
      <c r="P1319" s="223"/>
      <c r="Q1319" s="223"/>
      <c r="R1319" s="224"/>
      <c r="S1319" s="224"/>
      <c r="T1319" s="224"/>
      <c r="U1319" s="224"/>
      <c r="V1319" s="224"/>
      <c r="W1319" s="224"/>
      <c r="X1319" s="224"/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202</v>
      </c>
      <c r="AH1319" s="213"/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ht="33.75" outlineLevel="1" x14ac:dyDescent="0.2">
      <c r="A1320" s="236">
        <v>216</v>
      </c>
      <c r="B1320" s="237" t="s">
        <v>2566</v>
      </c>
      <c r="C1320" s="249" t="s">
        <v>2567</v>
      </c>
      <c r="D1320" s="238" t="s">
        <v>400</v>
      </c>
      <c r="E1320" s="239">
        <v>572.47050000000002</v>
      </c>
      <c r="F1320" s="240"/>
      <c r="G1320" s="241">
        <f>ROUND(E1320*F1320,2)</f>
        <v>0</v>
      </c>
      <c r="H1320" s="240"/>
      <c r="I1320" s="241">
        <f>ROUND(E1320*H1320,2)</f>
        <v>0</v>
      </c>
      <c r="J1320" s="240"/>
      <c r="K1320" s="241">
        <f>ROUND(E1320*J1320,2)</f>
        <v>0</v>
      </c>
      <c r="L1320" s="241">
        <v>21</v>
      </c>
      <c r="M1320" s="241">
        <f>G1320*(1+L1320/100)</f>
        <v>0</v>
      </c>
      <c r="N1320" s="239">
        <v>4.0000000000000001E-3</v>
      </c>
      <c r="O1320" s="239">
        <f>ROUND(E1320*N1320,2)</f>
        <v>2.29</v>
      </c>
      <c r="P1320" s="239">
        <v>0</v>
      </c>
      <c r="Q1320" s="239">
        <f>ROUND(E1320*P1320,2)</f>
        <v>0</v>
      </c>
      <c r="R1320" s="241" t="s">
        <v>319</v>
      </c>
      <c r="S1320" s="241" t="s">
        <v>196</v>
      </c>
      <c r="T1320" s="242" t="s">
        <v>244</v>
      </c>
      <c r="U1320" s="224">
        <v>0</v>
      </c>
      <c r="V1320" s="224">
        <f>ROUND(E1320*U1320,2)</f>
        <v>0</v>
      </c>
      <c r="W1320" s="224"/>
      <c r="X1320" s="224" t="s">
        <v>320</v>
      </c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321</v>
      </c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 x14ac:dyDescent="0.2">
      <c r="A1321" s="220"/>
      <c r="B1321" s="221"/>
      <c r="C1321" s="253" t="s">
        <v>2568</v>
      </c>
      <c r="D1321" s="226"/>
      <c r="E1321" s="227">
        <v>572.47050000000002</v>
      </c>
      <c r="F1321" s="224"/>
      <c r="G1321" s="224"/>
      <c r="H1321" s="224"/>
      <c r="I1321" s="224"/>
      <c r="J1321" s="224"/>
      <c r="K1321" s="224"/>
      <c r="L1321" s="224"/>
      <c r="M1321" s="224"/>
      <c r="N1321" s="223"/>
      <c r="O1321" s="223"/>
      <c r="P1321" s="223"/>
      <c r="Q1321" s="223"/>
      <c r="R1321" s="224"/>
      <c r="S1321" s="224"/>
      <c r="T1321" s="224"/>
      <c r="U1321" s="224"/>
      <c r="V1321" s="224"/>
      <c r="W1321" s="224"/>
      <c r="X1321" s="224"/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206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51"/>
      <c r="D1322" s="246"/>
      <c r="E1322" s="246"/>
      <c r="F1322" s="246"/>
      <c r="G1322" s="246"/>
      <c r="H1322" s="224"/>
      <c r="I1322" s="224"/>
      <c r="J1322" s="224"/>
      <c r="K1322" s="224"/>
      <c r="L1322" s="224"/>
      <c r="M1322" s="224"/>
      <c r="N1322" s="223"/>
      <c r="O1322" s="223"/>
      <c r="P1322" s="223"/>
      <c r="Q1322" s="223"/>
      <c r="R1322" s="224"/>
      <c r="S1322" s="224"/>
      <c r="T1322" s="224"/>
      <c r="U1322" s="224"/>
      <c r="V1322" s="224"/>
      <c r="W1322" s="224"/>
      <c r="X1322" s="224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202</v>
      </c>
      <c r="AH1322" s="213"/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20">
        <v>217</v>
      </c>
      <c r="B1323" s="221" t="s">
        <v>1372</v>
      </c>
      <c r="C1323" s="266" t="s">
        <v>1373</v>
      </c>
      <c r="D1323" s="222" t="s">
        <v>0</v>
      </c>
      <c r="E1323" s="245"/>
      <c r="F1323" s="225"/>
      <c r="G1323" s="224">
        <f>ROUND(E1323*F1323,2)</f>
        <v>0</v>
      </c>
      <c r="H1323" s="225"/>
      <c r="I1323" s="224">
        <f>ROUND(E1323*H1323,2)</f>
        <v>0</v>
      </c>
      <c r="J1323" s="225"/>
      <c r="K1323" s="224">
        <f>ROUND(E1323*J1323,2)</f>
        <v>0</v>
      </c>
      <c r="L1323" s="224">
        <v>21</v>
      </c>
      <c r="M1323" s="224">
        <f>G1323*(1+L1323/100)</f>
        <v>0</v>
      </c>
      <c r="N1323" s="223">
        <v>0</v>
      </c>
      <c r="O1323" s="223">
        <f>ROUND(E1323*N1323,2)</f>
        <v>0</v>
      </c>
      <c r="P1323" s="223">
        <v>0</v>
      </c>
      <c r="Q1323" s="223">
        <f>ROUND(E1323*P1323,2)</f>
        <v>0</v>
      </c>
      <c r="R1323" s="224" t="s">
        <v>1341</v>
      </c>
      <c r="S1323" s="224" t="s">
        <v>196</v>
      </c>
      <c r="T1323" s="224" t="s">
        <v>244</v>
      </c>
      <c r="U1323" s="224">
        <v>0</v>
      </c>
      <c r="V1323" s="224">
        <f>ROUND(E1323*U1323,2)</f>
        <v>0</v>
      </c>
      <c r="W1323" s="224"/>
      <c r="X1323" s="224" t="s">
        <v>340</v>
      </c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341</v>
      </c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">
      <c r="A1324" s="220"/>
      <c r="B1324" s="221"/>
      <c r="C1324" s="265" t="s">
        <v>1374</v>
      </c>
      <c r="D1324" s="263"/>
      <c r="E1324" s="263"/>
      <c r="F1324" s="263"/>
      <c r="G1324" s="263"/>
      <c r="H1324" s="224"/>
      <c r="I1324" s="224"/>
      <c r="J1324" s="224"/>
      <c r="K1324" s="224"/>
      <c r="L1324" s="224"/>
      <c r="M1324" s="224"/>
      <c r="N1324" s="223"/>
      <c r="O1324" s="223"/>
      <c r="P1324" s="223"/>
      <c r="Q1324" s="223"/>
      <c r="R1324" s="224"/>
      <c r="S1324" s="224"/>
      <c r="T1324" s="224"/>
      <c r="U1324" s="224"/>
      <c r="V1324" s="224"/>
      <c r="W1324" s="224"/>
      <c r="X1324" s="224"/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236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 x14ac:dyDescent="0.2">
      <c r="A1325" s="220"/>
      <c r="B1325" s="221"/>
      <c r="C1325" s="251"/>
      <c r="D1325" s="246"/>
      <c r="E1325" s="246"/>
      <c r="F1325" s="246"/>
      <c r="G1325" s="246"/>
      <c r="H1325" s="224"/>
      <c r="I1325" s="224"/>
      <c r="J1325" s="224"/>
      <c r="K1325" s="224"/>
      <c r="L1325" s="224"/>
      <c r="M1325" s="224"/>
      <c r="N1325" s="223"/>
      <c r="O1325" s="223"/>
      <c r="P1325" s="223"/>
      <c r="Q1325" s="223"/>
      <c r="R1325" s="224"/>
      <c r="S1325" s="224"/>
      <c r="T1325" s="224"/>
      <c r="U1325" s="224"/>
      <c r="V1325" s="224"/>
      <c r="W1325" s="224"/>
      <c r="X1325" s="224"/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202</v>
      </c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x14ac:dyDescent="0.2">
      <c r="A1326" s="229" t="s">
        <v>191</v>
      </c>
      <c r="B1326" s="230" t="s">
        <v>140</v>
      </c>
      <c r="C1326" s="248" t="s">
        <v>141</v>
      </c>
      <c r="D1326" s="231"/>
      <c r="E1326" s="232"/>
      <c r="F1326" s="233"/>
      <c r="G1326" s="233">
        <f>SUMIF(AG1327:AG1360,"&lt;&gt;NOR",G1327:G1360)</f>
        <v>0</v>
      </c>
      <c r="H1326" s="233"/>
      <c r="I1326" s="233">
        <f>SUM(I1327:I1360)</f>
        <v>0</v>
      </c>
      <c r="J1326" s="233"/>
      <c r="K1326" s="233">
        <f>SUM(K1327:K1360)</f>
        <v>0</v>
      </c>
      <c r="L1326" s="233"/>
      <c r="M1326" s="233">
        <f>SUM(M1327:M1360)</f>
        <v>0</v>
      </c>
      <c r="N1326" s="232"/>
      <c r="O1326" s="232">
        <f>SUM(O1327:O1360)</f>
        <v>0</v>
      </c>
      <c r="P1326" s="232"/>
      <c r="Q1326" s="232">
        <f>SUM(Q1327:Q1360)</f>
        <v>0</v>
      </c>
      <c r="R1326" s="233"/>
      <c r="S1326" s="233"/>
      <c r="T1326" s="234"/>
      <c r="U1326" s="228"/>
      <c r="V1326" s="228">
        <f>SUM(V1327:V1360)</f>
        <v>0</v>
      </c>
      <c r="W1326" s="228"/>
      <c r="X1326" s="228"/>
      <c r="AG1326" t="s">
        <v>192</v>
      </c>
    </row>
    <row r="1327" spans="1:60" outlineLevel="1" x14ac:dyDescent="0.2">
      <c r="A1327" s="236">
        <v>218</v>
      </c>
      <c r="B1327" s="237" t="s">
        <v>2569</v>
      </c>
      <c r="C1327" s="249" t="s">
        <v>2570</v>
      </c>
      <c r="D1327" s="238" t="s">
        <v>1182</v>
      </c>
      <c r="E1327" s="239">
        <v>2</v>
      </c>
      <c r="F1327" s="240"/>
      <c r="G1327" s="241">
        <f>ROUND(E1327*F1327,2)</f>
        <v>0</v>
      </c>
      <c r="H1327" s="240"/>
      <c r="I1327" s="241">
        <f>ROUND(E1327*H1327,2)</f>
        <v>0</v>
      </c>
      <c r="J1327" s="240"/>
      <c r="K1327" s="241">
        <f>ROUND(E1327*J1327,2)</f>
        <v>0</v>
      </c>
      <c r="L1327" s="241">
        <v>21</v>
      </c>
      <c r="M1327" s="241">
        <f>G1327*(1+L1327/100)</f>
        <v>0</v>
      </c>
      <c r="N1327" s="239">
        <v>0</v>
      </c>
      <c r="O1327" s="239">
        <f>ROUND(E1327*N1327,2)</f>
        <v>0</v>
      </c>
      <c r="P1327" s="239">
        <v>0</v>
      </c>
      <c r="Q1327" s="239">
        <f>ROUND(E1327*P1327,2)</f>
        <v>0</v>
      </c>
      <c r="R1327" s="241"/>
      <c r="S1327" s="241" t="s">
        <v>345</v>
      </c>
      <c r="T1327" s="242" t="s">
        <v>197</v>
      </c>
      <c r="U1327" s="224">
        <v>0</v>
      </c>
      <c r="V1327" s="224">
        <f>ROUND(E1327*U1327,2)</f>
        <v>0</v>
      </c>
      <c r="W1327" s="224"/>
      <c r="X1327" s="224" t="s">
        <v>320</v>
      </c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321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20"/>
      <c r="B1328" s="221"/>
      <c r="C1328" s="253" t="s">
        <v>2571</v>
      </c>
      <c r="D1328" s="226"/>
      <c r="E1328" s="227"/>
      <c r="F1328" s="224"/>
      <c r="G1328" s="224"/>
      <c r="H1328" s="224"/>
      <c r="I1328" s="224"/>
      <c r="J1328" s="224"/>
      <c r="K1328" s="224"/>
      <c r="L1328" s="224"/>
      <c r="M1328" s="224"/>
      <c r="N1328" s="223"/>
      <c r="O1328" s="223"/>
      <c r="P1328" s="223"/>
      <c r="Q1328" s="223"/>
      <c r="R1328" s="224"/>
      <c r="S1328" s="224"/>
      <c r="T1328" s="224"/>
      <c r="U1328" s="224"/>
      <c r="V1328" s="224"/>
      <c r="W1328" s="224"/>
      <c r="X1328" s="224"/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206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20"/>
      <c r="B1329" s="221"/>
      <c r="C1329" s="253" t="s">
        <v>2572</v>
      </c>
      <c r="D1329" s="226"/>
      <c r="E1329" s="227">
        <v>2</v>
      </c>
      <c r="F1329" s="224"/>
      <c r="G1329" s="224"/>
      <c r="H1329" s="224"/>
      <c r="I1329" s="224"/>
      <c r="J1329" s="224"/>
      <c r="K1329" s="224"/>
      <c r="L1329" s="224"/>
      <c r="M1329" s="224"/>
      <c r="N1329" s="223"/>
      <c r="O1329" s="223"/>
      <c r="P1329" s="223"/>
      <c r="Q1329" s="223"/>
      <c r="R1329" s="224"/>
      <c r="S1329" s="224"/>
      <c r="T1329" s="224"/>
      <c r="U1329" s="224"/>
      <c r="V1329" s="224"/>
      <c r="W1329" s="224"/>
      <c r="X1329" s="224"/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206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/>
      <c r="B1330" s="221"/>
      <c r="C1330" s="251"/>
      <c r="D1330" s="246"/>
      <c r="E1330" s="246"/>
      <c r="F1330" s="246"/>
      <c r="G1330" s="246"/>
      <c r="H1330" s="224"/>
      <c r="I1330" s="224"/>
      <c r="J1330" s="224"/>
      <c r="K1330" s="224"/>
      <c r="L1330" s="224"/>
      <c r="M1330" s="224"/>
      <c r="N1330" s="223"/>
      <c r="O1330" s="223"/>
      <c r="P1330" s="223"/>
      <c r="Q1330" s="223"/>
      <c r="R1330" s="224"/>
      <c r="S1330" s="224"/>
      <c r="T1330" s="224"/>
      <c r="U1330" s="224"/>
      <c r="V1330" s="224"/>
      <c r="W1330" s="224"/>
      <c r="X1330" s="224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202</v>
      </c>
      <c r="AH1330" s="213"/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36">
        <v>219</v>
      </c>
      <c r="B1331" s="237" t="s">
        <v>2573</v>
      </c>
      <c r="C1331" s="249" t="s">
        <v>2574</v>
      </c>
      <c r="D1331" s="238" t="s">
        <v>1182</v>
      </c>
      <c r="E1331" s="239">
        <v>2</v>
      </c>
      <c r="F1331" s="240"/>
      <c r="G1331" s="241">
        <f>ROUND(E1331*F1331,2)</f>
        <v>0</v>
      </c>
      <c r="H1331" s="240"/>
      <c r="I1331" s="241">
        <f>ROUND(E1331*H1331,2)</f>
        <v>0</v>
      </c>
      <c r="J1331" s="240"/>
      <c r="K1331" s="241">
        <f>ROUND(E1331*J1331,2)</f>
        <v>0</v>
      </c>
      <c r="L1331" s="241">
        <v>21</v>
      </c>
      <c r="M1331" s="241">
        <f>G1331*(1+L1331/100)</f>
        <v>0</v>
      </c>
      <c r="N1331" s="239">
        <v>0</v>
      </c>
      <c r="O1331" s="239">
        <f>ROUND(E1331*N1331,2)</f>
        <v>0</v>
      </c>
      <c r="P1331" s="239">
        <v>0</v>
      </c>
      <c r="Q1331" s="239">
        <f>ROUND(E1331*P1331,2)</f>
        <v>0</v>
      </c>
      <c r="R1331" s="241"/>
      <c r="S1331" s="241" t="s">
        <v>345</v>
      </c>
      <c r="T1331" s="242" t="s">
        <v>197</v>
      </c>
      <c r="U1331" s="224">
        <v>0</v>
      </c>
      <c r="V1331" s="224">
        <f>ROUND(E1331*U1331,2)</f>
        <v>0</v>
      </c>
      <c r="W1331" s="224"/>
      <c r="X1331" s="224" t="s">
        <v>320</v>
      </c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321</v>
      </c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20"/>
      <c r="B1332" s="221"/>
      <c r="C1332" s="260"/>
      <c r="D1332" s="258"/>
      <c r="E1332" s="258"/>
      <c r="F1332" s="258"/>
      <c r="G1332" s="258"/>
      <c r="H1332" s="224"/>
      <c r="I1332" s="224"/>
      <c r="J1332" s="224"/>
      <c r="K1332" s="224"/>
      <c r="L1332" s="224"/>
      <c r="M1332" s="224"/>
      <c r="N1332" s="223"/>
      <c r="O1332" s="223"/>
      <c r="P1332" s="223"/>
      <c r="Q1332" s="223"/>
      <c r="R1332" s="224"/>
      <c r="S1332" s="224"/>
      <c r="T1332" s="224"/>
      <c r="U1332" s="224"/>
      <c r="V1332" s="224"/>
      <c r="W1332" s="224"/>
      <c r="X1332" s="224"/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202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 x14ac:dyDescent="0.2">
      <c r="A1333" s="236">
        <v>220</v>
      </c>
      <c r="B1333" s="237" t="s">
        <v>2575</v>
      </c>
      <c r="C1333" s="249" t="s">
        <v>2576</v>
      </c>
      <c r="D1333" s="238" t="s">
        <v>1182</v>
      </c>
      <c r="E1333" s="239">
        <v>1</v>
      </c>
      <c r="F1333" s="240"/>
      <c r="G1333" s="241">
        <f>ROUND(E1333*F1333,2)</f>
        <v>0</v>
      </c>
      <c r="H1333" s="240"/>
      <c r="I1333" s="241">
        <f>ROUND(E1333*H1333,2)</f>
        <v>0</v>
      </c>
      <c r="J1333" s="240"/>
      <c r="K1333" s="241">
        <f>ROUND(E1333*J1333,2)</f>
        <v>0</v>
      </c>
      <c r="L1333" s="241">
        <v>21</v>
      </c>
      <c r="M1333" s="241">
        <f>G1333*(1+L1333/100)</f>
        <v>0</v>
      </c>
      <c r="N1333" s="239">
        <v>0</v>
      </c>
      <c r="O1333" s="239">
        <f>ROUND(E1333*N1333,2)</f>
        <v>0</v>
      </c>
      <c r="P1333" s="239">
        <v>0</v>
      </c>
      <c r="Q1333" s="239">
        <f>ROUND(E1333*P1333,2)</f>
        <v>0</v>
      </c>
      <c r="R1333" s="241"/>
      <c r="S1333" s="241" t="s">
        <v>345</v>
      </c>
      <c r="T1333" s="242" t="s">
        <v>197</v>
      </c>
      <c r="U1333" s="224">
        <v>0</v>
      </c>
      <c r="V1333" s="224">
        <f>ROUND(E1333*U1333,2)</f>
        <v>0</v>
      </c>
      <c r="W1333" s="224"/>
      <c r="X1333" s="224" t="s">
        <v>320</v>
      </c>
      <c r="Y1333" s="213"/>
      <c r="Z1333" s="213"/>
      <c r="AA1333" s="213"/>
      <c r="AB1333" s="213"/>
      <c r="AC1333" s="213"/>
      <c r="AD1333" s="213"/>
      <c r="AE1333" s="213"/>
      <c r="AF1333" s="213"/>
      <c r="AG1333" s="213" t="s">
        <v>321</v>
      </c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1" x14ac:dyDescent="0.2">
      <c r="A1334" s="220"/>
      <c r="B1334" s="221"/>
      <c r="C1334" s="260"/>
      <c r="D1334" s="258"/>
      <c r="E1334" s="258"/>
      <c r="F1334" s="258"/>
      <c r="G1334" s="258"/>
      <c r="H1334" s="224"/>
      <c r="I1334" s="224"/>
      <c r="J1334" s="224"/>
      <c r="K1334" s="224"/>
      <c r="L1334" s="224"/>
      <c r="M1334" s="224"/>
      <c r="N1334" s="223"/>
      <c r="O1334" s="223"/>
      <c r="P1334" s="223"/>
      <c r="Q1334" s="223"/>
      <c r="R1334" s="224"/>
      <c r="S1334" s="224"/>
      <c r="T1334" s="224"/>
      <c r="U1334" s="224"/>
      <c r="V1334" s="224"/>
      <c r="W1334" s="224"/>
      <c r="X1334" s="224"/>
      <c r="Y1334" s="213"/>
      <c r="Z1334" s="213"/>
      <c r="AA1334" s="213"/>
      <c r="AB1334" s="213"/>
      <c r="AC1334" s="213"/>
      <c r="AD1334" s="213"/>
      <c r="AE1334" s="213"/>
      <c r="AF1334" s="213"/>
      <c r="AG1334" s="213" t="s">
        <v>202</v>
      </c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ht="22.5" outlineLevel="1" x14ac:dyDescent="0.2">
      <c r="A1335" s="236">
        <v>221</v>
      </c>
      <c r="B1335" s="237" t="s">
        <v>2577</v>
      </c>
      <c r="C1335" s="249" t="s">
        <v>2578</v>
      </c>
      <c r="D1335" s="238" t="s">
        <v>1182</v>
      </c>
      <c r="E1335" s="239">
        <v>1</v>
      </c>
      <c r="F1335" s="240"/>
      <c r="G1335" s="241">
        <f>ROUND(E1335*F1335,2)</f>
        <v>0</v>
      </c>
      <c r="H1335" s="240"/>
      <c r="I1335" s="241">
        <f>ROUND(E1335*H1335,2)</f>
        <v>0</v>
      </c>
      <c r="J1335" s="240"/>
      <c r="K1335" s="241">
        <f>ROUND(E1335*J1335,2)</f>
        <v>0</v>
      </c>
      <c r="L1335" s="241">
        <v>21</v>
      </c>
      <c r="M1335" s="241">
        <f>G1335*(1+L1335/100)</f>
        <v>0</v>
      </c>
      <c r="N1335" s="239">
        <v>0</v>
      </c>
      <c r="O1335" s="239">
        <f>ROUND(E1335*N1335,2)</f>
        <v>0</v>
      </c>
      <c r="P1335" s="239">
        <v>0</v>
      </c>
      <c r="Q1335" s="239">
        <f>ROUND(E1335*P1335,2)</f>
        <v>0</v>
      </c>
      <c r="R1335" s="241"/>
      <c r="S1335" s="241" t="s">
        <v>345</v>
      </c>
      <c r="T1335" s="242" t="s">
        <v>197</v>
      </c>
      <c r="U1335" s="224">
        <v>0</v>
      </c>
      <c r="V1335" s="224">
        <f>ROUND(E1335*U1335,2)</f>
        <v>0</v>
      </c>
      <c r="W1335" s="224"/>
      <c r="X1335" s="224" t="s">
        <v>320</v>
      </c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321</v>
      </c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20"/>
      <c r="B1336" s="221"/>
      <c r="C1336" s="253" t="s">
        <v>2579</v>
      </c>
      <c r="D1336" s="226"/>
      <c r="E1336" s="227">
        <v>1</v>
      </c>
      <c r="F1336" s="224"/>
      <c r="G1336" s="224"/>
      <c r="H1336" s="224"/>
      <c r="I1336" s="224"/>
      <c r="J1336" s="224"/>
      <c r="K1336" s="224"/>
      <c r="L1336" s="224"/>
      <c r="M1336" s="224"/>
      <c r="N1336" s="223"/>
      <c r="O1336" s="223"/>
      <c r="P1336" s="223"/>
      <c r="Q1336" s="223"/>
      <c r="R1336" s="224"/>
      <c r="S1336" s="224"/>
      <c r="T1336" s="224"/>
      <c r="U1336" s="224"/>
      <c r="V1336" s="224"/>
      <c r="W1336" s="224"/>
      <c r="X1336" s="224"/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206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51"/>
      <c r="D1337" s="246"/>
      <c r="E1337" s="246"/>
      <c r="F1337" s="246"/>
      <c r="G1337" s="246"/>
      <c r="H1337" s="224"/>
      <c r="I1337" s="224"/>
      <c r="J1337" s="224"/>
      <c r="K1337" s="224"/>
      <c r="L1337" s="224"/>
      <c r="M1337" s="224"/>
      <c r="N1337" s="223"/>
      <c r="O1337" s="223"/>
      <c r="P1337" s="223"/>
      <c r="Q1337" s="223"/>
      <c r="R1337" s="224"/>
      <c r="S1337" s="224"/>
      <c r="T1337" s="224"/>
      <c r="U1337" s="224"/>
      <c r="V1337" s="224"/>
      <c r="W1337" s="224"/>
      <c r="X1337" s="224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202</v>
      </c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ht="22.5" outlineLevel="1" x14ac:dyDescent="0.2">
      <c r="A1338" s="236">
        <v>222</v>
      </c>
      <c r="B1338" s="237" t="s">
        <v>2580</v>
      </c>
      <c r="C1338" s="249" t="s">
        <v>2581</v>
      </c>
      <c r="D1338" s="238" t="s">
        <v>1182</v>
      </c>
      <c r="E1338" s="239">
        <v>2</v>
      </c>
      <c r="F1338" s="240"/>
      <c r="G1338" s="241">
        <f>ROUND(E1338*F1338,2)</f>
        <v>0</v>
      </c>
      <c r="H1338" s="240"/>
      <c r="I1338" s="241">
        <f>ROUND(E1338*H1338,2)</f>
        <v>0</v>
      </c>
      <c r="J1338" s="240"/>
      <c r="K1338" s="241">
        <f>ROUND(E1338*J1338,2)</f>
        <v>0</v>
      </c>
      <c r="L1338" s="241">
        <v>21</v>
      </c>
      <c r="M1338" s="241">
        <f>G1338*(1+L1338/100)</f>
        <v>0</v>
      </c>
      <c r="N1338" s="239">
        <v>0</v>
      </c>
      <c r="O1338" s="239">
        <f>ROUND(E1338*N1338,2)</f>
        <v>0</v>
      </c>
      <c r="P1338" s="239">
        <v>0</v>
      </c>
      <c r="Q1338" s="239">
        <f>ROUND(E1338*P1338,2)</f>
        <v>0</v>
      </c>
      <c r="R1338" s="241"/>
      <c r="S1338" s="241" t="s">
        <v>345</v>
      </c>
      <c r="T1338" s="242" t="s">
        <v>197</v>
      </c>
      <c r="U1338" s="224">
        <v>0</v>
      </c>
      <c r="V1338" s="224">
        <f>ROUND(E1338*U1338,2)</f>
        <v>0</v>
      </c>
      <c r="W1338" s="224"/>
      <c r="X1338" s="224" t="s">
        <v>320</v>
      </c>
      <c r="Y1338" s="213"/>
      <c r="Z1338" s="213"/>
      <c r="AA1338" s="213"/>
      <c r="AB1338" s="213"/>
      <c r="AC1338" s="213"/>
      <c r="AD1338" s="213"/>
      <c r="AE1338" s="213"/>
      <c r="AF1338" s="213"/>
      <c r="AG1338" s="213" t="s">
        <v>321</v>
      </c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1" x14ac:dyDescent="0.2">
      <c r="A1339" s="220"/>
      <c r="B1339" s="221"/>
      <c r="C1339" s="253" t="s">
        <v>2582</v>
      </c>
      <c r="D1339" s="226"/>
      <c r="E1339" s="227"/>
      <c r="F1339" s="224"/>
      <c r="G1339" s="224"/>
      <c r="H1339" s="224"/>
      <c r="I1339" s="224"/>
      <c r="J1339" s="224"/>
      <c r="K1339" s="224"/>
      <c r="L1339" s="224"/>
      <c r="M1339" s="224"/>
      <c r="N1339" s="223"/>
      <c r="O1339" s="223"/>
      <c r="P1339" s="223"/>
      <c r="Q1339" s="223"/>
      <c r="R1339" s="224"/>
      <c r="S1339" s="224"/>
      <c r="T1339" s="224"/>
      <c r="U1339" s="224"/>
      <c r="V1339" s="224"/>
      <c r="W1339" s="224"/>
      <c r="X1339" s="224"/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206</v>
      </c>
      <c r="AH1339" s="213">
        <v>0</v>
      </c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20"/>
      <c r="B1340" s="221"/>
      <c r="C1340" s="253" t="s">
        <v>2583</v>
      </c>
      <c r="D1340" s="226"/>
      <c r="E1340" s="227">
        <v>2</v>
      </c>
      <c r="F1340" s="224"/>
      <c r="G1340" s="224"/>
      <c r="H1340" s="224"/>
      <c r="I1340" s="224"/>
      <c r="J1340" s="224"/>
      <c r="K1340" s="224"/>
      <c r="L1340" s="224"/>
      <c r="M1340" s="224"/>
      <c r="N1340" s="223"/>
      <c r="O1340" s="223"/>
      <c r="P1340" s="223"/>
      <c r="Q1340" s="223"/>
      <c r="R1340" s="224"/>
      <c r="S1340" s="224"/>
      <c r="T1340" s="224"/>
      <c r="U1340" s="224"/>
      <c r="V1340" s="224"/>
      <c r="W1340" s="224"/>
      <c r="X1340" s="224"/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206</v>
      </c>
      <c r="AH1340" s="213">
        <v>0</v>
      </c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 x14ac:dyDescent="0.2">
      <c r="A1341" s="220"/>
      <c r="B1341" s="221"/>
      <c r="C1341" s="251"/>
      <c r="D1341" s="246"/>
      <c r="E1341" s="246"/>
      <c r="F1341" s="246"/>
      <c r="G1341" s="246"/>
      <c r="H1341" s="224"/>
      <c r="I1341" s="224"/>
      <c r="J1341" s="224"/>
      <c r="K1341" s="224"/>
      <c r="L1341" s="224"/>
      <c r="M1341" s="224"/>
      <c r="N1341" s="223"/>
      <c r="O1341" s="223"/>
      <c r="P1341" s="223"/>
      <c r="Q1341" s="223"/>
      <c r="R1341" s="224"/>
      <c r="S1341" s="224"/>
      <c r="T1341" s="224"/>
      <c r="U1341" s="224"/>
      <c r="V1341" s="224"/>
      <c r="W1341" s="224"/>
      <c r="X1341" s="224"/>
      <c r="Y1341" s="213"/>
      <c r="Z1341" s="213"/>
      <c r="AA1341" s="213"/>
      <c r="AB1341" s="213"/>
      <c r="AC1341" s="213"/>
      <c r="AD1341" s="213"/>
      <c r="AE1341" s="213"/>
      <c r="AF1341" s="213"/>
      <c r="AG1341" s="213" t="s">
        <v>202</v>
      </c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 x14ac:dyDescent="0.2">
      <c r="A1342" s="236">
        <v>223</v>
      </c>
      <c r="B1342" s="237" t="s">
        <v>2584</v>
      </c>
      <c r="C1342" s="249" t="s">
        <v>2585</v>
      </c>
      <c r="D1342" s="238" t="s">
        <v>1182</v>
      </c>
      <c r="E1342" s="239">
        <v>1</v>
      </c>
      <c r="F1342" s="240"/>
      <c r="G1342" s="241">
        <f>ROUND(E1342*F1342,2)</f>
        <v>0</v>
      </c>
      <c r="H1342" s="240"/>
      <c r="I1342" s="241">
        <f>ROUND(E1342*H1342,2)</f>
        <v>0</v>
      </c>
      <c r="J1342" s="240"/>
      <c r="K1342" s="241">
        <f>ROUND(E1342*J1342,2)</f>
        <v>0</v>
      </c>
      <c r="L1342" s="241">
        <v>21</v>
      </c>
      <c r="M1342" s="241">
        <f>G1342*(1+L1342/100)</f>
        <v>0</v>
      </c>
      <c r="N1342" s="239">
        <v>0</v>
      </c>
      <c r="O1342" s="239">
        <f>ROUND(E1342*N1342,2)</f>
        <v>0</v>
      </c>
      <c r="P1342" s="239">
        <v>0</v>
      </c>
      <c r="Q1342" s="239">
        <f>ROUND(E1342*P1342,2)</f>
        <v>0</v>
      </c>
      <c r="R1342" s="241"/>
      <c r="S1342" s="241" t="s">
        <v>345</v>
      </c>
      <c r="T1342" s="242" t="s">
        <v>197</v>
      </c>
      <c r="U1342" s="224">
        <v>0</v>
      </c>
      <c r="V1342" s="224">
        <f>ROUND(E1342*U1342,2)</f>
        <v>0</v>
      </c>
      <c r="W1342" s="224"/>
      <c r="X1342" s="224" t="s">
        <v>320</v>
      </c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321</v>
      </c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53" t="s">
        <v>2586</v>
      </c>
      <c r="D1343" s="226"/>
      <c r="E1343" s="227"/>
      <c r="F1343" s="224"/>
      <c r="G1343" s="224"/>
      <c r="H1343" s="224"/>
      <c r="I1343" s="224"/>
      <c r="J1343" s="224"/>
      <c r="K1343" s="224"/>
      <c r="L1343" s="224"/>
      <c r="M1343" s="224"/>
      <c r="N1343" s="223"/>
      <c r="O1343" s="223"/>
      <c r="P1343" s="223"/>
      <c r="Q1343" s="223"/>
      <c r="R1343" s="224"/>
      <c r="S1343" s="224"/>
      <c r="T1343" s="224"/>
      <c r="U1343" s="224"/>
      <c r="V1343" s="224"/>
      <c r="W1343" s="224"/>
      <c r="X1343" s="224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206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20"/>
      <c r="B1344" s="221"/>
      <c r="C1344" s="253" t="s">
        <v>88</v>
      </c>
      <c r="D1344" s="226"/>
      <c r="E1344" s="227">
        <v>1</v>
      </c>
      <c r="F1344" s="224"/>
      <c r="G1344" s="224"/>
      <c r="H1344" s="224"/>
      <c r="I1344" s="224"/>
      <c r="J1344" s="224"/>
      <c r="K1344" s="224"/>
      <c r="L1344" s="224"/>
      <c r="M1344" s="224"/>
      <c r="N1344" s="223"/>
      <c r="O1344" s="223"/>
      <c r="P1344" s="223"/>
      <c r="Q1344" s="223"/>
      <c r="R1344" s="224"/>
      <c r="S1344" s="224"/>
      <c r="T1344" s="224"/>
      <c r="U1344" s="224"/>
      <c r="V1344" s="224"/>
      <c r="W1344" s="224"/>
      <c r="X1344" s="224"/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206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 x14ac:dyDescent="0.2">
      <c r="A1345" s="220"/>
      <c r="B1345" s="221"/>
      <c r="C1345" s="251"/>
      <c r="D1345" s="246"/>
      <c r="E1345" s="246"/>
      <c r="F1345" s="246"/>
      <c r="G1345" s="246"/>
      <c r="H1345" s="224"/>
      <c r="I1345" s="224"/>
      <c r="J1345" s="224"/>
      <c r="K1345" s="224"/>
      <c r="L1345" s="224"/>
      <c r="M1345" s="224"/>
      <c r="N1345" s="223"/>
      <c r="O1345" s="223"/>
      <c r="P1345" s="223"/>
      <c r="Q1345" s="223"/>
      <c r="R1345" s="224"/>
      <c r="S1345" s="224"/>
      <c r="T1345" s="224"/>
      <c r="U1345" s="224"/>
      <c r="V1345" s="224"/>
      <c r="W1345" s="224"/>
      <c r="X1345" s="224"/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202</v>
      </c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36">
        <v>224</v>
      </c>
      <c r="B1346" s="237" t="s">
        <v>2587</v>
      </c>
      <c r="C1346" s="249" t="s">
        <v>2588</v>
      </c>
      <c r="D1346" s="238" t="s">
        <v>1182</v>
      </c>
      <c r="E1346" s="239">
        <v>1</v>
      </c>
      <c r="F1346" s="240"/>
      <c r="G1346" s="241">
        <f>ROUND(E1346*F1346,2)</f>
        <v>0</v>
      </c>
      <c r="H1346" s="240"/>
      <c r="I1346" s="241">
        <f>ROUND(E1346*H1346,2)</f>
        <v>0</v>
      </c>
      <c r="J1346" s="240"/>
      <c r="K1346" s="241">
        <f>ROUND(E1346*J1346,2)</f>
        <v>0</v>
      </c>
      <c r="L1346" s="241">
        <v>21</v>
      </c>
      <c r="M1346" s="241">
        <f>G1346*(1+L1346/100)</f>
        <v>0</v>
      </c>
      <c r="N1346" s="239">
        <v>0</v>
      </c>
      <c r="O1346" s="239">
        <f>ROUND(E1346*N1346,2)</f>
        <v>0</v>
      </c>
      <c r="P1346" s="239">
        <v>0</v>
      </c>
      <c r="Q1346" s="239">
        <f>ROUND(E1346*P1346,2)</f>
        <v>0</v>
      </c>
      <c r="R1346" s="241"/>
      <c r="S1346" s="241" t="s">
        <v>345</v>
      </c>
      <c r="T1346" s="242" t="s">
        <v>197</v>
      </c>
      <c r="U1346" s="224">
        <v>0</v>
      </c>
      <c r="V1346" s="224">
        <f>ROUND(E1346*U1346,2)</f>
        <v>0</v>
      </c>
      <c r="W1346" s="224"/>
      <c r="X1346" s="224" t="s">
        <v>320</v>
      </c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321</v>
      </c>
      <c r="AH1346" s="213"/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53" t="s">
        <v>2589</v>
      </c>
      <c r="D1347" s="226"/>
      <c r="E1347" s="227">
        <v>1</v>
      </c>
      <c r="F1347" s="224"/>
      <c r="G1347" s="224"/>
      <c r="H1347" s="224"/>
      <c r="I1347" s="224"/>
      <c r="J1347" s="224"/>
      <c r="K1347" s="224"/>
      <c r="L1347" s="224"/>
      <c r="M1347" s="224"/>
      <c r="N1347" s="223"/>
      <c r="O1347" s="223"/>
      <c r="P1347" s="223"/>
      <c r="Q1347" s="223"/>
      <c r="R1347" s="224"/>
      <c r="S1347" s="224"/>
      <c r="T1347" s="224"/>
      <c r="U1347" s="224"/>
      <c r="V1347" s="224"/>
      <c r="W1347" s="224"/>
      <c r="X1347" s="224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206</v>
      </c>
      <c r="AH1347" s="213">
        <v>0</v>
      </c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20"/>
      <c r="B1348" s="221"/>
      <c r="C1348" s="251"/>
      <c r="D1348" s="246"/>
      <c r="E1348" s="246"/>
      <c r="F1348" s="246"/>
      <c r="G1348" s="246"/>
      <c r="H1348" s="224"/>
      <c r="I1348" s="224"/>
      <c r="J1348" s="224"/>
      <c r="K1348" s="224"/>
      <c r="L1348" s="224"/>
      <c r="M1348" s="224"/>
      <c r="N1348" s="223"/>
      <c r="O1348" s="223"/>
      <c r="P1348" s="223"/>
      <c r="Q1348" s="223"/>
      <c r="R1348" s="224"/>
      <c r="S1348" s="224"/>
      <c r="T1348" s="224"/>
      <c r="U1348" s="224"/>
      <c r="V1348" s="224"/>
      <c r="W1348" s="224"/>
      <c r="X1348" s="224"/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202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36">
        <v>225</v>
      </c>
      <c r="B1349" s="237" t="s">
        <v>2590</v>
      </c>
      <c r="C1349" s="249" t="s">
        <v>2591</v>
      </c>
      <c r="D1349" s="238" t="s">
        <v>1182</v>
      </c>
      <c r="E1349" s="239">
        <v>1</v>
      </c>
      <c r="F1349" s="240"/>
      <c r="G1349" s="241">
        <f>ROUND(E1349*F1349,2)</f>
        <v>0</v>
      </c>
      <c r="H1349" s="240"/>
      <c r="I1349" s="241">
        <f>ROUND(E1349*H1349,2)</f>
        <v>0</v>
      </c>
      <c r="J1349" s="240"/>
      <c r="K1349" s="241">
        <f>ROUND(E1349*J1349,2)</f>
        <v>0</v>
      </c>
      <c r="L1349" s="241">
        <v>21</v>
      </c>
      <c r="M1349" s="241">
        <f>G1349*(1+L1349/100)</f>
        <v>0</v>
      </c>
      <c r="N1349" s="239">
        <v>0</v>
      </c>
      <c r="O1349" s="239">
        <f>ROUND(E1349*N1349,2)</f>
        <v>0</v>
      </c>
      <c r="P1349" s="239">
        <v>0</v>
      </c>
      <c r="Q1349" s="239">
        <f>ROUND(E1349*P1349,2)</f>
        <v>0</v>
      </c>
      <c r="R1349" s="241"/>
      <c r="S1349" s="241" t="s">
        <v>345</v>
      </c>
      <c r="T1349" s="242" t="s">
        <v>197</v>
      </c>
      <c r="U1349" s="224">
        <v>0</v>
      </c>
      <c r="V1349" s="224">
        <f>ROUND(E1349*U1349,2)</f>
        <v>0</v>
      </c>
      <c r="W1349" s="224"/>
      <c r="X1349" s="224" t="s">
        <v>320</v>
      </c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321</v>
      </c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 x14ac:dyDescent="0.2">
      <c r="A1350" s="220"/>
      <c r="B1350" s="221"/>
      <c r="C1350" s="253" t="s">
        <v>2592</v>
      </c>
      <c r="D1350" s="226"/>
      <c r="E1350" s="227"/>
      <c r="F1350" s="224"/>
      <c r="G1350" s="224"/>
      <c r="H1350" s="224"/>
      <c r="I1350" s="224"/>
      <c r="J1350" s="224"/>
      <c r="K1350" s="224"/>
      <c r="L1350" s="224"/>
      <c r="M1350" s="224"/>
      <c r="N1350" s="223"/>
      <c r="O1350" s="223"/>
      <c r="P1350" s="223"/>
      <c r="Q1350" s="223"/>
      <c r="R1350" s="224"/>
      <c r="S1350" s="224"/>
      <c r="T1350" s="224"/>
      <c r="U1350" s="224"/>
      <c r="V1350" s="224"/>
      <c r="W1350" s="224"/>
      <c r="X1350" s="224"/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206</v>
      </c>
      <c r="AH1350" s="213">
        <v>0</v>
      </c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20"/>
      <c r="B1351" s="221"/>
      <c r="C1351" s="253" t="s">
        <v>2593</v>
      </c>
      <c r="D1351" s="226"/>
      <c r="E1351" s="227">
        <v>1</v>
      </c>
      <c r="F1351" s="224"/>
      <c r="G1351" s="224"/>
      <c r="H1351" s="224"/>
      <c r="I1351" s="224"/>
      <c r="J1351" s="224"/>
      <c r="K1351" s="224"/>
      <c r="L1351" s="224"/>
      <c r="M1351" s="224"/>
      <c r="N1351" s="223"/>
      <c r="O1351" s="223"/>
      <c r="P1351" s="223"/>
      <c r="Q1351" s="223"/>
      <c r="R1351" s="224"/>
      <c r="S1351" s="224"/>
      <c r="T1351" s="224"/>
      <c r="U1351" s="224"/>
      <c r="V1351" s="224"/>
      <c r="W1351" s="224"/>
      <c r="X1351" s="224"/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206</v>
      </c>
      <c r="AH1351" s="213">
        <v>0</v>
      </c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 x14ac:dyDescent="0.2">
      <c r="A1352" s="220"/>
      <c r="B1352" s="221"/>
      <c r="C1352" s="251"/>
      <c r="D1352" s="246"/>
      <c r="E1352" s="246"/>
      <c r="F1352" s="246"/>
      <c r="G1352" s="246"/>
      <c r="H1352" s="224"/>
      <c r="I1352" s="224"/>
      <c r="J1352" s="224"/>
      <c r="K1352" s="224"/>
      <c r="L1352" s="224"/>
      <c r="M1352" s="224"/>
      <c r="N1352" s="223"/>
      <c r="O1352" s="223"/>
      <c r="P1352" s="223"/>
      <c r="Q1352" s="223"/>
      <c r="R1352" s="224"/>
      <c r="S1352" s="224"/>
      <c r="T1352" s="224"/>
      <c r="U1352" s="224"/>
      <c r="V1352" s="224"/>
      <c r="W1352" s="224"/>
      <c r="X1352" s="224"/>
      <c r="Y1352" s="213"/>
      <c r="Z1352" s="213"/>
      <c r="AA1352" s="213"/>
      <c r="AB1352" s="213"/>
      <c r="AC1352" s="213"/>
      <c r="AD1352" s="213"/>
      <c r="AE1352" s="213"/>
      <c r="AF1352" s="213"/>
      <c r="AG1352" s="213" t="s">
        <v>202</v>
      </c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 x14ac:dyDescent="0.2">
      <c r="A1353" s="236">
        <v>226</v>
      </c>
      <c r="B1353" s="237" t="s">
        <v>2594</v>
      </c>
      <c r="C1353" s="249" t="s">
        <v>2595</v>
      </c>
      <c r="D1353" s="238" t="s">
        <v>1182</v>
      </c>
      <c r="E1353" s="239">
        <v>2</v>
      </c>
      <c r="F1353" s="240"/>
      <c r="G1353" s="241">
        <f>ROUND(E1353*F1353,2)</f>
        <v>0</v>
      </c>
      <c r="H1353" s="240"/>
      <c r="I1353" s="241">
        <f>ROUND(E1353*H1353,2)</f>
        <v>0</v>
      </c>
      <c r="J1353" s="240"/>
      <c r="K1353" s="241">
        <f>ROUND(E1353*J1353,2)</f>
        <v>0</v>
      </c>
      <c r="L1353" s="241">
        <v>21</v>
      </c>
      <c r="M1353" s="241">
        <f>G1353*(1+L1353/100)</f>
        <v>0</v>
      </c>
      <c r="N1353" s="239">
        <v>0</v>
      </c>
      <c r="O1353" s="239">
        <f>ROUND(E1353*N1353,2)</f>
        <v>0</v>
      </c>
      <c r="P1353" s="239">
        <v>0</v>
      </c>
      <c r="Q1353" s="239">
        <f>ROUND(E1353*P1353,2)</f>
        <v>0</v>
      </c>
      <c r="R1353" s="241"/>
      <c r="S1353" s="241" t="s">
        <v>345</v>
      </c>
      <c r="T1353" s="242" t="s">
        <v>197</v>
      </c>
      <c r="U1353" s="224">
        <v>0</v>
      </c>
      <c r="V1353" s="224">
        <f>ROUND(E1353*U1353,2)</f>
        <v>0</v>
      </c>
      <c r="W1353" s="224"/>
      <c r="X1353" s="224" t="s">
        <v>320</v>
      </c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321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 x14ac:dyDescent="0.2">
      <c r="A1354" s="220"/>
      <c r="B1354" s="221"/>
      <c r="C1354" s="260"/>
      <c r="D1354" s="258"/>
      <c r="E1354" s="258"/>
      <c r="F1354" s="258"/>
      <c r="G1354" s="258"/>
      <c r="H1354" s="224"/>
      <c r="I1354" s="224"/>
      <c r="J1354" s="224"/>
      <c r="K1354" s="224"/>
      <c r="L1354" s="224"/>
      <c r="M1354" s="224"/>
      <c r="N1354" s="223"/>
      <c r="O1354" s="223"/>
      <c r="P1354" s="223"/>
      <c r="Q1354" s="223"/>
      <c r="R1354" s="224"/>
      <c r="S1354" s="224"/>
      <c r="T1354" s="224"/>
      <c r="U1354" s="224"/>
      <c r="V1354" s="224"/>
      <c r="W1354" s="224"/>
      <c r="X1354" s="224"/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202</v>
      </c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 x14ac:dyDescent="0.2">
      <c r="A1355" s="236">
        <v>227</v>
      </c>
      <c r="B1355" s="237" t="s">
        <v>2596</v>
      </c>
      <c r="C1355" s="249" t="s">
        <v>2597</v>
      </c>
      <c r="D1355" s="238" t="s">
        <v>1182</v>
      </c>
      <c r="E1355" s="239">
        <v>1</v>
      </c>
      <c r="F1355" s="240"/>
      <c r="G1355" s="241">
        <f>ROUND(E1355*F1355,2)</f>
        <v>0</v>
      </c>
      <c r="H1355" s="240"/>
      <c r="I1355" s="241">
        <f>ROUND(E1355*H1355,2)</f>
        <v>0</v>
      </c>
      <c r="J1355" s="240"/>
      <c r="K1355" s="241">
        <f>ROUND(E1355*J1355,2)</f>
        <v>0</v>
      </c>
      <c r="L1355" s="241">
        <v>21</v>
      </c>
      <c r="M1355" s="241">
        <f>G1355*(1+L1355/100)</f>
        <v>0</v>
      </c>
      <c r="N1355" s="239">
        <v>0</v>
      </c>
      <c r="O1355" s="239">
        <f>ROUND(E1355*N1355,2)</f>
        <v>0</v>
      </c>
      <c r="P1355" s="239">
        <v>0</v>
      </c>
      <c r="Q1355" s="239">
        <f>ROUND(E1355*P1355,2)</f>
        <v>0</v>
      </c>
      <c r="R1355" s="241"/>
      <c r="S1355" s="241" t="s">
        <v>345</v>
      </c>
      <c r="T1355" s="242" t="s">
        <v>197</v>
      </c>
      <c r="U1355" s="224">
        <v>0</v>
      </c>
      <c r="V1355" s="224">
        <f>ROUND(E1355*U1355,2)</f>
        <v>0</v>
      </c>
      <c r="W1355" s="224"/>
      <c r="X1355" s="224" t="s">
        <v>320</v>
      </c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321</v>
      </c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outlineLevel="1" x14ac:dyDescent="0.2">
      <c r="A1356" s="220"/>
      <c r="B1356" s="221"/>
      <c r="C1356" s="253" t="s">
        <v>2374</v>
      </c>
      <c r="D1356" s="226"/>
      <c r="E1356" s="227">
        <v>1</v>
      </c>
      <c r="F1356" s="224"/>
      <c r="G1356" s="224"/>
      <c r="H1356" s="224"/>
      <c r="I1356" s="224"/>
      <c r="J1356" s="224"/>
      <c r="K1356" s="224"/>
      <c r="L1356" s="224"/>
      <c r="M1356" s="224"/>
      <c r="N1356" s="223"/>
      <c r="O1356" s="223"/>
      <c r="P1356" s="223"/>
      <c r="Q1356" s="223"/>
      <c r="R1356" s="224"/>
      <c r="S1356" s="224"/>
      <c r="T1356" s="224"/>
      <c r="U1356" s="224"/>
      <c r="V1356" s="224"/>
      <c r="W1356" s="224"/>
      <c r="X1356" s="224"/>
      <c r="Y1356" s="213"/>
      <c r="Z1356" s="213"/>
      <c r="AA1356" s="213"/>
      <c r="AB1356" s="213"/>
      <c r="AC1356" s="213"/>
      <c r="AD1356" s="213"/>
      <c r="AE1356" s="213"/>
      <c r="AF1356" s="213"/>
      <c r="AG1356" s="213" t="s">
        <v>206</v>
      </c>
      <c r="AH1356" s="213">
        <v>0</v>
      </c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1" x14ac:dyDescent="0.2">
      <c r="A1357" s="220"/>
      <c r="B1357" s="221"/>
      <c r="C1357" s="251"/>
      <c r="D1357" s="246"/>
      <c r="E1357" s="246"/>
      <c r="F1357" s="246"/>
      <c r="G1357" s="246"/>
      <c r="H1357" s="224"/>
      <c r="I1357" s="224"/>
      <c r="J1357" s="224"/>
      <c r="K1357" s="224"/>
      <c r="L1357" s="224"/>
      <c r="M1357" s="224"/>
      <c r="N1357" s="223"/>
      <c r="O1357" s="223"/>
      <c r="P1357" s="223"/>
      <c r="Q1357" s="223"/>
      <c r="R1357" s="224"/>
      <c r="S1357" s="224"/>
      <c r="T1357" s="224"/>
      <c r="U1357" s="224"/>
      <c r="V1357" s="224"/>
      <c r="W1357" s="224"/>
      <c r="X1357" s="224"/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202</v>
      </c>
      <c r="AH1357" s="213"/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36">
        <v>228</v>
      </c>
      <c r="B1358" s="237" t="s">
        <v>2598</v>
      </c>
      <c r="C1358" s="249" t="s">
        <v>2599</v>
      </c>
      <c r="D1358" s="238" t="s">
        <v>1182</v>
      </c>
      <c r="E1358" s="239">
        <v>1</v>
      </c>
      <c r="F1358" s="240"/>
      <c r="G1358" s="241">
        <f>ROUND(E1358*F1358,2)</f>
        <v>0</v>
      </c>
      <c r="H1358" s="240"/>
      <c r="I1358" s="241">
        <f>ROUND(E1358*H1358,2)</f>
        <v>0</v>
      </c>
      <c r="J1358" s="240"/>
      <c r="K1358" s="241">
        <f>ROUND(E1358*J1358,2)</f>
        <v>0</v>
      </c>
      <c r="L1358" s="241">
        <v>21</v>
      </c>
      <c r="M1358" s="241">
        <f>G1358*(1+L1358/100)</f>
        <v>0</v>
      </c>
      <c r="N1358" s="239">
        <v>0</v>
      </c>
      <c r="O1358" s="239">
        <f>ROUND(E1358*N1358,2)</f>
        <v>0</v>
      </c>
      <c r="P1358" s="239">
        <v>0</v>
      </c>
      <c r="Q1358" s="239">
        <f>ROUND(E1358*P1358,2)</f>
        <v>0</v>
      </c>
      <c r="R1358" s="241"/>
      <c r="S1358" s="241" t="s">
        <v>345</v>
      </c>
      <c r="T1358" s="242" t="s">
        <v>197</v>
      </c>
      <c r="U1358" s="224">
        <v>0</v>
      </c>
      <c r="V1358" s="224">
        <f>ROUND(E1358*U1358,2)</f>
        <v>0</v>
      </c>
      <c r="W1358" s="224"/>
      <c r="X1358" s="224" t="s">
        <v>320</v>
      </c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321</v>
      </c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53" t="s">
        <v>2600</v>
      </c>
      <c r="D1359" s="226"/>
      <c r="E1359" s="227">
        <v>1</v>
      </c>
      <c r="F1359" s="224"/>
      <c r="G1359" s="224"/>
      <c r="H1359" s="224"/>
      <c r="I1359" s="224"/>
      <c r="J1359" s="224"/>
      <c r="K1359" s="224"/>
      <c r="L1359" s="224"/>
      <c r="M1359" s="224"/>
      <c r="N1359" s="223"/>
      <c r="O1359" s="223"/>
      <c r="P1359" s="223"/>
      <c r="Q1359" s="223"/>
      <c r="R1359" s="224"/>
      <c r="S1359" s="224"/>
      <c r="T1359" s="224"/>
      <c r="U1359" s="224"/>
      <c r="V1359" s="224"/>
      <c r="W1359" s="224"/>
      <c r="X1359" s="224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206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 x14ac:dyDescent="0.2">
      <c r="A1360" s="220"/>
      <c r="B1360" s="221"/>
      <c r="C1360" s="251"/>
      <c r="D1360" s="246"/>
      <c r="E1360" s="246"/>
      <c r="F1360" s="246"/>
      <c r="G1360" s="246"/>
      <c r="H1360" s="224"/>
      <c r="I1360" s="224"/>
      <c r="J1360" s="224"/>
      <c r="K1360" s="224"/>
      <c r="L1360" s="224"/>
      <c r="M1360" s="224"/>
      <c r="N1360" s="223"/>
      <c r="O1360" s="223"/>
      <c r="P1360" s="223"/>
      <c r="Q1360" s="223"/>
      <c r="R1360" s="224"/>
      <c r="S1360" s="224"/>
      <c r="T1360" s="224"/>
      <c r="U1360" s="224"/>
      <c r="V1360" s="224"/>
      <c r="W1360" s="224"/>
      <c r="X1360" s="224"/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202</v>
      </c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x14ac:dyDescent="0.2">
      <c r="A1361" s="229" t="s">
        <v>191</v>
      </c>
      <c r="B1361" s="230" t="s">
        <v>142</v>
      </c>
      <c r="C1361" s="248" t="s">
        <v>143</v>
      </c>
      <c r="D1361" s="231"/>
      <c r="E1361" s="232"/>
      <c r="F1361" s="233"/>
      <c r="G1361" s="233">
        <f>SUMIF(AG1362:AG1481,"&lt;&gt;NOR",G1362:G1481)</f>
        <v>0</v>
      </c>
      <c r="H1361" s="233"/>
      <c r="I1361" s="233">
        <f>SUM(I1362:I1481)</f>
        <v>0</v>
      </c>
      <c r="J1361" s="233"/>
      <c r="K1361" s="233">
        <f>SUM(K1362:K1481)</f>
        <v>0</v>
      </c>
      <c r="L1361" s="233"/>
      <c r="M1361" s="233">
        <f>SUM(M1362:M1481)</f>
        <v>0</v>
      </c>
      <c r="N1361" s="232"/>
      <c r="O1361" s="232">
        <f>SUM(O1362:O1481)</f>
        <v>12.57</v>
      </c>
      <c r="P1361" s="232"/>
      <c r="Q1361" s="232">
        <f>SUM(Q1362:Q1481)</f>
        <v>0</v>
      </c>
      <c r="R1361" s="233"/>
      <c r="S1361" s="233"/>
      <c r="T1361" s="234"/>
      <c r="U1361" s="228"/>
      <c r="V1361" s="228">
        <f>SUM(V1362:V1481)</f>
        <v>652.49</v>
      </c>
      <c r="W1361" s="228"/>
      <c r="X1361" s="228"/>
      <c r="AG1361" t="s">
        <v>192</v>
      </c>
    </row>
    <row r="1362" spans="1:60" outlineLevel="1" x14ac:dyDescent="0.2">
      <c r="A1362" s="236">
        <v>229</v>
      </c>
      <c r="B1362" s="237" t="s">
        <v>2601</v>
      </c>
      <c r="C1362" s="249" t="s">
        <v>2602</v>
      </c>
      <c r="D1362" s="238" t="s">
        <v>400</v>
      </c>
      <c r="E1362" s="239">
        <v>434.99</v>
      </c>
      <c r="F1362" s="240"/>
      <c r="G1362" s="241">
        <f>ROUND(E1362*F1362,2)</f>
        <v>0</v>
      </c>
      <c r="H1362" s="240"/>
      <c r="I1362" s="241">
        <f>ROUND(E1362*H1362,2)</f>
        <v>0</v>
      </c>
      <c r="J1362" s="240"/>
      <c r="K1362" s="241">
        <f>ROUND(E1362*J1362,2)</f>
        <v>0</v>
      </c>
      <c r="L1362" s="241">
        <v>21</v>
      </c>
      <c r="M1362" s="241">
        <f>G1362*(1+L1362/100)</f>
        <v>0</v>
      </c>
      <c r="N1362" s="239">
        <v>2.1000000000000001E-4</v>
      </c>
      <c r="O1362" s="239">
        <f>ROUND(E1362*N1362,2)</f>
        <v>0.09</v>
      </c>
      <c r="P1362" s="239">
        <v>0</v>
      </c>
      <c r="Q1362" s="239">
        <f>ROUND(E1362*P1362,2)</f>
        <v>0</v>
      </c>
      <c r="R1362" s="241" t="s">
        <v>2603</v>
      </c>
      <c r="S1362" s="241" t="s">
        <v>196</v>
      </c>
      <c r="T1362" s="242" t="s">
        <v>244</v>
      </c>
      <c r="U1362" s="224">
        <v>0.05</v>
      </c>
      <c r="V1362" s="224">
        <f>ROUND(E1362*U1362,2)</f>
        <v>21.75</v>
      </c>
      <c r="W1362" s="224"/>
      <c r="X1362" s="224" t="s">
        <v>233</v>
      </c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234</v>
      </c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20"/>
      <c r="B1363" s="221"/>
      <c r="C1363" s="253" t="s">
        <v>2604</v>
      </c>
      <c r="D1363" s="226"/>
      <c r="E1363" s="227"/>
      <c r="F1363" s="224"/>
      <c r="G1363" s="224"/>
      <c r="H1363" s="224"/>
      <c r="I1363" s="224"/>
      <c r="J1363" s="224"/>
      <c r="K1363" s="224"/>
      <c r="L1363" s="224"/>
      <c r="M1363" s="224"/>
      <c r="N1363" s="223"/>
      <c r="O1363" s="223"/>
      <c r="P1363" s="223"/>
      <c r="Q1363" s="223"/>
      <c r="R1363" s="224"/>
      <c r="S1363" s="224"/>
      <c r="T1363" s="224"/>
      <c r="U1363" s="224"/>
      <c r="V1363" s="224"/>
      <c r="W1363" s="224"/>
      <c r="X1363" s="224"/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206</v>
      </c>
      <c r="AH1363" s="213">
        <v>0</v>
      </c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53" t="s">
        <v>2605</v>
      </c>
      <c r="D1364" s="226"/>
      <c r="E1364" s="227">
        <v>85.84</v>
      </c>
      <c r="F1364" s="224"/>
      <c r="G1364" s="224"/>
      <c r="H1364" s="224"/>
      <c r="I1364" s="224"/>
      <c r="J1364" s="224"/>
      <c r="K1364" s="224"/>
      <c r="L1364" s="224"/>
      <c r="M1364" s="224"/>
      <c r="N1364" s="223"/>
      <c r="O1364" s="223"/>
      <c r="P1364" s="223"/>
      <c r="Q1364" s="223"/>
      <c r="R1364" s="224"/>
      <c r="S1364" s="224"/>
      <c r="T1364" s="224"/>
      <c r="U1364" s="224"/>
      <c r="V1364" s="224"/>
      <c r="W1364" s="224"/>
      <c r="X1364" s="224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206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 x14ac:dyDescent="0.2">
      <c r="A1365" s="220"/>
      <c r="B1365" s="221"/>
      <c r="C1365" s="253" t="s">
        <v>2606</v>
      </c>
      <c r="D1365" s="226"/>
      <c r="E1365" s="227">
        <v>35.39</v>
      </c>
      <c r="F1365" s="224"/>
      <c r="G1365" s="224"/>
      <c r="H1365" s="224"/>
      <c r="I1365" s="224"/>
      <c r="J1365" s="224"/>
      <c r="K1365" s="224"/>
      <c r="L1365" s="224"/>
      <c r="M1365" s="224"/>
      <c r="N1365" s="223"/>
      <c r="O1365" s="223"/>
      <c r="P1365" s="223"/>
      <c r="Q1365" s="223"/>
      <c r="R1365" s="224"/>
      <c r="S1365" s="224"/>
      <c r="T1365" s="224"/>
      <c r="U1365" s="224"/>
      <c r="V1365" s="224"/>
      <c r="W1365" s="224"/>
      <c r="X1365" s="224"/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206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 x14ac:dyDescent="0.2">
      <c r="A1366" s="220"/>
      <c r="B1366" s="221"/>
      <c r="C1366" s="253" t="s">
        <v>2607</v>
      </c>
      <c r="D1366" s="226"/>
      <c r="E1366" s="227">
        <v>40.340000000000003</v>
      </c>
      <c r="F1366" s="224"/>
      <c r="G1366" s="224"/>
      <c r="H1366" s="224"/>
      <c r="I1366" s="224"/>
      <c r="J1366" s="224"/>
      <c r="K1366" s="224"/>
      <c r="L1366" s="224"/>
      <c r="M1366" s="224"/>
      <c r="N1366" s="223"/>
      <c r="O1366" s="223"/>
      <c r="P1366" s="223"/>
      <c r="Q1366" s="223"/>
      <c r="R1366" s="224"/>
      <c r="S1366" s="224"/>
      <c r="T1366" s="224"/>
      <c r="U1366" s="224"/>
      <c r="V1366" s="224"/>
      <c r="W1366" s="224"/>
      <c r="X1366" s="224"/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206</v>
      </c>
      <c r="AH1366" s="213">
        <v>0</v>
      </c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 x14ac:dyDescent="0.2">
      <c r="A1367" s="220"/>
      <c r="B1367" s="221"/>
      <c r="C1367" s="253" t="s">
        <v>2608</v>
      </c>
      <c r="D1367" s="226"/>
      <c r="E1367" s="227">
        <v>19.66</v>
      </c>
      <c r="F1367" s="224"/>
      <c r="G1367" s="224"/>
      <c r="H1367" s="224"/>
      <c r="I1367" s="224"/>
      <c r="J1367" s="224"/>
      <c r="K1367" s="224"/>
      <c r="L1367" s="224"/>
      <c r="M1367" s="224"/>
      <c r="N1367" s="223"/>
      <c r="O1367" s="223"/>
      <c r="P1367" s="223"/>
      <c r="Q1367" s="223"/>
      <c r="R1367" s="224"/>
      <c r="S1367" s="224"/>
      <c r="T1367" s="224"/>
      <c r="U1367" s="224"/>
      <c r="V1367" s="224"/>
      <c r="W1367" s="224"/>
      <c r="X1367" s="224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206</v>
      </c>
      <c r="AH1367" s="213">
        <v>0</v>
      </c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outlineLevel="1" x14ac:dyDescent="0.2">
      <c r="A1368" s="220"/>
      <c r="B1368" s="221"/>
      <c r="C1368" s="253" t="s">
        <v>2609</v>
      </c>
      <c r="D1368" s="226"/>
      <c r="E1368" s="227">
        <v>5</v>
      </c>
      <c r="F1368" s="224"/>
      <c r="G1368" s="224"/>
      <c r="H1368" s="224"/>
      <c r="I1368" s="224"/>
      <c r="J1368" s="224"/>
      <c r="K1368" s="224"/>
      <c r="L1368" s="224"/>
      <c r="M1368" s="224"/>
      <c r="N1368" s="223"/>
      <c r="O1368" s="223"/>
      <c r="P1368" s="223"/>
      <c r="Q1368" s="223"/>
      <c r="R1368" s="224"/>
      <c r="S1368" s="224"/>
      <c r="T1368" s="224"/>
      <c r="U1368" s="224"/>
      <c r="V1368" s="224"/>
      <c r="W1368" s="224"/>
      <c r="X1368" s="224"/>
      <c r="Y1368" s="213"/>
      <c r="Z1368" s="213"/>
      <c r="AA1368" s="213"/>
      <c r="AB1368" s="213"/>
      <c r="AC1368" s="213"/>
      <c r="AD1368" s="213"/>
      <c r="AE1368" s="213"/>
      <c r="AF1368" s="213"/>
      <c r="AG1368" s="213" t="s">
        <v>206</v>
      </c>
      <c r="AH1368" s="213">
        <v>0</v>
      </c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 x14ac:dyDescent="0.2">
      <c r="A1369" s="220"/>
      <c r="B1369" s="221"/>
      <c r="C1369" s="253" t="s">
        <v>2610</v>
      </c>
      <c r="D1369" s="226"/>
      <c r="E1369" s="227">
        <v>171.45</v>
      </c>
      <c r="F1369" s="224"/>
      <c r="G1369" s="224"/>
      <c r="H1369" s="224"/>
      <c r="I1369" s="224"/>
      <c r="J1369" s="224"/>
      <c r="K1369" s="224"/>
      <c r="L1369" s="224"/>
      <c r="M1369" s="224"/>
      <c r="N1369" s="223"/>
      <c r="O1369" s="223"/>
      <c r="P1369" s="223"/>
      <c r="Q1369" s="223"/>
      <c r="R1369" s="224"/>
      <c r="S1369" s="224"/>
      <c r="T1369" s="224"/>
      <c r="U1369" s="224"/>
      <c r="V1369" s="224"/>
      <c r="W1369" s="224"/>
      <c r="X1369" s="224"/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206</v>
      </c>
      <c r="AH1369" s="213">
        <v>0</v>
      </c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53" t="s">
        <v>2211</v>
      </c>
      <c r="D1370" s="226"/>
      <c r="E1370" s="227"/>
      <c r="F1370" s="224"/>
      <c r="G1370" s="224"/>
      <c r="H1370" s="224"/>
      <c r="I1370" s="224"/>
      <c r="J1370" s="224"/>
      <c r="K1370" s="224"/>
      <c r="L1370" s="224"/>
      <c r="M1370" s="224"/>
      <c r="N1370" s="223"/>
      <c r="O1370" s="223"/>
      <c r="P1370" s="223"/>
      <c r="Q1370" s="223"/>
      <c r="R1370" s="224"/>
      <c r="S1370" s="224"/>
      <c r="T1370" s="224"/>
      <c r="U1370" s="224"/>
      <c r="V1370" s="224"/>
      <c r="W1370" s="224"/>
      <c r="X1370" s="224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206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53" t="s">
        <v>2611</v>
      </c>
      <c r="D1371" s="226"/>
      <c r="E1371" s="227">
        <v>9.8800000000000008</v>
      </c>
      <c r="F1371" s="224"/>
      <c r="G1371" s="224"/>
      <c r="H1371" s="224"/>
      <c r="I1371" s="224"/>
      <c r="J1371" s="224"/>
      <c r="K1371" s="224"/>
      <c r="L1371" s="224"/>
      <c r="M1371" s="224"/>
      <c r="N1371" s="223"/>
      <c r="O1371" s="223"/>
      <c r="P1371" s="223"/>
      <c r="Q1371" s="223"/>
      <c r="R1371" s="224"/>
      <c r="S1371" s="224"/>
      <c r="T1371" s="224"/>
      <c r="U1371" s="224"/>
      <c r="V1371" s="224"/>
      <c r="W1371" s="224"/>
      <c r="X1371" s="224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206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 x14ac:dyDescent="0.2">
      <c r="A1372" s="220"/>
      <c r="B1372" s="221"/>
      <c r="C1372" s="253" t="s">
        <v>2612</v>
      </c>
      <c r="D1372" s="226"/>
      <c r="E1372" s="227">
        <v>13.67</v>
      </c>
      <c r="F1372" s="224"/>
      <c r="G1372" s="224"/>
      <c r="H1372" s="224"/>
      <c r="I1372" s="224"/>
      <c r="J1372" s="224"/>
      <c r="K1372" s="224"/>
      <c r="L1372" s="224"/>
      <c r="M1372" s="224"/>
      <c r="N1372" s="223"/>
      <c r="O1372" s="223"/>
      <c r="P1372" s="223"/>
      <c r="Q1372" s="223"/>
      <c r="R1372" s="224"/>
      <c r="S1372" s="224"/>
      <c r="T1372" s="224"/>
      <c r="U1372" s="224"/>
      <c r="V1372" s="224"/>
      <c r="W1372" s="224"/>
      <c r="X1372" s="224"/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206</v>
      </c>
      <c r="AH1372" s="213">
        <v>0</v>
      </c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 x14ac:dyDescent="0.2">
      <c r="A1373" s="220"/>
      <c r="B1373" s="221"/>
      <c r="C1373" s="253" t="s">
        <v>2613</v>
      </c>
      <c r="D1373" s="226"/>
      <c r="E1373" s="227">
        <v>4.34</v>
      </c>
      <c r="F1373" s="224"/>
      <c r="G1373" s="224"/>
      <c r="H1373" s="224"/>
      <c r="I1373" s="224"/>
      <c r="J1373" s="224"/>
      <c r="K1373" s="224"/>
      <c r="L1373" s="224"/>
      <c r="M1373" s="224"/>
      <c r="N1373" s="223"/>
      <c r="O1373" s="223"/>
      <c r="P1373" s="223"/>
      <c r="Q1373" s="223"/>
      <c r="R1373" s="224"/>
      <c r="S1373" s="224"/>
      <c r="T1373" s="224"/>
      <c r="U1373" s="224"/>
      <c r="V1373" s="224"/>
      <c r="W1373" s="224"/>
      <c r="X1373" s="224"/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206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 x14ac:dyDescent="0.2">
      <c r="A1374" s="220"/>
      <c r="B1374" s="221"/>
      <c r="C1374" s="253" t="s">
        <v>2614</v>
      </c>
      <c r="D1374" s="226"/>
      <c r="E1374" s="227"/>
      <c r="F1374" s="224"/>
      <c r="G1374" s="224"/>
      <c r="H1374" s="224"/>
      <c r="I1374" s="224"/>
      <c r="J1374" s="224"/>
      <c r="K1374" s="224"/>
      <c r="L1374" s="224"/>
      <c r="M1374" s="224"/>
      <c r="N1374" s="223"/>
      <c r="O1374" s="223"/>
      <c r="P1374" s="223"/>
      <c r="Q1374" s="223"/>
      <c r="R1374" s="224"/>
      <c r="S1374" s="224"/>
      <c r="T1374" s="224"/>
      <c r="U1374" s="224"/>
      <c r="V1374" s="224"/>
      <c r="W1374" s="224"/>
      <c r="X1374" s="224"/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206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53" t="s">
        <v>2214</v>
      </c>
      <c r="D1375" s="226"/>
      <c r="E1375" s="227">
        <v>10.49</v>
      </c>
      <c r="F1375" s="224"/>
      <c r="G1375" s="224"/>
      <c r="H1375" s="224"/>
      <c r="I1375" s="224"/>
      <c r="J1375" s="224"/>
      <c r="K1375" s="224"/>
      <c r="L1375" s="224"/>
      <c r="M1375" s="224"/>
      <c r="N1375" s="223"/>
      <c r="O1375" s="223"/>
      <c r="P1375" s="223"/>
      <c r="Q1375" s="223"/>
      <c r="R1375" s="224"/>
      <c r="S1375" s="224"/>
      <c r="T1375" s="224"/>
      <c r="U1375" s="224"/>
      <c r="V1375" s="224"/>
      <c r="W1375" s="224"/>
      <c r="X1375" s="224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206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20"/>
      <c r="B1376" s="221"/>
      <c r="C1376" s="253" t="s">
        <v>2615</v>
      </c>
      <c r="D1376" s="226"/>
      <c r="E1376" s="227">
        <v>10.49</v>
      </c>
      <c r="F1376" s="224"/>
      <c r="G1376" s="224"/>
      <c r="H1376" s="224"/>
      <c r="I1376" s="224"/>
      <c r="J1376" s="224"/>
      <c r="K1376" s="224"/>
      <c r="L1376" s="224"/>
      <c r="M1376" s="224"/>
      <c r="N1376" s="223"/>
      <c r="O1376" s="223"/>
      <c r="P1376" s="223"/>
      <c r="Q1376" s="223"/>
      <c r="R1376" s="224"/>
      <c r="S1376" s="224"/>
      <c r="T1376" s="224"/>
      <c r="U1376" s="224"/>
      <c r="V1376" s="224"/>
      <c r="W1376" s="224"/>
      <c r="X1376" s="224"/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206</v>
      </c>
      <c r="AH1376" s="213">
        <v>0</v>
      </c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20"/>
      <c r="B1377" s="221"/>
      <c r="C1377" s="253" t="s">
        <v>2616</v>
      </c>
      <c r="D1377" s="226"/>
      <c r="E1377" s="227">
        <v>5.4</v>
      </c>
      <c r="F1377" s="224"/>
      <c r="G1377" s="224"/>
      <c r="H1377" s="224"/>
      <c r="I1377" s="224"/>
      <c r="J1377" s="224"/>
      <c r="K1377" s="224"/>
      <c r="L1377" s="224"/>
      <c r="M1377" s="224"/>
      <c r="N1377" s="223"/>
      <c r="O1377" s="223"/>
      <c r="P1377" s="223"/>
      <c r="Q1377" s="223"/>
      <c r="R1377" s="224"/>
      <c r="S1377" s="224"/>
      <c r="T1377" s="224"/>
      <c r="U1377" s="224"/>
      <c r="V1377" s="224"/>
      <c r="W1377" s="224"/>
      <c r="X1377" s="224"/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206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20"/>
      <c r="B1378" s="221"/>
      <c r="C1378" s="253" t="s">
        <v>2617</v>
      </c>
      <c r="D1378" s="226"/>
      <c r="E1378" s="227">
        <v>23.04</v>
      </c>
      <c r="F1378" s="224"/>
      <c r="G1378" s="224"/>
      <c r="H1378" s="224"/>
      <c r="I1378" s="224"/>
      <c r="J1378" s="224"/>
      <c r="K1378" s="224"/>
      <c r="L1378" s="224"/>
      <c r="M1378" s="224"/>
      <c r="N1378" s="223"/>
      <c r="O1378" s="223"/>
      <c r="P1378" s="223"/>
      <c r="Q1378" s="223"/>
      <c r="R1378" s="224"/>
      <c r="S1378" s="224"/>
      <c r="T1378" s="224"/>
      <c r="U1378" s="224"/>
      <c r="V1378" s="224"/>
      <c r="W1378" s="224"/>
      <c r="X1378" s="224"/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206</v>
      </c>
      <c r="AH1378" s="213">
        <v>0</v>
      </c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 x14ac:dyDescent="0.2">
      <c r="A1379" s="220"/>
      <c r="B1379" s="221"/>
      <c r="C1379" s="251"/>
      <c r="D1379" s="246"/>
      <c r="E1379" s="246"/>
      <c r="F1379" s="246"/>
      <c r="G1379" s="246"/>
      <c r="H1379" s="224"/>
      <c r="I1379" s="224"/>
      <c r="J1379" s="224"/>
      <c r="K1379" s="224"/>
      <c r="L1379" s="224"/>
      <c r="M1379" s="224"/>
      <c r="N1379" s="223"/>
      <c r="O1379" s="223"/>
      <c r="P1379" s="223"/>
      <c r="Q1379" s="223"/>
      <c r="R1379" s="224"/>
      <c r="S1379" s="224"/>
      <c r="T1379" s="224"/>
      <c r="U1379" s="224"/>
      <c r="V1379" s="224"/>
      <c r="W1379" s="224"/>
      <c r="X1379" s="224"/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202</v>
      </c>
      <c r="AH1379" s="213"/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 x14ac:dyDescent="0.2">
      <c r="A1380" s="236">
        <v>230</v>
      </c>
      <c r="B1380" s="237" t="s">
        <v>2618</v>
      </c>
      <c r="C1380" s="249" t="s">
        <v>2619</v>
      </c>
      <c r="D1380" s="238" t="s">
        <v>263</v>
      </c>
      <c r="E1380" s="239">
        <v>57.6</v>
      </c>
      <c r="F1380" s="240"/>
      <c r="G1380" s="241">
        <f>ROUND(E1380*F1380,2)</f>
        <v>0</v>
      </c>
      <c r="H1380" s="240"/>
      <c r="I1380" s="241">
        <f>ROUND(E1380*H1380,2)</f>
        <v>0</v>
      </c>
      <c r="J1380" s="240"/>
      <c r="K1380" s="241">
        <f>ROUND(E1380*J1380,2)</f>
        <v>0</v>
      </c>
      <c r="L1380" s="241">
        <v>21</v>
      </c>
      <c r="M1380" s="241">
        <f>G1380*(1+L1380/100)</f>
        <v>0</v>
      </c>
      <c r="N1380" s="239">
        <v>0</v>
      </c>
      <c r="O1380" s="239">
        <f>ROUND(E1380*N1380,2)</f>
        <v>0</v>
      </c>
      <c r="P1380" s="239">
        <v>0</v>
      </c>
      <c r="Q1380" s="239">
        <f>ROUND(E1380*P1380,2)</f>
        <v>0</v>
      </c>
      <c r="R1380" s="241" t="s">
        <v>2603</v>
      </c>
      <c r="S1380" s="241" t="s">
        <v>196</v>
      </c>
      <c r="T1380" s="242" t="s">
        <v>244</v>
      </c>
      <c r="U1380" s="224">
        <v>0.45600000000000002</v>
      </c>
      <c r="V1380" s="224">
        <f>ROUND(E1380*U1380,2)</f>
        <v>26.27</v>
      </c>
      <c r="W1380" s="224"/>
      <c r="X1380" s="224" t="s">
        <v>233</v>
      </c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234</v>
      </c>
      <c r="AH1380" s="213"/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53" t="s">
        <v>2620</v>
      </c>
      <c r="D1381" s="226"/>
      <c r="E1381" s="227"/>
      <c r="F1381" s="224"/>
      <c r="G1381" s="224"/>
      <c r="H1381" s="224"/>
      <c r="I1381" s="224"/>
      <c r="J1381" s="224"/>
      <c r="K1381" s="224"/>
      <c r="L1381" s="224"/>
      <c r="M1381" s="224"/>
      <c r="N1381" s="223"/>
      <c r="O1381" s="223"/>
      <c r="P1381" s="223"/>
      <c r="Q1381" s="223"/>
      <c r="R1381" s="224"/>
      <c r="S1381" s="224"/>
      <c r="T1381" s="224"/>
      <c r="U1381" s="224"/>
      <c r="V1381" s="224"/>
      <c r="W1381" s="224"/>
      <c r="X1381" s="224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206</v>
      </c>
      <c r="AH1381" s="213">
        <v>0</v>
      </c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20"/>
      <c r="B1382" s="221"/>
      <c r="C1382" s="253" t="s">
        <v>2621</v>
      </c>
      <c r="D1382" s="226"/>
      <c r="E1382" s="227">
        <v>57.6</v>
      </c>
      <c r="F1382" s="224"/>
      <c r="G1382" s="224"/>
      <c r="H1382" s="224"/>
      <c r="I1382" s="224"/>
      <c r="J1382" s="224"/>
      <c r="K1382" s="224"/>
      <c r="L1382" s="224"/>
      <c r="M1382" s="224"/>
      <c r="N1382" s="223"/>
      <c r="O1382" s="223"/>
      <c r="P1382" s="223"/>
      <c r="Q1382" s="223"/>
      <c r="R1382" s="224"/>
      <c r="S1382" s="224"/>
      <c r="T1382" s="224"/>
      <c r="U1382" s="224"/>
      <c r="V1382" s="224"/>
      <c r="W1382" s="224"/>
      <c r="X1382" s="224"/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206</v>
      </c>
      <c r="AH1382" s="213">
        <v>0</v>
      </c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 x14ac:dyDescent="0.2">
      <c r="A1383" s="220"/>
      <c r="B1383" s="221"/>
      <c r="C1383" s="251"/>
      <c r="D1383" s="246"/>
      <c r="E1383" s="246"/>
      <c r="F1383" s="246"/>
      <c r="G1383" s="246"/>
      <c r="H1383" s="224"/>
      <c r="I1383" s="224"/>
      <c r="J1383" s="224"/>
      <c r="K1383" s="224"/>
      <c r="L1383" s="224"/>
      <c r="M1383" s="224"/>
      <c r="N1383" s="223"/>
      <c r="O1383" s="223"/>
      <c r="P1383" s="223"/>
      <c r="Q1383" s="223"/>
      <c r="R1383" s="224"/>
      <c r="S1383" s="224"/>
      <c r="T1383" s="224"/>
      <c r="U1383" s="224"/>
      <c r="V1383" s="224"/>
      <c r="W1383" s="224"/>
      <c r="X1383" s="224"/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202</v>
      </c>
      <c r="AH1383" s="213"/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36">
        <v>231</v>
      </c>
      <c r="B1384" s="237" t="s">
        <v>2622</v>
      </c>
      <c r="C1384" s="249" t="s">
        <v>2623</v>
      </c>
      <c r="D1384" s="238" t="s">
        <v>263</v>
      </c>
      <c r="E1384" s="239">
        <v>57.6</v>
      </c>
      <c r="F1384" s="240"/>
      <c r="G1384" s="241">
        <f>ROUND(E1384*F1384,2)</f>
        <v>0</v>
      </c>
      <c r="H1384" s="240"/>
      <c r="I1384" s="241">
        <f>ROUND(E1384*H1384,2)</f>
        <v>0</v>
      </c>
      <c r="J1384" s="240"/>
      <c r="K1384" s="241">
        <f>ROUND(E1384*J1384,2)</f>
        <v>0</v>
      </c>
      <c r="L1384" s="241">
        <v>21</v>
      </c>
      <c r="M1384" s="241">
        <f>G1384*(1+L1384/100)</f>
        <v>0</v>
      </c>
      <c r="N1384" s="239">
        <v>0</v>
      </c>
      <c r="O1384" s="239">
        <f>ROUND(E1384*N1384,2)</f>
        <v>0</v>
      </c>
      <c r="P1384" s="239">
        <v>0</v>
      </c>
      <c r="Q1384" s="239">
        <f>ROUND(E1384*P1384,2)</f>
        <v>0</v>
      </c>
      <c r="R1384" s="241" t="s">
        <v>2603</v>
      </c>
      <c r="S1384" s="241" t="s">
        <v>196</v>
      </c>
      <c r="T1384" s="242" t="s">
        <v>244</v>
      </c>
      <c r="U1384" s="224">
        <v>0.23</v>
      </c>
      <c r="V1384" s="224">
        <f>ROUND(E1384*U1384,2)</f>
        <v>13.25</v>
      </c>
      <c r="W1384" s="224"/>
      <c r="X1384" s="224" t="s">
        <v>233</v>
      </c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234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 x14ac:dyDescent="0.2">
      <c r="A1385" s="220"/>
      <c r="B1385" s="221"/>
      <c r="C1385" s="253" t="s">
        <v>2620</v>
      </c>
      <c r="D1385" s="226"/>
      <c r="E1385" s="227"/>
      <c r="F1385" s="224"/>
      <c r="G1385" s="224"/>
      <c r="H1385" s="224"/>
      <c r="I1385" s="224"/>
      <c r="J1385" s="224"/>
      <c r="K1385" s="224"/>
      <c r="L1385" s="224"/>
      <c r="M1385" s="224"/>
      <c r="N1385" s="223"/>
      <c r="O1385" s="223"/>
      <c r="P1385" s="223"/>
      <c r="Q1385" s="223"/>
      <c r="R1385" s="224"/>
      <c r="S1385" s="224"/>
      <c r="T1385" s="224"/>
      <c r="U1385" s="224"/>
      <c r="V1385" s="224"/>
      <c r="W1385" s="224"/>
      <c r="X1385" s="224"/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206</v>
      </c>
      <c r="AH1385" s="213">
        <v>0</v>
      </c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 x14ac:dyDescent="0.2">
      <c r="A1386" s="220"/>
      <c r="B1386" s="221"/>
      <c r="C1386" s="253" t="s">
        <v>2621</v>
      </c>
      <c r="D1386" s="226"/>
      <c r="E1386" s="227">
        <v>57.6</v>
      </c>
      <c r="F1386" s="224"/>
      <c r="G1386" s="224"/>
      <c r="H1386" s="224"/>
      <c r="I1386" s="224"/>
      <c r="J1386" s="224"/>
      <c r="K1386" s="224"/>
      <c r="L1386" s="224"/>
      <c r="M1386" s="224"/>
      <c r="N1386" s="223"/>
      <c r="O1386" s="223"/>
      <c r="P1386" s="223"/>
      <c r="Q1386" s="223"/>
      <c r="R1386" s="224"/>
      <c r="S1386" s="224"/>
      <c r="T1386" s="224"/>
      <c r="U1386" s="224"/>
      <c r="V1386" s="224"/>
      <c r="W1386" s="224"/>
      <c r="X1386" s="224"/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206</v>
      </c>
      <c r="AH1386" s="213">
        <v>0</v>
      </c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 x14ac:dyDescent="0.2">
      <c r="A1387" s="220"/>
      <c r="B1387" s="221"/>
      <c r="C1387" s="251"/>
      <c r="D1387" s="246"/>
      <c r="E1387" s="246"/>
      <c r="F1387" s="246"/>
      <c r="G1387" s="246"/>
      <c r="H1387" s="224"/>
      <c r="I1387" s="224"/>
      <c r="J1387" s="224"/>
      <c r="K1387" s="224"/>
      <c r="L1387" s="224"/>
      <c r="M1387" s="224"/>
      <c r="N1387" s="223"/>
      <c r="O1387" s="223"/>
      <c r="P1387" s="223"/>
      <c r="Q1387" s="223"/>
      <c r="R1387" s="224"/>
      <c r="S1387" s="224"/>
      <c r="T1387" s="224"/>
      <c r="U1387" s="224"/>
      <c r="V1387" s="224"/>
      <c r="W1387" s="224"/>
      <c r="X1387" s="224"/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202</v>
      </c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36">
        <v>232</v>
      </c>
      <c r="B1388" s="237" t="s">
        <v>2624</v>
      </c>
      <c r="C1388" s="249" t="s">
        <v>2625</v>
      </c>
      <c r="D1388" s="238" t="s">
        <v>263</v>
      </c>
      <c r="E1388" s="239">
        <v>40.32</v>
      </c>
      <c r="F1388" s="240"/>
      <c r="G1388" s="241">
        <f>ROUND(E1388*F1388,2)</f>
        <v>0</v>
      </c>
      <c r="H1388" s="240"/>
      <c r="I1388" s="241">
        <f>ROUND(E1388*H1388,2)</f>
        <v>0</v>
      </c>
      <c r="J1388" s="240"/>
      <c r="K1388" s="241">
        <f>ROUND(E1388*J1388,2)</f>
        <v>0</v>
      </c>
      <c r="L1388" s="241">
        <v>21</v>
      </c>
      <c r="M1388" s="241">
        <f>G1388*(1+L1388/100)</f>
        <v>0</v>
      </c>
      <c r="N1388" s="239">
        <v>0</v>
      </c>
      <c r="O1388" s="239">
        <f>ROUND(E1388*N1388,2)</f>
        <v>0</v>
      </c>
      <c r="P1388" s="239">
        <v>0</v>
      </c>
      <c r="Q1388" s="239">
        <f>ROUND(E1388*P1388,2)</f>
        <v>0</v>
      </c>
      <c r="R1388" s="241" t="s">
        <v>2603</v>
      </c>
      <c r="S1388" s="241" t="s">
        <v>196</v>
      </c>
      <c r="T1388" s="242" t="s">
        <v>244</v>
      </c>
      <c r="U1388" s="224">
        <v>0.377</v>
      </c>
      <c r="V1388" s="224">
        <f>ROUND(E1388*U1388,2)</f>
        <v>15.2</v>
      </c>
      <c r="W1388" s="224"/>
      <c r="X1388" s="224" t="s">
        <v>233</v>
      </c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234</v>
      </c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53" t="s">
        <v>2626</v>
      </c>
      <c r="D1389" s="226"/>
      <c r="E1389" s="227">
        <v>27.12</v>
      </c>
      <c r="F1389" s="224"/>
      <c r="G1389" s="224"/>
      <c r="H1389" s="224"/>
      <c r="I1389" s="224"/>
      <c r="J1389" s="224"/>
      <c r="K1389" s="224"/>
      <c r="L1389" s="224"/>
      <c r="M1389" s="224"/>
      <c r="N1389" s="223"/>
      <c r="O1389" s="223"/>
      <c r="P1389" s="223"/>
      <c r="Q1389" s="223"/>
      <c r="R1389" s="224"/>
      <c r="S1389" s="224"/>
      <c r="T1389" s="224"/>
      <c r="U1389" s="224"/>
      <c r="V1389" s="224"/>
      <c r="W1389" s="224"/>
      <c r="X1389" s="224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206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 x14ac:dyDescent="0.2">
      <c r="A1390" s="220"/>
      <c r="B1390" s="221"/>
      <c r="C1390" s="253" t="s">
        <v>2627</v>
      </c>
      <c r="D1390" s="226"/>
      <c r="E1390" s="227">
        <v>13.2</v>
      </c>
      <c r="F1390" s="224"/>
      <c r="G1390" s="224"/>
      <c r="H1390" s="224"/>
      <c r="I1390" s="224"/>
      <c r="J1390" s="224"/>
      <c r="K1390" s="224"/>
      <c r="L1390" s="224"/>
      <c r="M1390" s="224"/>
      <c r="N1390" s="223"/>
      <c r="O1390" s="223"/>
      <c r="P1390" s="223"/>
      <c r="Q1390" s="223"/>
      <c r="R1390" s="224"/>
      <c r="S1390" s="224"/>
      <c r="T1390" s="224"/>
      <c r="U1390" s="224"/>
      <c r="V1390" s="224"/>
      <c r="W1390" s="224"/>
      <c r="X1390" s="224"/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206</v>
      </c>
      <c r="AH1390" s="213">
        <v>0</v>
      </c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 x14ac:dyDescent="0.2">
      <c r="A1391" s="220"/>
      <c r="B1391" s="221"/>
      <c r="C1391" s="251"/>
      <c r="D1391" s="246"/>
      <c r="E1391" s="246"/>
      <c r="F1391" s="246"/>
      <c r="G1391" s="246"/>
      <c r="H1391" s="224"/>
      <c r="I1391" s="224"/>
      <c r="J1391" s="224"/>
      <c r="K1391" s="224"/>
      <c r="L1391" s="224"/>
      <c r="M1391" s="224"/>
      <c r="N1391" s="223"/>
      <c r="O1391" s="223"/>
      <c r="P1391" s="223"/>
      <c r="Q1391" s="223"/>
      <c r="R1391" s="224"/>
      <c r="S1391" s="224"/>
      <c r="T1391" s="224"/>
      <c r="U1391" s="224"/>
      <c r="V1391" s="224"/>
      <c r="W1391" s="224"/>
      <c r="X1391" s="224"/>
      <c r="Y1391" s="213"/>
      <c r="Z1391" s="213"/>
      <c r="AA1391" s="213"/>
      <c r="AB1391" s="213"/>
      <c r="AC1391" s="213"/>
      <c r="AD1391" s="213"/>
      <c r="AE1391" s="213"/>
      <c r="AF1391" s="213"/>
      <c r="AG1391" s="213" t="s">
        <v>202</v>
      </c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 x14ac:dyDescent="0.2">
      <c r="A1392" s="236">
        <v>233</v>
      </c>
      <c r="B1392" s="237" t="s">
        <v>2628</v>
      </c>
      <c r="C1392" s="249" t="s">
        <v>2629</v>
      </c>
      <c r="D1392" s="238" t="s">
        <v>400</v>
      </c>
      <c r="E1392" s="239">
        <v>5.4</v>
      </c>
      <c r="F1392" s="240"/>
      <c r="G1392" s="241">
        <f>ROUND(E1392*F1392,2)</f>
        <v>0</v>
      </c>
      <c r="H1392" s="240"/>
      <c r="I1392" s="241">
        <f>ROUND(E1392*H1392,2)</f>
        <v>0</v>
      </c>
      <c r="J1392" s="240"/>
      <c r="K1392" s="241">
        <f>ROUND(E1392*J1392,2)</f>
        <v>0</v>
      </c>
      <c r="L1392" s="241">
        <v>21</v>
      </c>
      <c r="M1392" s="241">
        <f>G1392*(1+L1392/100)</f>
        <v>0</v>
      </c>
      <c r="N1392" s="239">
        <v>0</v>
      </c>
      <c r="O1392" s="239">
        <f>ROUND(E1392*N1392,2)</f>
        <v>0</v>
      </c>
      <c r="P1392" s="239">
        <v>0</v>
      </c>
      <c r="Q1392" s="239">
        <f>ROUND(E1392*P1392,2)</f>
        <v>0</v>
      </c>
      <c r="R1392" s="241" t="s">
        <v>2603</v>
      </c>
      <c r="S1392" s="241" t="s">
        <v>196</v>
      </c>
      <c r="T1392" s="242" t="s">
        <v>244</v>
      </c>
      <c r="U1392" s="224">
        <v>0.97799999999999998</v>
      </c>
      <c r="V1392" s="224">
        <f>ROUND(E1392*U1392,2)</f>
        <v>5.28</v>
      </c>
      <c r="W1392" s="224"/>
      <c r="X1392" s="224" t="s">
        <v>233</v>
      </c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234</v>
      </c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20"/>
      <c r="B1393" s="221"/>
      <c r="C1393" s="259" t="s">
        <v>2630</v>
      </c>
      <c r="D1393" s="257"/>
      <c r="E1393" s="257"/>
      <c r="F1393" s="257"/>
      <c r="G1393" s="257"/>
      <c r="H1393" s="224"/>
      <c r="I1393" s="224"/>
      <c r="J1393" s="224"/>
      <c r="K1393" s="224"/>
      <c r="L1393" s="224"/>
      <c r="M1393" s="224"/>
      <c r="N1393" s="223"/>
      <c r="O1393" s="223"/>
      <c r="P1393" s="223"/>
      <c r="Q1393" s="223"/>
      <c r="R1393" s="224"/>
      <c r="S1393" s="224"/>
      <c r="T1393" s="224"/>
      <c r="U1393" s="224"/>
      <c r="V1393" s="224"/>
      <c r="W1393" s="224"/>
      <c r="X1393" s="224"/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236</v>
      </c>
      <c r="AH1393" s="213"/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20"/>
      <c r="B1394" s="221"/>
      <c r="C1394" s="253" t="s">
        <v>2631</v>
      </c>
      <c r="D1394" s="226"/>
      <c r="E1394" s="227">
        <v>5.4</v>
      </c>
      <c r="F1394" s="224"/>
      <c r="G1394" s="224"/>
      <c r="H1394" s="224"/>
      <c r="I1394" s="224"/>
      <c r="J1394" s="224"/>
      <c r="K1394" s="224"/>
      <c r="L1394" s="224"/>
      <c r="M1394" s="224"/>
      <c r="N1394" s="223"/>
      <c r="O1394" s="223"/>
      <c r="P1394" s="223"/>
      <c r="Q1394" s="223"/>
      <c r="R1394" s="224"/>
      <c r="S1394" s="224"/>
      <c r="T1394" s="224"/>
      <c r="U1394" s="224"/>
      <c r="V1394" s="224"/>
      <c r="W1394" s="224"/>
      <c r="X1394" s="224"/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206</v>
      </c>
      <c r="AH1394" s="213">
        <v>0</v>
      </c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20"/>
      <c r="B1395" s="221"/>
      <c r="C1395" s="251"/>
      <c r="D1395" s="246"/>
      <c r="E1395" s="246"/>
      <c r="F1395" s="246"/>
      <c r="G1395" s="246"/>
      <c r="H1395" s="224"/>
      <c r="I1395" s="224"/>
      <c r="J1395" s="224"/>
      <c r="K1395" s="224"/>
      <c r="L1395" s="224"/>
      <c r="M1395" s="224"/>
      <c r="N1395" s="223"/>
      <c r="O1395" s="223"/>
      <c r="P1395" s="223"/>
      <c r="Q1395" s="223"/>
      <c r="R1395" s="224"/>
      <c r="S1395" s="224"/>
      <c r="T1395" s="224"/>
      <c r="U1395" s="224"/>
      <c r="V1395" s="224"/>
      <c r="W1395" s="224"/>
      <c r="X1395" s="224"/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202</v>
      </c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 x14ac:dyDescent="0.2">
      <c r="A1396" s="236">
        <v>234</v>
      </c>
      <c r="B1396" s="237" t="s">
        <v>2632</v>
      </c>
      <c r="C1396" s="249" t="s">
        <v>2633</v>
      </c>
      <c r="D1396" s="238" t="s">
        <v>400</v>
      </c>
      <c r="E1396" s="239">
        <v>406.55</v>
      </c>
      <c r="F1396" s="240"/>
      <c r="G1396" s="241">
        <f>ROUND(E1396*F1396,2)</f>
        <v>0</v>
      </c>
      <c r="H1396" s="240"/>
      <c r="I1396" s="241">
        <f>ROUND(E1396*H1396,2)</f>
        <v>0</v>
      </c>
      <c r="J1396" s="240"/>
      <c r="K1396" s="241">
        <f>ROUND(E1396*J1396,2)</f>
        <v>0</v>
      </c>
      <c r="L1396" s="241">
        <v>21</v>
      </c>
      <c r="M1396" s="241">
        <f>G1396*(1+L1396/100)</f>
        <v>0</v>
      </c>
      <c r="N1396" s="239">
        <v>0</v>
      </c>
      <c r="O1396" s="239">
        <f>ROUND(E1396*N1396,2)</f>
        <v>0</v>
      </c>
      <c r="P1396" s="239">
        <v>0</v>
      </c>
      <c r="Q1396" s="239">
        <f>ROUND(E1396*P1396,2)</f>
        <v>0</v>
      </c>
      <c r="R1396" s="241" t="s">
        <v>2603</v>
      </c>
      <c r="S1396" s="241" t="s">
        <v>196</v>
      </c>
      <c r="T1396" s="242" t="s">
        <v>244</v>
      </c>
      <c r="U1396" s="224">
        <v>1.26</v>
      </c>
      <c r="V1396" s="224">
        <f>ROUND(E1396*U1396,2)</f>
        <v>512.25</v>
      </c>
      <c r="W1396" s="224"/>
      <c r="X1396" s="224" t="s">
        <v>233</v>
      </c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234</v>
      </c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 x14ac:dyDescent="0.2">
      <c r="A1397" s="220"/>
      <c r="B1397" s="221"/>
      <c r="C1397" s="259" t="s">
        <v>2630</v>
      </c>
      <c r="D1397" s="257"/>
      <c r="E1397" s="257"/>
      <c r="F1397" s="257"/>
      <c r="G1397" s="257"/>
      <c r="H1397" s="224"/>
      <c r="I1397" s="224"/>
      <c r="J1397" s="224"/>
      <c r="K1397" s="224"/>
      <c r="L1397" s="224"/>
      <c r="M1397" s="224"/>
      <c r="N1397" s="223"/>
      <c r="O1397" s="223"/>
      <c r="P1397" s="223"/>
      <c r="Q1397" s="223"/>
      <c r="R1397" s="224"/>
      <c r="S1397" s="224"/>
      <c r="T1397" s="224"/>
      <c r="U1397" s="224"/>
      <c r="V1397" s="224"/>
      <c r="W1397" s="224"/>
      <c r="X1397" s="224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236</v>
      </c>
      <c r="AH1397" s="213"/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 x14ac:dyDescent="0.2">
      <c r="A1398" s="220"/>
      <c r="B1398" s="221"/>
      <c r="C1398" s="253" t="s">
        <v>2634</v>
      </c>
      <c r="D1398" s="226"/>
      <c r="E1398" s="227"/>
      <c r="F1398" s="224"/>
      <c r="G1398" s="224"/>
      <c r="H1398" s="224"/>
      <c r="I1398" s="224"/>
      <c r="J1398" s="224"/>
      <c r="K1398" s="224"/>
      <c r="L1398" s="224"/>
      <c r="M1398" s="224"/>
      <c r="N1398" s="223"/>
      <c r="O1398" s="223"/>
      <c r="P1398" s="223"/>
      <c r="Q1398" s="223"/>
      <c r="R1398" s="224"/>
      <c r="S1398" s="224"/>
      <c r="T1398" s="224"/>
      <c r="U1398" s="224"/>
      <c r="V1398" s="224"/>
      <c r="W1398" s="224"/>
      <c r="X1398" s="224"/>
      <c r="Y1398" s="213"/>
      <c r="Z1398" s="213"/>
      <c r="AA1398" s="213"/>
      <c r="AB1398" s="213"/>
      <c r="AC1398" s="213"/>
      <c r="AD1398" s="213"/>
      <c r="AE1398" s="213"/>
      <c r="AF1398" s="213"/>
      <c r="AG1398" s="213" t="s">
        <v>206</v>
      </c>
      <c r="AH1398" s="213">
        <v>0</v>
      </c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 x14ac:dyDescent="0.2">
      <c r="A1399" s="220"/>
      <c r="B1399" s="221"/>
      <c r="C1399" s="253" t="s">
        <v>2604</v>
      </c>
      <c r="D1399" s="226"/>
      <c r="E1399" s="227"/>
      <c r="F1399" s="224"/>
      <c r="G1399" s="224"/>
      <c r="H1399" s="224"/>
      <c r="I1399" s="224"/>
      <c r="J1399" s="224"/>
      <c r="K1399" s="224"/>
      <c r="L1399" s="224"/>
      <c r="M1399" s="224"/>
      <c r="N1399" s="223"/>
      <c r="O1399" s="223"/>
      <c r="P1399" s="223"/>
      <c r="Q1399" s="223"/>
      <c r="R1399" s="224"/>
      <c r="S1399" s="224"/>
      <c r="T1399" s="224"/>
      <c r="U1399" s="224"/>
      <c r="V1399" s="224"/>
      <c r="W1399" s="224"/>
      <c r="X1399" s="224"/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206</v>
      </c>
      <c r="AH1399" s="213">
        <v>0</v>
      </c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53" t="s">
        <v>2605</v>
      </c>
      <c r="D1400" s="226"/>
      <c r="E1400" s="227">
        <v>85.84</v>
      </c>
      <c r="F1400" s="224"/>
      <c r="G1400" s="224"/>
      <c r="H1400" s="224"/>
      <c r="I1400" s="224"/>
      <c r="J1400" s="224"/>
      <c r="K1400" s="224"/>
      <c r="L1400" s="224"/>
      <c r="M1400" s="224"/>
      <c r="N1400" s="223"/>
      <c r="O1400" s="223"/>
      <c r="P1400" s="223"/>
      <c r="Q1400" s="223"/>
      <c r="R1400" s="224"/>
      <c r="S1400" s="224"/>
      <c r="T1400" s="224"/>
      <c r="U1400" s="224"/>
      <c r="V1400" s="224"/>
      <c r="W1400" s="224"/>
      <c r="X1400" s="224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206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53" t="s">
        <v>2606</v>
      </c>
      <c r="D1401" s="226"/>
      <c r="E1401" s="227">
        <v>35.39</v>
      </c>
      <c r="F1401" s="224"/>
      <c r="G1401" s="224"/>
      <c r="H1401" s="224"/>
      <c r="I1401" s="224"/>
      <c r="J1401" s="224"/>
      <c r="K1401" s="224"/>
      <c r="L1401" s="224"/>
      <c r="M1401" s="224"/>
      <c r="N1401" s="223"/>
      <c r="O1401" s="223"/>
      <c r="P1401" s="223"/>
      <c r="Q1401" s="223"/>
      <c r="R1401" s="224"/>
      <c r="S1401" s="224"/>
      <c r="T1401" s="224"/>
      <c r="U1401" s="224"/>
      <c r="V1401" s="224"/>
      <c r="W1401" s="224"/>
      <c r="X1401" s="224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206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 x14ac:dyDescent="0.2">
      <c r="A1402" s="220"/>
      <c r="B1402" s="221"/>
      <c r="C1402" s="253" t="s">
        <v>2607</v>
      </c>
      <c r="D1402" s="226"/>
      <c r="E1402" s="227">
        <v>40.340000000000003</v>
      </c>
      <c r="F1402" s="224"/>
      <c r="G1402" s="224"/>
      <c r="H1402" s="224"/>
      <c r="I1402" s="224"/>
      <c r="J1402" s="224"/>
      <c r="K1402" s="224"/>
      <c r="L1402" s="224"/>
      <c r="M1402" s="224"/>
      <c r="N1402" s="223"/>
      <c r="O1402" s="223"/>
      <c r="P1402" s="223"/>
      <c r="Q1402" s="223"/>
      <c r="R1402" s="224"/>
      <c r="S1402" s="224"/>
      <c r="T1402" s="224"/>
      <c r="U1402" s="224"/>
      <c r="V1402" s="224"/>
      <c r="W1402" s="224"/>
      <c r="X1402" s="224"/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206</v>
      </c>
      <c r="AH1402" s="213">
        <v>0</v>
      </c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 x14ac:dyDescent="0.2">
      <c r="A1403" s="220"/>
      <c r="B1403" s="221"/>
      <c r="C1403" s="253" t="s">
        <v>2608</v>
      </c>
      <c r="D1403" s="226"/>
      <c r="E1403" s="227">
        <v>19.66</v>
      </c>
      <c r="F1403" s="224"/>
      <c r="G1403" s="224"/>
      <c r="H1403" s="224"/>
      <c r="I1403" s="224"/>
      <c r="J1403" s="224"/>
      <c r="K1403" s="224"/>
      <c r="L1403" s="224"/>
      <c r="M1403" s="224"/>
      <c r="N1403" s="223"/>
      <c r="O1403" s="223"/>
      <c r="P1403" s="223"/>
      <c r="Q1403" s="223"/>
      <c r="R1403" s="224"/>
      <c r="S1403" s="224"/>
      <c r="T1403" s="224"/>
      <c r="U1403" s="224"/>
      <c r="V1403" s="224"/>
      <c r="W1403" s="224"/>
      <c r="X1403" s="224"/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206</v>
      </c>
      <c r="AH1403" s="213">
        <v>0</v>
      </c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 x14ac:dyDescent="0.2">
      <c r="A1404" s="220"/>
      <c r="B1404" s="221"/>
      <c r="C1404" s="253" t="s">
        <v>2609</v>
      </c>
      <c r="D1404" s="226"/>
      <c r="E1404" s="227">
        <v>5</v>
      </c>
      <c r="F1404" s="224"/>
      <c r="G1404" s="224"/>
      <c r="H1404" s="224"/>
      <c r="I1404" s="224"/>
      <c r="J1404" s="224"/>
      <c r="K1404" s="224"/>
      <c r="L1404" s="224"/>
      <c r="M1404" s="224"/>
      <c r="N1404" s="223"/>
      <c r="O1404" s="223"/>
      <c r="P1404" s="223"/>
      <c r="Q1404" s="223"/>
      <c r="R1404" s="224"/>
      <c r="S1404" s="224"/>
      <c r="T1404" s="224"/>
      <c r="U1404" s="224"/>
      <c r="V1404" s="224"/>
      <c r="W1404" s="224"/>
      <c r="X1404" s="224"/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206</v>
      </c>
      <c r="AH1404" s="213">
        <v>0</v>
      </c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20"/>
      <c r="B1405" s="221"/>
      <c r="C1405" s="253" t="s">
        <v>2610</v>
      </c>
      <c r="D1405" s="226"/>
      <c r="E1405" s="227">
        <v>171.45</v>
      </c>
      <c r="F1405" s="224"/>
      <c r="G1405" s="224"/>
      <c r="H1405" s="224"/>
      <c r="I1405" s="224"/>
      <c r="J1405" s="224"/>
      <c r="K1405" s="224"/>
      <c r="L1405" s="224"/>
      <c r="M1405" s="224"/>
      <c r="N1405" s="223"/>
      <c r="O1405" s="223"/>
      <c r="P1405" s="223"/>
      <c r="Q1405" s="223"/>
      <c r="R1405" s="224"/>
      <c r="S1405" s="224"/>
      <c r="T1405" s="224"/>
      <c r="U1405" s="224"/>
      <c r="V1405" s="224"/>
      <c r="W1405" s="224"/>
      <c r="X1405" s="224"/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206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20"/>
      <c r="B1406" s="221"/>
      <c r="C1406" s="253" t="s">
        <v>2211</v>
      </c>
      <c r="D1406" s="226"/>
      <c r="E1406" s="227"/>
      <c r="F1406" s="224"/>
      <c r="G1406" s="224"/>
      <c r="H1406" s="224"/>
      <c r="I1406" s="224"/>
      <c r="J1406" s="224"/>
      <c r="K1406" s="224"/>
      <c r="L1406" s="224"/>
      <c r="M1406" s="224"/>
      <c r="N1406" s="223"/>
      <c r="O1406" s="223"/>
      <c r="P1406" s="223"/>
      <c r="Q1406" s="223"/>
      <c r="R1406" s="224"/>
      <c r="S1406" s="224"/>
      <c r="T1406" s="224"/>
      <c r="U1406" s="224"/>
      <c r="V1406" s="224"/>
      <c r="W1406" s="224"/>
      <c r="X1406" s="224"/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206</v>
      </c>
      <c r="AH1406" s="213">
        <v>0</v>
      </c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 x14ac:dyDescent="0.2">
      <c r="A1407" s="220"/>
      <c r="B1407" s="221"/>
      <c r="C1407" s="253" t="s">
        <v>2611</v>
      </c>
      <c r="D1407" s="226"/>
      <c r="E1407" s="227">
        <v>9.8800000000000008</v>
      </c>
      <c r="F1407" s="224"/>
      <c r="G1407" s="224"/>
      <c r="H1407" s="224"/>
      <c r="I1407" s="224"/>
      <c r="J1407" s="224"/>
      <c r="K1407" s="224"/>
      <c r="L1407" s="224"/>
      <c r="M1407" s="224"/>
      <c r="N1407" s="223"/>
      <c r="O1407" s="223"/>
      <c r="P1407" s="223"/>
      <c r="Q1407" s="223"/>
      <c r="R1407" s="224"/>
      <c r="S1407" s="224"/>
      <c r="T1407" s="224"/>
      <c r="U1407" s="224"/>
      <c r="V1407" s="224"/>
      <c r="W1407" s="224"/>
      <c r="X1407" s="224"/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206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 x14ac:dyDescent="0.2">
      <c r="A1408" s="220"/>
      <c r="B1408" s="221"/>
      <c r="C1408" s="253" t="s">
        <v>2612</v>
      </c>
      <c r="D1408" s="226"/>
      <c r="E1408" s="227">
        <v>13.67</v>
      </c>
      <c r="F1408" s="224"/>
      <c r="G1408" s="224"/>
      <c r="H1408" s="224"/>
      <c r="I1408" s="224"/>
      <c r="J1408" s="224"/>
      <c r="K1408" s="224"/>
      <c r="L1408" s="224"/>
      <c r="M1408" s="224"/>
      <c r="N1408" s="223"/>
      <c r="O1408" s="223"/>
      <c r="P1408" s="223"/>
      <c r="Q1408" s="223"/>
      <c r="R1408" s="224"/>
      <c r="S1408" s="224"/>
      <c r="T1408" s="224"/>
      <c r="U1408" s="224"/>
      <c r="V1408" s="224"/>
      <c r="W1408" s="224"/>
      <c r="X1408" s="224"/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206</v>
      </c>
      <c r="AH1408" s="213">
        <v>0</v>
      </c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 x14ac:dyDescent="0.2">
      <c r="A1409" s="220"/>
      <c r="B1409" s="221"/>
      <c r="C1409" s="253" t="s">
        <v>2613</v>
      </c>
      <c r="D1409" s="226"/>
      <c r="E1409" s="227">
        <v>4.34</v>
      </c>
      <c r="F1409" s="224"/>
      <c r="G1409" s="224"/>
      <c r="H1409" s="224"/>
      <c r="I1409" s="224"/>
      <c r="J1409" s="224"/>
      <c r="K1409" s="224"/>
      <c r="L1409" s="224"/>
      <c r="M1409" s="224"/>
      <c r="N1409" s="223"/>
      <c r="O1409" s="223"/>
      <c r="P1409" s="223"/>
      <c r="Q1409" s="223"/>
      <c r="R1409" s="224"/>
      <c r="S1409" s="224"/>
      <c r="T1409" s="224"/>
      <c r="U1409" s="224"/>
      <c r="V1409" s="224"/>
      <c r="W1409" s="224"/>
      <c r="X1409" s="224"/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206</v>
      </c>
      <c r="AH1409" s="213">
        <v>0</v>
      </c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 x14ac:dyDescent="0.2">
      <c r="A1410" s="220"/>
      <c r="B1410" s="221"/>
      <c r="C1410" s="253" t="s">
        <v>2635</v>
      </c>
      <c r="D1410" s="226"/>
      <c r="E1410" s="227">
        <v>10.49</v>
      </c>
      <c r="F1410" s="224"/>
      <c r="G1410" s="224"/>
      <c r="H1410" s="224"/>
      <c r="I1410" s="224"/>
      <c r="J1410" s="224"/>
      <c r="K1410" s="224"/>
      <c r="L1410" s="224"/>
      <c r="M1410" s="224"/>
      <c r="N1410" s="223"/>
      <c r="O1410" s="223"/>
      <c r="P1410" s="223"/>
      <c r="Q1410" s="223"/>
      <c r="R1410" s="224"/>
      <c r="S1410" s="224"/>
      <c r="T1410" s="224"/>
      <c r="U1410" s="224"/>
      <c r="V1410" s="224"/>
      <c r="W1410" s="224"/>
      <c r="X1410" s="224"/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206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 x14ac:dyDescent="0.2">
      <c r="A1411" s="220"/>
      <c r="B1411" s="221"/>
      <c r="C1411" s="253" t="s">
        <v>2636</v>
      </c>
      <c r="D1411" s="226"/>
      <c r="E1411" s="227">
        <v>10.49</v>
      </c>
      <c r="F1411" s="224"/>
      <c r="G1411" s="224"/>
      <c r="H1411" s="224"/>
      <c r="I1411" s="224"/>
      <c r="J1411" s="224"/>
      <c r="K1411" s="224"/>
      <c r="L1411" s="224"/>
      <c r="M1411" s="224"/>
      <c r="N1411" s="223"/>
      <c r="O1411" s="223"/>
      <c r="P1411" s="223"/>
      <c r="Q1411" s="223"/>
      <c r="R1411" s="224"/>
      <c r="S1411" s="224"/>
      <c r="T1411" s="224"/>
      <c r="U1411" s="224"/>
      <c r="V1411" s="224"/>
      <c r="W1411" s="224"/>
      <c r="X1411" s="224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206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20"/>
      <c r="B1412" s="221"/>
      <c r="C1412" s="251"/>
      <c r="D1412" s="246"/>
      <c r="E1412" s="246"/>
      <c r="F1412" s="246"/>
      <c r="G1412" s="246"/>
      <c r="H1412" s="224"/>
      <c r="I1412" s="224"/>
      <c r="J1412" s="224"/>
      <c r="K1412" s="224"/>
      <c r="L1412" s="224"/>
      <c r="M1412" s="224"/>
      <c r="N1412" s="223"/>
      <c r="O1412" s="223"/>
      <c r="P1412" s="223"/>
      <c r="Q1412" s="223"/>
      <c r="R1412" s="224"/>
      <c r="S1412" s="224"/>
      <c r="T1412" s="224"/>
      <c r="U1412" s="224"/>
      <c r="V1412" s="224"/>
      <c r="W1412" s="224"/>
      <c r="X1412" s="224"/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202</v>
      </c>
      <c r="AH1412" s="213"/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ht="22.5" outlineLevel="1" x14ac:dyDescent="0.2">
      <c r="A1413" s="236">
        <v>235</v>
      </c>
      <c r="B1413" s="237" t="s">
        <v>2637</v>
      </c>
      <c r="C1413" s="249" t="s">
        <v>2638</v>
      </c>
      <c r="D1413" s="238" t="s">
        <v>263</v>
      </c>
      <c r="E1413" s="239">
        <v>246.45699999999999</v>
      </c>
      <c r="F1413" s="240"/>
      <c r="G1413" s="241">
        <f>ROUND(E1413*F1413,2)</f>
        <v>0</v>
      </c>
      <c r="H1413" s="240"/>
      <c r="I1413" s="241">
        <f>ROUND(E1413*H1413,2)</f>
        <v>0</v>
      </c>
      <c r="J1413" s="240"/>
      <c r="K1413" s="241">
        <f>ROUND(E1413*J1413,2)</f>
        <v>0</v>
      </c>
      <c r="L1413" s="241">
        <v>21</v>
      </c>
      <c r="M1413" s="241">
        <f>G1413*(1+L1413/100)</f>
        <v>0</v>
      </c>
      <c r="N1413" s="239">
        <v>3.2000000000000003E-4</v>
      </c>
      <c r="O1413" s="239">
        <f>ROUND(E1413*N1413,2)</f>
        <v>0.08</v>
      </c>
      <c r="P1413" s="239">
        <v>0</v>
      </c>
      <c r="Q1413" s="239">
        <f>ROUND(E1413*P1413,2)</f>
        <v>0</v>
      </c>
      <c r="R1413" s="241" t="s">
        <v>2603</v>
      </c>
      <c r="S1413" s="241" t="s">
        <v>196</v>
      </c>
      <c r="T1413" s="242" t="s">
        <v>244</v>
      </c>
      <c r="U1413" s="224">
        <v>0.23599999999999999</v>
      </c>
      <c r="V1413" s="224">
        <f>ROUND(E1413*U1413,2)</f>
        <v>58.16</v>
      </c>
      <c r="W1413" s="224"/>
      <c r="X1413" s="224" t="s">
        <v>233</v>
      </c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234</v>
      </c>
      <c r="AH1413" s="213"/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 x14ac:dyDescent="0.2">
      <c r="A1414" s="220"/>
      <c r="B1414" s="221"/>
      <c r="C1414" s="253" t="s">
        <v>526</v>
      </c>
      <c r="D1414" s="226"/>
      <c r="E1414" s="227"/>
      <c r="F1414" s="224"/>
      <c r="G1414" s="224"/>
      <c r="H1414" s="224"/>
      <c r="I1414" s="224"/>
      <c r="J1414" s="224"/>
      <c r="K1414" s="224"/>
      <c r="L1414" s="224"/>
      <c r="M1414" s="224"/>
      <c r="N1414" s="223"/>
      <c r="O1414" s="223"/>
      <c r="P1414" s="223"/>
      <c r="Q1414" s="223"/>
      <c r="R1414" s="224"/>
      <c r="S1414" s="224"/>
      <c r="T1414" s="224"/>
      <c r="U1414" s="224"/>
      <c r="V1414" s="224"/>
      <c r="W1414" s="224"/>
      <c r="X1414" s="224"/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206</v>
      </c>
      <c r="AH1414" s="213">
        <v>0</v>
      </c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 x14ac:dyDescent="0.2">
      <c r="A1415" s="220"/>
      <c r="B1415" s="221"/>
      <c r="C1415" s="253" t="s">
        <v>2639</v>
      </c>
      <c r="D1415" s="226"/>
      <c r="E1415" s="227">
        <v>46.5</v>
      </c>
      <c r="F1415" s="224"/>
      <c r="G1415" s="224"/>
      <c r="H1415" s="224"/>
      <c r="I1415" s="224"/>
      <c r="J1415" s="224"/>
      <c r="K1415" s="224"/>
      <c r="L1415" s="224"/>
      <c r="M1415" s="224"/>
      <c r="N1415" s="223"/>
      <c r="O1415" s="223"/>
      <c r="P1415" s="223"/>
      <c r="Q1415" s="223"/>
      <c r="R1415" s="224"/>
      <c r="S1415" s="224"/>
      <c r="T1415" s="224"/>
      <c r="U1415" s="224"/>
      <c r="V1415" s="224"/>
      <c r="W1415" s="224"/>
      <c r="X1415" s="224"/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206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 x14ac:dyDescent="0.2">
      <c r="A1416" s="220"/>
      <c r="B1416" s="221"/>
      <c r="C1416" s="253" t="s">
        <v>2640</v>
      </c>
      <c r="D1416" s="226"/>
      <c r="E1416" s="227">
        <v>-9.0500000000000007</v>
      </c>
      <c r="F1416" s="224"/>
      <c r="G1416" s="224"/>
      <c r="H1416" s="224"/>
      <c r="I1416" s="224"/>
      <c r="J1416" s="224"/>
      <c r="K1416" s="224"/>
      <c r="L1416" s="224"/>
      <c r="M1416" s="224"/>
      <c r="N1416" s="223"/>
      <c r="O1416" s="223"/>
      <c r="P1416" s="223"/>
      <c r="Q1416" s="223"/>
      <c r="R1416" s="224"/>
      <c r="S1416" s="224"/>
      <c r="T1416" s="224"/>
      <c r="U1416" s="224"/>
      <c r="V1416" s="224"/>
      <c r="W1416" s="224"/>
      <c r="X1416" s="224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206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53" t="s">
        <v>2641</v>
      </c>
      <c r="D1417" s="226"/>
      <c r="E1417" s="227">
        <v>12.3</v>
      </c>
      <c r="F1417" s="224"/>
      <c r="G1417" s="224"/>
      <c r="H1417" s="224"/>
      <c r="I1417" s="224"/>
      <c r="J1417" s="224"/>
      <c r="K1417" s="224"/>
      <c r="L1417" s="224"/>
      <c r="M1417" s="224"/>
      <c r="N1417" s="223"/>
      <c r="O1417" s="223"/>
      <c r="P1417" s="223"/>
      <c r="Q1417" s="223"/>
      <c r="R1417" s="224"/>
      <c r="S1417" s="224"/>
      <c r="T1417" s="224"/>
      <c r="U1417" s="224"/>
      <c r="V1417" s="224"/>
      <c r="W1417" s="224"/>
      <c r="X1417" s="224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206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20"/>
      <c r="B1418" s="221"/>
      <c r="C1418" s="253" t="s">
        <v>2642</v>
      </c>
      <c r="D1418" s="226"/>
      <c r="E1418" s="227">
        <v>12.3</v>
      </c>
      <c r="F1418" s="224"/>
      <c r="G1418" s="224"/>
      <c r="H1418" s="224"/>
      <c r="I1418" s="224"/>
      <c r="J1418" s="224"/>
      <c r="K1418" s="224"/>
      <c r="L1418" s="224"/>
      <c r="M1418" s="224"/>
      <c r="N1418" s="223"/>
      <c r="O1418" s="223"/>
      <c r="P1418" s="223"/>
      <c r="Q1418" s="223"/>
      <c r="R1418" s="224"/>
      <c r="S1418" s="224"/>
      <c r="T1418" s="224"/>
      <c r="U1418" s="224"/>
      <c r="V1418" s="224"/>
      <c r="W1418" s="224"/>
      <c r="X1418" s="224"/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206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20"/>
      <c r="B1419" s="221"/>
      <c r="C1419" s="253" t="s">
        <v>2643</v>
      </c>
      <c r="D1419" s="226"/>
      <c r="E1419" s="227">
        <v>12.4</v>
      </c>
      <c r="F1419" s="224"/>
      <c r="G1419" s="224"/>
      <c r="H1419" s="224"/>
      <c r="I1419" s="224"/>
      <c r="J1419" s="224"/>
      <c r="K1419" s="224"/>
      <c r="L1419" s="224"/>
      <c r="M1419" s="224"/>
      <c r="N1419" s="223"/>
      <c r="O1419" s="223"/>
      <c r="P1419" s="223"/>
      <c r="Q1419" s="223"/>
      <c r="R1419" s="224"/>
      <c r="S1419" s="224"/>
      <c r="T1419" s="224"/>
      <c r="U1419" s="224"/>
      <c r="V1419" s="224"/>
      <c r="W1419" s="224"/>
      <c r="X1419" s="224"/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206</v>
      </c>
      <c r="AH1419" s="213">
        <v>0</v>
      </c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 x14ac:dyDescent="0.2">
      <c r="A1420" s="220"/>
      <c r="B1420" s="221"/>
      <c r="C1420" s="253" t="s">
        <v>2644</v>
      </c>
      <c r="D1420" s="226"/>
      <c r="E1420" s="227">
        <v>12.5</v>
      </c>
      <c r="F1420" s="224"/>
      <c r="G1420" s="224"/>
      <c r="H1420" s="224"/>
      <c r="I1420" s="224"/>
      <c r="J1420" s="224"/>
      <c r="K1420" s="224"/>
      <c r="L1420" s="224"/>
      <c r="M1420" s="224"/>
      <c r="N1420" s="223"/>
      <c r="O1420" s="223"/>
      <c r="P1420" s="223"/>
      <c r="Q1420" s="223"/>
      <c r="R1420" s="224"/>
      <c r="S1420" s="224"/>
      <c r="T1420" s="224"/>
      <c r="U1420" s="224"/>
      <c r="V1420" s="224"/>
      <c r="W1420" s="224"/>
      <c r="X1420" s="224"/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206</v>
      </c>
      <c r="AH1420" s="213">
        <v>0</v>
      </c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 x14ac:dyDescent="0.2">
      <c r="A1421" s="220"/>
      <c r="B1421" s="221"/>
      <c r="C1421" s="253" t="s">
        <v>2645</v>
      </c>
      <c r="D1421" s="226"/>
      <c r="E1421" s="227">
        <v>15.2</v>
      </c>
      <c r="F1421" s="224"/>
      <c r="G1421" s="224"/>
      <c r="H1421" s="224"/>
      <c r="I1421" s="224"/>
      <c r="J1421" s="224"/>
      <c r="K1421" s="224"/>
      <c r="L1421" s="224"/>
      <c r="M1421" s="224"/>
      <c r="N1421" s="223"/>
      <c r="O1421" s="223"/>
      <c r="P1421" s="223"/>
      <c r="Q1421" s="223"/>
      <c r="R1421" s="224"/>
      <c r="S1421" s="224"/>
      <c r="T1421" s="224"/>
      <c r="U1421" s="224"/>
      <c r="V1421" s="224"/>
      <c r="W1421" s="224"/>
      <c r="X1421" s="224"/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206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 x14ac:dyDescent="0.2">
      <c r="A1422" s="220"/>
      <c r="B1422" s="221"/>
      <c r="C1422" s="253" t="s">
        <v>2646</v>
      </c>
      <c r="D1422" s="226"/>
      <c r="E1422" s="227">
        <v>10</v>
      </c>
      <c r="F1422" s="224"/>
      <c r="G1422" s="224"/>
      <c r="H1422" s="224"/>
      <c r="I1422" s="224"/>
      <c r="J1422" s="224"/>
      <c r="K1422" s="224"/>
      <c r="L1422" s="224"/>
      <c r="M1422" s="224"/>
      <c r="N1422" s="223"/>
      <c r="O1422" s="223"/>
      <c r="P1422" s="223"/>
      <c r="Q1422" s="223"/>
      <c r="R1422" s="224"/>
      <c r="S1422" s="224"/>
      <c r="T1422" s="224"/>
      <c r="U1422" s="224"/>
      <c r="V1422" s="224"/>
      <c r="W1422" s="224"/>
      <c r="X1422" s="224"/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206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53" t="s">
        <v>2647</v>
      </c>
      <c r="D1423" s="226"/>
      <c r="E1423" s="227">
        <v>10.4</v>
      </c>
      <c r="F1423" s="224"/>
      <c r="G1423" s="224"/>
      <c r="H1423" s="224"/>
      <c r="I1423" s="224"/>
      <c r="J1423" s="224"/>
      <c r="K1423" s="224"/>
      <c r="L1423" s="224"/>
      <c r="M1423" s="224"/>
      <c r="N1423" s="223"/>
      <c r="O1423" s="223"/>
      <c r="P1423" s="223"/>
      <c r="Q1423" s="223"/>
      <c r="R1423" s="224"/>
      <c r="S1423" s="224"/>
      <c r="T1423" s="224"/>
      <c r="U1423" s="224"/>
      <c r="V1423" s="224"/>
      <c r="W1423" s="224"/>
      <c r="X1423" s="224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206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53" t="s">
        <v>2648</v>
      </c>
      <c r="D1424" s="226"/>
      <c r="E1424" s="227">
        <v>11</v>
      </c>
      <c r="F1424" s="224"/>
      <c r="G1424" s="224"/>
      <c r="H1424" s="224"/>
      <c r="I1424" s="224"/>
      <c r="J1424" s="224"/>
      <c r="K1424" s="224"/>
      <c r="L1424" s="224"/>
      <c r="M1424" s="224"/>
      <c r="N1424" s="223"/>
      <c r="O1424" s="223"/>
      <c r="P1424" s="223"/>
      <c r="Q1424" s="223"/>
      <c r="R1424" s="224"/>
      <c r="S1424" s="224"/>
      <c r="T1424" s="224"/>
      <c r="U1424" s="224"/>
      <c r="V1424" s="224"/>
      <c r="W1424" s="224"/>
      <c r="X1424" s="224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206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 x14ac:dyDescent="0.2">
      <c r="A1425" s="220"/>
      <c r="B1425" s="221"/>
      <c r="C1425" s="253" t="s">
        <v>2649</v>
      </c>
      <c r="D1425" s="226"/>
      <c r="E1425" s="227">
        <v>17.399999999999999</v>
      </c>
      <c r="F1425" s="224"/>
      <c r="G1425" s="224"/>
      <c r="H1425" s="224"/>
      <c r="I1425" s="224"/>
      <c r="J1425" s="224"/>
      <c r="K1425" s="224"/>
      <c r="L1425" s="224"/>
      <c r="M1425" s="224"/>
      <c r="N1425" s="223"/>
      <c r="O1425" s="223"/>
      <c r="P1425" s="223"/>
      <c r="Q1425" s="223"/>
      <c r="R1425" s="224"/>
      <c r="S1425" s="224"/>
      <c r="T1425" s="224"/>
      <c r="U1425" s="224"/>
      <c r="V1425" s="224"/>
      <c r="W1425" s="224"/>
      <c r="X1425" s="224"/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206</v>
      </c>
      <c r="AH1425" s="213">
        <v>0</v>
      </c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 x14ac:dyDescent="0.2">
      <c r="A1426" s="220"/>
      <c r="B1426" s="221"/>
      <c r="C1426" s="253" t="s">
        <v>2650</v>
      </c>
      <c r="D1426" s="226"/>
      <c r="E1426" s="227">
        <v>21</v>
      </c>
      <c r="F1426" s="224"/>
      <c r="G1426" s="224"/>
      <c r="H1426" s="224"/>
      <c r="I1426" s="224"/>
      <c r="J1426" s="224"/>
      <c r="K1426" s="224"/>
      <c r="L1426" s="224"/>
      <c r="M1426" s="224"/>
      <c r="N1426" s="223"/>
      <c r="O1426" s="223"/>
      <c r="P1426" s="223"/>
      <c r="Q1426" s="223"/>
      <c r="R1426" s="224"/>
      <c r="S1426" s="224"/>
      <c r="T1426" s="224"/>
      <c r="U1426" s="224"/>
      <c r="V1426" s="224"/>
      <c r="W1426" s="224"/>
      <c r="X1426" s="224"/>
      <c r="Y1426" s="213"/>
      <c r="Z1426" s="213"/>
      <c r="AA1426" s="213"/>
      <c r="AB1426" s="213"/>
      <c r="AC1426" s="213"/>
      <c r="AD1426" s="213"/>
      <c r="AE1426" s="213"/>
      <c r="AF1426" s="213"/>
      <c r="AG1426" s="213" t="s">
        <v>206</v>
      </c>
      <c r="AH1426" s="213">
        <v>0</v>
      </c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 x14ac:dyDescent="0.2">
      <c r="A1427" s="220"/>
      <c r="B1427" s="221"/>
      <c r="C1427" s="253" t="s">
        <v>2651</v>
      </c>
      <c r="D1427" s="226"/>
      <c r="E1427" s="227">
        <v>12.106999999999999</v>
      </c>
      <c r="F1427" s="224"/>
      <c r="G1427" s="224"/>
      <c r="H1427" s="224"/>
      <c r="I1427" s="224"/>
      <c r="J1427" s="224"/>
      <c r="K1427" s="224"/>
      <c r="L1427" s="224"/>
      <c r="M1427" s="224"/>
      <c r="N1427" s="223"/>
      <c r="O1427" s="223"/>
      <c r="P1427" s="223"/>
      <c r="Q1427" s="223"/>
      <c r="R1427" s="224"/>
      <c r="S1427" s="224"/>
      <c r="T1427" s="224"/>
      <c r="U1427" s="224"/>
      <c r="V1427" s="224"/>
      <c r="W1427" s="224"/>
      <c r="X1427" s="224"/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206</v>
      </c>
      <c r="AH1427" s="213">
        <v>0</v>
      </c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 x14ac:dyDescent="0.2">
      <c r="A1428" s="220"/>
      <c r="B1428" s="221"/>
      <c r="C1428" s="253" t="s">
        <v>2652</v>
      </c>
      <c r="D1428" s="226"/>
      <c r="E1428" s="227">
        <v>-2.2999999999999998</v>
      </c>
      <c r="F1428" s="224"/>
      <c r="G1428" s="224"/>
      <c r="H1428" s="224"/>
      <c r="I1428" s="224"/>
      <c r="J1428" s="224"/>
      <c r="K1428" s="224"/>
      <c r="L1428" s="224"/>
      <c r="M1428" s="224"/>
      <c r="N1428" s="223"/>
      <c r="O1428" s="223"/>
      <c r="P1428" s="223"/>
      <c r="Q1428" s="223"/>
      <c r="R1428" s="224"/>
      <c r="S1428" s="224"/>
      <c r="T1428" s="224"/>
      <c r="U1428" s="224"/>
      <c r="V1428" s="224"/>
      <c r="W1428" s="224"/>
      <c r="X1428" s="224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206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53" t="s">
        <v>2653</v>
      </c>
      <c r="D1429" s="226"/>
      <c r="E1429" s="227">
        <v>5.4</v>
      </c>
      <c r="F1429" s="224"/>
      <c r="G1429" s="224"/>
      <c r="H1429" s="224"/>
      <c r="I1429" s="224"/>
      <c r="J1429" s="224"/>
      <c r="K1429" s="224"/>
      <c r="L1429" s="224"/>
      <c r="M1429" s="224"/>
      <c r="N1429" s="223"/>
      <c r="O1429" s="223"/>
      <c r="P1429" s="223"/>
      <c r="Q1429" s="223"/>
      <c r="R1429" s="224"/>
      <c r="S1429" s="224"/>
      <c r="T1429" s="224"/>
      <c r="U1429" s="224"/>
      <c r="V1429" s="224"/>
      <c r="W1429" s="224"/>
      <c r="X1429" s="224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206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 x14ac:dyDescent="0.2">
      <c r="A1430" s="220"/>
      <c r="B1430" s="221"/>
      <c r="C1430" s="253" t="s">
        <v>2654</v>
      </c>
      <c r="D1430" s="226"/>
      <c r="E1430" s="227">
        <v>11.05</v>
      </c>
      <c r="F1430" s="224"/>
      <c r="G1430" s="224"/>
      <c r="H1430" s="224"/>
      <c r="I1430" s="224"/>
      <c r="J1430" s="224"/>
      <c r="K1430" s="224"/>
      <c r="L1430" s="224"/>
      <c r="M1430" s="224"/>
      <c r="N1430" s="223"/>
      <c r="O1430" s="223"/>
      <c r="P1430" s="223"/>
      <c r="Q1430" s="223"/>
      <c r="R1430" s="224"/>
      <c r="S1430" s="224"/>
      <c r="T1430" s="224"/>
      <c r="U1430" s="224"/>
      <c r="V1430" s="224"/>
      <c r="W1430" s="224"/>
      <c r="X1430" s="224"/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206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20"/>
      <c r="B1431" s="221"/>
      <c r="C1431" s="253" t="s">
        <v>2655</v>
      </c>
      <c r="D1431" s="226"/>
      <c r="E1431" s="227">
        <v>34.35</v>
      </c>
      <c r="F1431" s="224"/>
      <c r="G1431" s="224"/>
      <c r="H1431" s="224"/>
      <c r="I1431" s="224"/>
      <c r="J1431" s="224"/>
      <c r="K1431" s="224"/>
      <c r="L1431" s="224"/>
      <c r="M1431" s="224"/>
      <c r="N1431" s="223"/>
      <c r="O1431" s="223"/>
      <c r="P1431" s="223"/>
      <c r="Q1431" s="223"/>
      <c r="R1431" s="224"/>
      <c r="S1431" s="224"/>
      <c r="T1431" s="224"/>
      <c r="U1431" s="224"/>
      <c r="V1431" s="224"/>
      <c r="W1431" s="224"/>
      <c r="X1431" s="224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206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 x14ac:dyDescent="0.2">
      <c r="A1432" s="220"/>
      <c r="B1432" s="221"/>
      <c r="C1432" s="253" t="s">
        <v>2656</v>
      </c>
      <c r="D1432" s="226"/>
      <c r="E1432" s="227">
        <v>-1.9</v>
      </c>
      <c r="F1432" s="224"/>
      <c r="G1432" s="224"/>
      <c r="H1432" s="224"/>
      <c r="I1432" s="224"/>
      <c r="J1432" s="224"/>
      <c r="K1432" s="224"/>
      <c r="L1432" s="224"/>
      <c r="M1432" s="224"/>
      <c r="N1432" s="223"/>
      <c r="O1432" s="223"/>
      <c r="P1432" s="223"/>
      <c r="Q1432" s="223"/>
      <c r="R1432" s="224"/>
      <c r="S1432" s="224"/>
      <c r="T1432" s="224"/>
      <c r="U1432" s="224"/>
      <c r="V1432" s="224"/>
      <c r="W1432" s="224"/>
      <c r="X1432" s="224"/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206</v>
      </c>
      <c r="AH1432" s="213">
        <v>0</v>
      </c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1" x14ac:dyDescent="0.2">
      <c r="A1433" s="220"/>
      <c r="B1433" s="221"/>
      <c r="C1433" s="253" t="s">
        <v>452</v>
      </c>
      <c r="D1433" s="226"/>
      <c r="E1433" s="227"/>
      <c r="F1433" s="224"/>
      <c r="G1433" s="224"/>
      <c r="H1433" s="224"/>
      <c r="I1433" s="224"/>
      <c r="J1433" s="224"/>
      <c r="K1433" s="224"/>
      <c r="L1433" s="224"/>
      <c r="M1433" s="224"/>
      <c r="N1433" s="223"/>
      <c r="O1433" s="223"/>
      <c r="P1433" s="223"/>
      <c r="Q1433" s="223"/>
      <c r="R1433" s="224"/>
      <c r="S1433" s="224"/>
      <c r="T1433" s="224"/>
      <c r="U1433" s="224"/>
      <c r="V1433" s="224"/>
      <c r="W1433" s="224"/>
      <c r="X1433" s="224"/>
      <c r="Y1433" s="213"/>
      <c r="Z1433" s="213"/>
      <c r="AA1433" s="213"/>
      <c r="AB1433" s="213"/>
      <c r="AC1433" s="213"/>
      <c r="AD1433" s="213"/>
      <c r="AE1433" s="213"/>
      <c r="AF1433" s="213"/>
      <c r="AG1433" s="213" t="s">
        <v>206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1" x14ac:dyDescent="0.2">
      <c r="A1434" s="220"/>
      <c r="B1434" s="221"/>
      <c r="C1434" s="253" t="s">
        <v>2657</v>
      </c>
      <c r="D1434" s="226"/>
      <c r="E1434" s="227">
        <v>19.95</v>
      </c>
      <c r="F1434" s="224"/>
      <c r="G1434" s="224"/>
      <c r="H1434" s="224"/>
      <c r="I1434" s="224"/>
      <c r="J1434" s="224"/>
      <c r="K1434" s="224"/>
      <c r="L1434" s="224"/>
      <c r="M1434" s="224"/>
      <c r="N1434" s="223"/>
      <c r="O1434" s="223"/>
      <c r="P1434" s="223"/>
      <c r="Q1434" s="223"/>
      <c r="R1434" s="224"/>
      <c r="S1434" s="224"/>
      <c r="T1434" s="224"/>
      <c r="U1434" s="224"/>
      <c r="V1434" s="224"/>
      <c r="W1434" s="224"/>
      <c r="X1434" s="224"/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206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 x14ac:dyDescent="0.2">
      <c r="A1435" s="220"/>
      <c r="B1435" s="221"/>
      <c r="C1435" s="253" t="s">
        <v>2658</v>
      </c>
      <c r="D1435" s="226"/>
      <c r="E1435" s="227">
        <v>-4.1500000000000004</v>
      </c>
      <c r="F1435" s="224"/>
      <c r="G1435" s="224"/>
      <c r="H1435" s="224"/>
      <c r="I1435" s="224"/>
      <c r="J1435" s="224"/>
      <c r="K1435" s="224"/>
      <c r="L1435" s="224"/>
      <c r="M1435" s="224"/>
      <c r="N1435" s="223"/>
      <c r="O1435" s="223"/>
      <c r="P1435" s="223"/>
      <c r="Q1435" s="223"/>
      <c r="R1435" s="224"/>
      <c r="S1435" s="224"/>
      <c r="T1435" s="224"/>
      <c r="U1435" s="224"/>
      <c r="V1435" s="224"/>
      <c r="W1435" s="224"/>
      <c r="X1435" s="224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206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51"/>
      <c r="D1436" s="246"/>
      <c r="E1436" s="246"/>
      <c r="F1436" s="246"/>
      <c r="G1436" s="246"/>
      <c r="H1436" s="224"/>
      <c r="I1436" s="224"/>
      <c r="J1436" s="224"/>
      <c r="K1436" s="224"/>
      <c r="L1436" s="224"/>
      <c r="M1436" s="224"/>
      <c r="N1436" s="223"/>
      <c r="O1436" s="223"/>
      <c r="P1436" s="223"/>
      <c r="Q1436" s="223"/>
      <c r="R1436" s="224"/>
      <c r="S1436" s="224"/>
      <c r="T1436" s="224"/>
      <c r="U1436" s="224"/>
      <c r="V1436" s="224"/>
      <c r="W1436" s="224"/>
      <c r="X1436" s="224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202</v>
      </c>
      <c r="AH1436" s="213"/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ht="33.75" outlineLevel="1" x14ac:dyDescent="0.2">
      <c r="A1437" s="236">
        <v>236</v>
      </c>
      <c r="B1437" s="237" t="s">
        <v>2659</v>
      </c>
      <c r="C1437" s="249" t="s">
        <v>2660</v>
      </c>
      <c r="D1437" s="238" t="s">
        <v>263</v>
      </c>
      <c r="E1437" s="239">
        <v>2.2000000000000002</v>
      </c>
      <c r="F1437" s="240"/>
      <c r="G1437" s="241">
        <f>ROUND(E1437*F1437,2)</f>
        <v>0</v>
      </c>
      <c r="H1437" s="240"/>
      <c r="I1437" s="241">
        <f>ROUND(E1437*H1437,2)</f>
        <v>0</v>
      </c>
      <c r="J1437" s="240"/>
      <c r="K1437" s="241">
        <f>ROUND(E1437*J1437,2)</f>
        <v>0</v>
      </c>
      <c r="L1437" s="241">
        <v>21</v>
      </c>
      <c r="M1437" s="241">
        <f>G1437*(1+L1437/100)</f>
        <v>0</v>
      </c>
      <c r="N1437" s="239">
        <v>4.4000000000000002E-4</v>
      </c>
      <c r="O1437" s="239">
        <f>ROUND(E1437*N1437,2)</f>
        <v>0</v>
      </c>
      <c r="P1437" s="239">
        <v>0</v>
      </c>
      <c r="Q1437" s="239">
        <f>ROUND(E1437*P1437,2)</f>
        <v>0</v>
      </c>
      <c r="R1437" s="241" t="s">
        <v>2603</v>
      </c>
      <c r="S1437" s="241" t="s">
        <v>196</v>
      </c>
      <c r="T1437" s="242" t="s">
        <v>244</v>
      </c>
      <c r="U1437" s="224">
        <v>0.15</v>
      </c>
      <c r="V1437" s="224">
        <f>ROUND(E1437*U1437,2)</f>
        <v>0.33</v>
      </c>
      <c r="W1437" s="224"/>
      <c r="X1437" s="224" t="s">
        <v>233</v>
      </c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234</v>
      </c>
      <c r="AH1437" s="213"/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1" x14ac:dyDescent="0.2">
      <c r="A1438" s="220"/>
      <c r="B1438" s="221"/>
      <c r="C1438" s="253" t="s">
        <v>2661</v>
      </c>
      <c r="D1438" s="226"/>
      <c r="E1438" s="227">
        <v>1.1000000000000001</v>
      </c>
      <c r="F1438" s="224"/>
      <c r="G1438" s="224"/>
      <c r="H1438" s="224"/>
      <c r="I1438" s="224"/>
      <c r="J1438" s="224"/>
      <c r="K1438" s="224"/>
      <c r="L1438" s="224"/>
      <c r="M1438" s="224"/>
      <c r="N1438" s="223"/>
      <c r="O1438" s="223"/>
      <c r="P1438" s="223"/>
      <c r="Q1438" s="223"/>
      <c r="R1438" s="224"/>
      <c r="S1438" s="224"/>
      <c r="T1438" s="224"/>
      <c r="U1438" s="224"/>
      <c r="V1438" s="224"/>
      <c r="W1438" s="224"/>
      <c r="X1438" s="224"/>
      <c r="Y1438" s="213"/>
      <c r="Z1438" s="213"/>
      <c r="AA1438" s="213"/>
      <c r="AB1438" s="213"/>
      <c r="AC1438" s="213"/>
      <c r="AD1438" s="213"/>
      <c r="AE1438" s="213"/>
      <c r="AF1438" s="213"/>
      <c r="AG1438" s="213" t="s">
        <v>206</v>
      </c>
      <c r="AH1438" s="213">
        <v>0</v>
      </c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1" x14ac:dyDescent="0.2">
      <c r="A1439" s="220"/>
      <c r="B1439" s="221"/>
      <c r="C1439" s="253" t="s">
        <v>2662</v>
      </c>
      <c r="D1439" s="226"/>
      <c r="E1439" s="227">
        <v>1.1000000000000001</v>
      </c>
      <c r="F1439" s="224"/>
      <c r="G1439" s="224"/>
      <c r="H1439" s="224"/>
      <c r="I1439" s="224"/>
      <c r="J1439" s="224"/>
      <c r="K1439" s="224"/>
      <c r="L1439" s="224"/>
      <c r="M1439" s="224"/>
      <c r="N1439" s="223"/>
      <c r="O1439" s="223"/>
      <c r="P1439" s="223"/>
      <c r="Q1439" s="223"/>
      <c r="R1439" s="224"/>
      <c r="S1439" s="224"/>
      <c r="T1439" s="224"/>
      <c r="U1439" s="224"/>
      <c r="V1439" s="224"/>
      <c r="W1439" s="224"/>
      <c r="X1439" s="224"/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206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 x14ac:dyDescent="0.2">
      <c r="A1440" s="220"/>
      <c r="B1440" s="221"/>
      <c r="C1440" s="251"/>
      <c r="D1440" s="246"/>
      <c r="E1440" s="246"/>
      <c r="F1440" s="246"/>
      <c r="G1440" s="246"/>
      <c r="H1440" s="224"/>
      <c r="I1440" s="224"/>
      <c r="J1440" s="224"/>
      <c r="K1440" s="224"/>
      <c r="L1440" s="224"/>
      <c r="M1440" s="224"/>
      <c r="N1440" s="223"/>
      <c r="O1440" s="223"/>
      <c r="P1440" s="223"/>
      <c r="Q1440" s="223"/>
      <c r="R1440" s="224"/>
      <c r="S1440" s="224"/>
      <c r="T1440" s="224"/>
      <c r="U1440" s="224"/>
      <c r="V1440" s="224"/>
      <c r="W1440" s="224"/>
      <c r="X1440" s="224"/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202</v>
      </c>
      <c r="AH1440" s="213"/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 x14ac:dyDescent="0.2">
      <c r="A1441" s="236">
        <v>237</v>
      </c>
      <c r="B1441" s="237" t="s">
        <v>2663</v>
      </c>
      <c r="C1441" s="249" t="s">
        <v>2664</v>
      </c>
      <c r="D1441" s="238" t="s">
        <v>263</v>
      </c>
      <c r="E1441" s="239">
        <v>0</v>
      </c>
      <c r="F1441" s="240"/>
      <c r="G1441" s="241">
        <f>ROUND(E1441*F1441,2)</f>
        <v>0</v>
      </c>
      <c r="H1441" s="240"/>
      <c r="I1441" s="241">
        <f>ROUND(E1441*H1441,2)</f>
        <v>0</v>
      </c>
      <c r="J1441" s="240"/>
      <c r="K1441" s="241">
        <f>ROUND(E1441*J1441,2)</f>
        <v>0</v>
      </c>
      <c r="L1441" s="241">
        <v>21</v>
      </c>
      <c r="M1441" s="241">
        <f>G1441*(1+L1441/100)</f>
        <v>0</v>
      </c>
      <c r="N1441" s="239">
        <v>4.0000000000000003E-5</v>
      </c>
      <c r="O1441" s="239">
        <f>ROUND(E1441*N1441,2)</f>
        <v>0</v>
      </c>
      <c r="P1441" s="239">
        <v>0</v>
      </c>
      <c r="Q1441" s="239">
        <f>ROUND(E1441*P1441,2)</f>
        <v>0</v>
      </c>
      <c r="R1441" s="241" t="s">
        <v>2603</v>
      </c>
      <c r="S1441" s="241" t="s">
        <v>196</v>
      </c>
      <c r="T1441" s="242" t="s">
        <v>244</v>
      </c>
      <c r="U1441" s="224">
        <v>7.0000000000000007E-2</v>
      </c>
      <c r="V1441" s="224">
        <f>ROUND(E1441*U1441,2)</f>
        <v>0</v>
      </c>
      <c r="W1441" s="224"/>
      <c r="X1441" s="224" t="s">
        <v>233</v>
      </c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234</v>
      </c>
      <c r="AH1441" s="213"/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50" t="s">
        <v>2665</v>
      </c>
      <c r="D1442" s="244"/>
      <c r="E1442" s="244"/>
      <c r="F1442" s="244"/>
      <c r="G1442" s="244"/>
      <c r="H1442" s="224"/>
      <c r="I1442" s="224"/>
      <c r="J1442" s="224"/>
      <c r="K1442" s="224"/>
      <c r="L1442" s="224"/>
      <c r="M1442" s="224"/>
      <c r="N1442" s="223"/>
      <c r="O1442" s="223"/>
      <c r="P1442" s="223"/>
      <c r="Q1442" s="223"/>
      <c r="R1442" s="224"/>
      <c r="S1442" s="224"/>
      <c r="T1442" s="224"/>
      <c r="U1442" s="224"/>
      <c r="V1442" s="224"/>
      <c r="W1442" s="224"/>
      <c r="X1442" s="224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201</v>
      </c>
      <c r="AH1442" s="213"/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 x14ac:dyDescent="0.2">
      <c r="A1443" s="220"/>
      <c r="B1443" s="221"/>
      <c r="C1443" s="251"/>
      <c r="D1443" s="246"/>
      <c r="E1443" s="246"/>
      <c r="F1443" s="246"/>
      <c r="G1443" s="246"/>
      <c r="H1443" s="224"/>
      <c r="I1443" s="224"/>
      <c r="J1443" s="224"/>
      <c r="K1443" s="224"/>
      <c r="L1443" s="224"/>
      <c r="M1443" s="224"/>
      <c r="N1443" s="223"/>
      <c r="O1443" s="223"/>
      <c r="P1443" s="223"/>
      <c r="Q1443" s="223"/>
      <c r="R1443" s="224"/>
      <c r="S1443" s="224"/>
      <c r="T1443" s="224"/>
      <c r="U1443" s="224"/>
      <c r="V1443" s="224"/>
      <c r="W1443" s="224"/>
      <c r="X1443" s="224"/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202</v>
      </c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ht="22.5" outlineLevel="1" x14ac:dyDescent="0.2">
      <c r="A1444" s="236">
        <v>238</v>
      </c>
      <c r="B1444" s="237" t="s">
        <v>2666</v>
      </c>
      <c r="C1444" s="249" t="s">
        <v>2667</v>
      </c>
      <c r="D1444" s="238" t="s">
        <v>1312</v>
      </c>
      <c r="E1444" s="239">
        <v>2667.9720000000002</v>
      </c>
      <c r="F1444" s="240"/>
      <c r="G1444" s="241">
        <f>ROUND(E1444*F1444,2)</f>
        <v>0</v>
      </c>
      <c r="H1444" s="240"/>
      <c r="I1444" s="241">
        <f>ROUND(E1444*H1444,2)</f>
        <v>0</v>
      </c>
      <c r="J1444" s="240"/>
      <c r="K1444" s="241">
        <f>ROUND(E1444*J1444,2)</f>
        <v>0</v>
      </c>
      <c r="L1444" s="241">
        <v>21</v>
      </c>
      <c r="M1444" s="241">
        <f>G1444*(1+L1444/100)</f>
        <v>0</v>
      </c>
      <c r="N1444" s="239">
        <v>1E-3</v>
      </c>
      <c r="O1444" s="239">
        <f>ROUND(E1444*N1444,2)</f>
        <v>2.67</v>
      </c>
      <c r="P1444" s="239">
        <v>0</v>
      </c>
      <c r="Q1444" s="239">
        <f>ROUND(E1444*P1444,2)</f>
        <v>0</v>
      </c>
      <c r="R1444" s="241" t="s">
        <v>319</v>
      </c>
      <c r="S1444" s="241" t="s">
        <v>196</v>
      </c>
      <c r="T1444" s="242" t="s">
        <v>244</v>
      </c>
      <c r="U1444" s="224">
        <v>0</v>
      </c>
      <c r="V1444" s="224">
        <f>ROUND(E1444*U1444,2)</f>
        <v>0</v>
      </c>
      <c r="W1444" s="224"/>
      <c r="X1444" s="224" t="s">
        <v>320</v>
      </c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321</v>
      </c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 x14ac:dyDescent="0.2">
      <c r="A1445" s="220"/>
      <c r="B1445" s="221"/>
      <c r="C1445" s="253" t="s">
        <v>2668</v>
      </c>
      <c r="D1445" s="226"/>
      <c r="E1445" s="227">
        <v>2439.3000000000002</v>
      </c>
      <c r="F1445" s="224"/>
      <c r="G1445" s="224"/>
      <c r="H1445" s="224"/>
      <c r="I1445" s="224"/>
      <c r="J1445" s="224"/>
      <c r="K1445" s="224"/>
      <c r="L1445" s="224"/>
      <c r="M1445" s="224"/>
      <c r="N1445" s="223"/>
      <c r="O1445" s="223"/>
      <c r="P1445" s="223"/>
      <c r="Q1445" s="223"/>
      <c r="R1445" s="224"/>
      <c r="S1445" s="224"/>
      <c r="T1445" s="224"/>
      <c r="U1445" s="224"/>
      <c r="V1445" s="224"/>
      <c r="W1445" s="224"/>
      <c r="X1445" s="224"/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206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 x14ac:dyDescent="0.2">
      <c r="A1446" s="220"/>
      <c r="B1446" s="221"/>
      <c r="C1446" s="253" t="s">
        <v>2669</v>
      </c>
      <c r="D1446" s="226"/>
      <c r="E1446" s="227"/>
      <c r="F1446" s="224"/>
      <c r="G1446" s="224"/>
      <c r="H1446" s="224"/>
      <c r="I1446" s="224"/>
      <c r="J1446" s="224"/>
      <c r="K1446" s="224"/>
      <c r="L1446" s="224"/>
      <c r="M1446" s="224"/>
      <c r="N1446" s="223"/>
      <c r="O1446" s="223"/>
      <c r="P1446" s="223"/>
      <c r="Q1446" s="223"/>
      <c r="R1446" s="224"/>
      <c r="S1446" s="224"/>
      <c r="T1446" s="224"/>
      <c r="U1446" s="224"/>
      <c r="V1446" s="224"/>
      <c r="W1446" s="224"/>
      <c r="X1446" s="224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206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53" t="s">
        <v>2670</v>
      </c>
      <c r="D1447" s="226"/>
      <c r="E1447" s="227">
        <v>58.32</v>
      </c>
      <c r="F1447" s="224"/>
      <c r="G1447" s="224"/>
      <c r="H1447" s="224"/>
      <c r="I1447" s="224"/>
      <c r="J1447" s="224"/>
      <c r="K1447" s="224"/>
      <c r="L1447" s="224"/>
      <c r="M1447" s="224"/>
      <c r="N1447" s="223"/>
      <c r="O1447" s="223"/>
      <c r="P1447" s="223"/>
      <c r="Q1447" s="223"/>
      <c r="R1447" s="224"/>
      <c r="S1447" s="224"/>
      <c r="T1447" s="224"/>
      <c r="U1447" s="224"/>
      <c r="V1447" s="224"/>
      <c r="W1447" s="224"/>
      <c r="X1447" s="224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206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20"/>
      <c r="B1448" s="221"/>
      <c r="C1448" s="253" t="s">
        <v>2671</v>
      </c>
      <c r="D1448" s="226"/>
      <c r="E1448" s="227"/>
      <c r="F1448" s="224"/>
      <c r="G1448" s="224"/>
      <c r="H1448" s="224"/>
      <c r="I1448" s="224"/>
      <c r="J1448" s="224"/>
      <c r="K1448" s="224"/>
      <c r="L1448" s="224"/>
      <c r="M1448" s="224"/>
      <c r="N1448" s="223"/>
      <c r="O1448" s="223"/>
      <c r="P1448" s="223"/>
      <c r="Q1448" s="223"/>
      <c r="R1448" s="224"/>
      <c r="S1448" s="224"/>
      <c r="T1448" s="224"/>
      <c r="U1448" s="224"/>
      <c r="V1448" s="224"/>
      <c r="W1448" s="224"/>
      <c r="X1448" s="224"/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206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53" t="s">
        <v>2672</v>
      </c>
      <c r="D1449" s="226"/>
      <c r="E1449" s="227">
        <v>103.68</v>
      </c>
      <c r="F1449" s="224"/>
      <c r="G1449" s="224"/>
      <c r="H1449" s="224"/>
      <c r="I1449" s="224"/>
      <c r="J1449" s="224"/>
      <c r="K1449" s="224"/>
      <c r="L1449" s="224"/>
      <c r="M1449" s="224"/>
      <c r="N1449" s="223"/>
      <c r="O1449" s="223"/>
      <c r="P1449" s="223"/>
      <c r="Q1449" s="223"/>
      <c r="R1449" s="224"/>
      <c r="S1449" s="224"/>
      <c r="T1449" s="224"/>
      <c r="U1449" s="224"/>
      <c r="V1449" s="224"/>
      <c r="W1449" s="224"/>
      <c r="X1449" s="224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206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 x14ac:dyDescent="0.2">
      <c r="A1450" s="220"/>
      <c r="B1450" s="221"/>
      <c r="C1450" s="253" t="s">
        <v>2673</v>
      </c>
      <c r="D1450" s="226"/>
      <c r="E1450" s="227">
        <v>58.752000000000002</v>
      </c>
      <c r="F1450" s="224"/>
      <c r="G1450" s="224"/>
      <c r="H1450" s="224"/>
      <c r="I1450" s="224"/>
      <c r="J1450" s="224"/>
      <c r="K1450" s="224"/>
      <c r="L1450" s="224"/>
      <c r="M1450" s="224"/>
      <c r="N1450" s="223"/>
      <c r="O1450" s="223"/>
      <c r="P1450" s="223"/>
      <c r="Q1450" s="223"/>
      <c r="R1450" s="224"/>
      <c r="S1450" s="224"/>
      <c r="T1450" s="224"/>
      <c r="U1450" s="224"/>
      <c r="V1450" s="224"/>
      <c r="W1450" s="224"/>
      <c r="X1450" s="224"/>
      <c r="Y1450" s="213"/>
      <c r="Z1450" s="213"/>
      <c r="AA1450" s="213"/>
      <c r="AB1450" s="213"/>
      <c r="AC1450" s="213"/>
      <c r="AD1450" s="213"/>
      <c r="AE1450" s="213"/>
      <c r="AF1450" s="213"/>
      <c r="AG1450" s="213" t="s">
        <v>206</v>
      </c>
      <c r="AH1450" s="213">
        <v>0</v>
      </c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outlineLevel="1" x14ac:dyDescent="0.2">
      <c r="A1451" s="220"/>
      <c r="B1451" s="221"/>
      <c r="C1451" s="253" t="s">
        <v>2674</v>
      </c>
      <c r="D1451" s="226"/>
      <c r="E1451" s="227">
        <v>7.92</v>
      </c>
      <c r="F1451" s="224"/>
      <c r="G1451" s="224"/>
      <c r="H1451" s="224"/>
      <c r="I1451" s="224"/>
      <c r="J1451" s="224"/>
      <c r="K1451" s="224"/>
      <c r="L1451" s="224"/>
      <c r="M1451" s="224"/>
      <c r="N1451" s="223"/>
      <c r="O1451" s="223"/>
      <c r="P1451" s="223"/>
      <c r="Q1451" s="223"/>
      <c r="R1451" s="224"/>
      <c r="S1451" s="224"/>
      <c r="T1451" s="224"/>
      <c r="U1451" s="224"/>
      <c r="V1451" s="224"/>
      <c r="W1451" s="224"/>
      <c r="X1451" s="224"/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206</v>
      </c>
      <c r="AH1451" s="213">
        <v>0</v>
      </c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 x14ac:dyDescent="0.2">
      <c r="A1452" s="220"/>
      <c r="B1452" s="221"/>
      <c r="C1452" s="251"/>
      <c r="D1452" s="246"/>
      <c r="E1452" s="246"/>
      <c r="F1452" s="246"/>
      <c r="G1452" s="246"/>
      <c r="H1452" s="224"/>
      <c r="I1452" s="224"/>
      <c r="J1452" s="224"/>
      <c r="K1452" s="224"/>
      <c r="L1452" s="224"/>
      <c r="M1452" s="224"/>
      <c r="N1452" s="223"/>
      <c r="O1452" s="223"/>
      <c r="P1452" s="223"/>
      <c r="Q1452" s="223"/>
      <c r="R1452" s="224"/>
      <c r="S1452" s="224"/>
      <c r="T1452" s="224"/>
      <c r="U1452" s="224"/>
      <c r="V1452" s="224"/>
      <c r="W1452" s="224"/>
      <c r="X1452" s="224"/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202</v>
      </c>
      <c r="AH1452" s="213"/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ht="33.75" outlineLevel="1" x14ac:dyDescent="0.2">
      <c r="A1453" s="236">
        <v>239</v>
      </c>
      <c r="B1453" s="237" t="s">
        <v>2675</v>
      </c>
      <c r="C1453" s="249" t="s">
        <v>2676</v>
      </c>
      <c r="D1453" s="238" t="s">
        <v>1312</v>
      </c>
      <c r="E1453" s="239">
        <v>266.79719999999998</v>
      </c>
      <c r="F1453" s="240"/>
      <c r="G1453" s="241">
        <f>ROUND(E1453*F1453,2)</f>
        <v>0</v>
      </c>
      <c r="H1453" s="240"/>
      <c r="I1453" s="241">
        <f>ROUND(E1453*H1453,2)</f>
        <v>0</v>
      </c>
      <c r="J1453" s="240"/>
      <c r="K1453" s="241">
        <f>ROUND(E1453*J1453,2)</f>
        <v>0</v>
      </c>
      <c r="L1453" s="241">
        <v>21</v>
      </c>
      <c r="M1453" s="241">
        <f>G1453*(1+L1453/100)</f>
        <v>0</v>
      </c>
      <c r="N1453" s="239">
        <v>1E-3</v>
      </c>
      <c r="O1453" s="239">
        <f>ROUND(E1453*N1453,2)</f>
        <v>0.27</v>
      </c>
      <c r="P1453" s="239">
        <v>0</v>
      </c>
      <c r="Q1453" s="239">
        <f>ROUND(E1453*P1453,2)</f>
        <v>0</v>
      </c>
      <c r="R1453" s="241" t="s">
        <v>319</v>
      </c>
      <c r="S1453" s="241" t="s">
        <v>196</v>
      </c>
      <c r="T1453" s="242" t="s">
        <v>244</v>
      </c>
      <c r="U1453" s="224">
        <v>0</v>
      </c>
      <c r="V1453" s="224">
        <f>ROUND(E1453*U1453,2)</f>
        <v>0</v>
      </c>
      <c r="W1453" s="224"/>
      <c r="X1453" s="224" t="s">
        <v>320</v>
      </c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321</v>
      </c>
      <c r="AH1453" s="213"/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20"/>
      <c r="B1454" s="221"/>
      <c r="C1454" s="253" t="s">
        <v>2677</v>
      </c>
      <c r="D1454" s="226"/>
      <c r="E1454" s="227">
        <v>243.93</v>
      </c>
      <c r="F1454" s="224"/>
      <c r="G1454" s="224"/>
      <c r="H1454" s="224"/>
      <c r="I1454" s="224"/>
      <c r="J1454" s="224"/>
      <c r="K1454" s="224"/>
      <c r="L1454" s="224"/>
      <c r="M1454" s="224"/>
      <c r="N1454" s="223"/>
      <c r="O1454" s="223"/>
      <c r="P1454" s="223"/>
      <c r="Q1454" s="223"/>
      <c r="R1454" s="224"/>
      <c r="S1454" s="224"/>
      <c r="T1454" s="224"/>
      <c r="U1454" s="224"/>
      <c r="V1454" s="224"/>
      <c r="W1454" s="224"/>
      <c r="X1454" s="224"/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206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53" t="s">
        <v>2669</v>
      </c>
      <c r="D1455" s="226"/>
      <c r="E1455" s="227"/>
      <c r="F1455" s="224"/>
      <c r="G1455" s="224"/>
      <c r="H1455" s="224"/>
      <c r="I1455" s="224"/>
      <c r="J1455" s="224"/>
      <c r="K1455" s="224"/>
      <c r="L1455" s="224"/>
      <c r="M1455" s="224"/>
      <c r="N1455" s="223"/>
      <c r="O1455" s="223"/>
      <c r="P1455" s="223"/>
      <c r="Q1455" s="223"/>
      <c r="R1455" s="224"/>
      <c r="S1455" s="224"/>
      <c r="T1455" s="224"/>
      <c r="U1455" s="224"/>
      <c r="V1455" s="224"/>
      <c r="W1455" s="224"/>
      <c r="X1455" s="224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206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 x14ac:dyDescent="0.2">
      <c r="A1456" s="220"/>
      <c r="B1456" s="221"/>
      <c r="C1456" s="253" t="s">
        <v>2678</v>
      </c>
      <c r="D1456" s="226"/>
      <c r="E1456" s="227">
        <v>5.8319999999999999</v>
      </c>
      <c r="F1456" s="224"/>
      <c r="G1456" s="224"/>
      <c r="H1456" s="224"/>
      <c r="I1456" s="224"/>
      <c r="J1456" s="224"/>
      <c r="K1456" s="224"/>
      <c r="L1456" s="224"/>
      <c r="M1456" s="224"/>
      <c r="N1456" s="223"/>
      <c r="O1456" s="223"/>
      <c r="P1456" s="223"/>
      <c r="Q1456" s="223"/>
      <c r="R1456" s="224"/>
      <c r="S1456" s="224"/>
      <c r="T1456" s="224"/>
      <c r="U1456" s="224"/>
      <c r="V1456" s="224"/>
      <c r="W1456" s="224"/>
      <c r="X1456" s="224"/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206</v>
      </c>
      <c r="AH1456" s="213">
        <v>0</v>
      </c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 x14ac:dyDescent="0.2">
      <c r="A1457" s="220"/>
      <c r="B1457" s="221"/>
      <c r="C1457" s="253" t="s">
        <v>2671</v>
      </c>
      <c r="D1457" s="226"/>
      <c r="E1457" s="227"/>
      <c r="F1457" s="224"/>
      <c r="G1457" s="224"/>
      <c r="H1457" s="224"/>
      <c r="I1457" s="224"/>
      <c r="J1457" s="224"/>
      <c r="K1457" s="224"/>
      <c r="L1457" s="224"/>
      <c r="M1457" s="224"/>
      <c r="N1457" s="223"/>
      <c r="O1457" s="223"/>
      <c r="P1457" s="223"/>
      <c r="Q1457" s="223"/>
      <c r="R1457" s="224"/>
      <c r="S1457" s="224"/>
      <c r="T1457" s="224"/>
      <c r="U1457" s="224"/>
      <c r="V1457" s="224"/>
      <c r="W1457" s="224"/>
      <c r="X1457" s="224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206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 x14ac:dyDescent="0.2">
      <c r="A1458" s="220"/>
      <c r="B1458" s="221"/>
      <c r="C1458" s="253" t="s">
        <v>2679</v>
      </c>
      <c r="D1458" s="226"/>
      <c r="E1458" s="227">
        <v>10.368</v>
      </c>
      <c r="F1458" s="224"/>
      <c r="G1458" s="224"/>
      <c r="H1458" s="224"/>
      <c r="I1458" s="224"/>
      <c r="J1458" s="224"/>
      <c r="K1458" s="224"/>
      <c r="L1458" s="224"/>
      <c r="M1458" s="224"/>
      <c r="N1458" s="223"/>
      <c r="O1458" s="223"/>
      <c r="P1458" s="223"/>
      <c r="Q1458" s="223"/>
      <c r="R1458" s="224"/>
      <c r="S1458" s="224"/>
      <c r="T1458" s="224"/>
      <c r="U1458" s="224"/>
      <c r="V1458" s="224"/>
      <c r="W1458" s="224"/>
      <c r="X1458" s="224"/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206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53" t="s">
        <v>2680</v>
      </c>
      <c r="D1459" s="226"/>
      <c r="E1459" s="227">
        <v>5.8752000000000004</v>
      </c>
      <c r="F1459" s="224"/>
      <c r="G1459" s="224"/>
      <c r="H1459" s="224"/>
      <c r="I1459" s="224"/>
      <c r="J1459" s="224"/>
      <c r="K1459" s="224"/>
      <c r="L1459" s="224"/>
      <c r="M1459" s="224"/>
      <c r="N1459" s="223"/>
      <c r="O1459" s="223"/>
      <c r="P1459" s="223"/>
      <c r="Q1459" s="223"/>
      <c r="R1459" s="224"/>
      <c r="S1459" s="224"/>
      <c r="T1459" s="224"/>
      <c r="U1459" s="224"/>
      <c r="V1459" s="224"/>
      <c r="W1459" s="224"/>
      <c r="X1459" s="224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206</v>
      </c>
      <c r="AH1459" s="213">
        <v>0</v>
      </c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 x14ac:dyDescent="0.2">
      <c r="A1460" s="220"/>
      <c r="B1460" s="221"/>
      <c r="C1460" s="253" t="s">
        <v>2681</v>
      </c>
      <c r="D1460" s="226"/>
      <c r="E1460" s="227">
        <v>0.79200000000000004</v>
      </c>
      <c r="F1460" s="224"/>
      <c r="G1460" s="224"/>
      <c r="H1460" s="224"/>
      <c r="I1460" s="224"/>
      <c r="J1460" s="224"/>
      <c r="K1460" s="224"/>
      <c r="L1460" s="224"/>
      <c r="M1460" s="224"/>
      <c r="N1460" s="223"/>
      <c r="O1460" s="223"/>
      <c r="P1460" s="223"/>
      <c r="Q1460" s="223"/>
      <c r="R1460" s="224"/>
      <c r="S1460" s="224"/>
      <c r="T1460" s="224"/>
      <c r="U1460" s="224"/>
      <c r="V1460" s="224"/>
      <c r="W1460" s="224"/>
      <c r="X1460" s="224"/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206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51"/>
      <c r="D1461" s="246"/>
      <c r="E1461" s="246"/>
      <c r="F1461" s="246"/>
      <c r="G1461" s="246"/>
      <c r="H1461" s="224"/>
      <c r="I1461" s="224"/>
      <c r="J1461" s="224"/>
      <c r="K1461" s="224"/>
      <c r="L1461" s="224"/>
      <c r="M1461" s="224"/>
      <c r="N1461" s="223"/>
      <c r="O1461" s="223"/>
      <c r="P1461" s="223"/>
      <c r="Q1461" s="223"/>
      <c r="R1461" s="224"/>
      <c r="S1461" s="224"/>
      <c r="T1461" s="224"/>
      <c r="U1461" s="224"/>
      <c r="V1461" s="224"/>
      <c r="W1461" s="224"/>
      <c r="X1461" s="224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202</v>
      </c>
      <c r="AH1461" s="213"/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ht="22.5" outlineLevel="1" x14ac:dyDescent="0.2">
      <c r="A1462" s="236">
        <v>240</v>
      </c>
      <c r="B1462" s="237" t="s">
        <v>2682</v>
      </c>
      <c r="C1462" s="249" t="s">
        <v>2683</v>
      </c>
      <c r="D1462" s="238" t="s">
        <v>400</v>
      </c>
      <c r="E1462" s="239">
        <v>426.8775</v>
      </c>
      <c r="F1462" s="240"/>
      <c r="G1462" s="241">
        <f>ROUND(E1462*F1462,2)</f>
        <v>0</v>
      </c>
      <c r="H1462" s="240"/>
      <c r="I1462" s="241">
        <f>ROUND(E1462*H1462,2)</f>
        <v>0</v>
      </c>
      <c r="J1462" s="240"/>
      <c r="K1462" s="241">
        <f>ROUND(E1462*J1462,2)</f>
        <v>0</v>
      </c>
      <c r="L1462" s="241">
        <v>21</v>
      </c>
      <c r="M1462" s="241">
        <f>G1462*(1+L1462/100)</f>
        <v>0</v>
      </c>
      <c r="N1462" s="239">
        <v>1.9199999999999998E-2</v>
      </c>
      <c r="O1462" s="239">
        <f>ROUND(E1462*N1462,2)</f>
        <v>8.1999999999999993</v>
      </c>
      <c r="P1462" s="239">
        <v>0</v>
      </c>
      <c r="Q1462" s="239">
        <f>ROUND(E1462*P1462,2)</f>
        <v>0</v>
      </c>
      <c r="R1462" s="241" t="s">
        <v>319</v>
      </c>
      <c r="S1462" s="241" t="s">
        <v>196</v>
      </c>
      <c r="T1462" s="242" t="s">
        <v>244</v>
      </c>
      <c r="U1462" s="224">
        <v>0</v>
      </c>
      <c r="V1462" s="224">
        <f>ROUND(E1462*U1462,2)</f>
        <v>0</v>
      </c>
      <c r="W1462" s="224"/>
      <c r="X1462" s="224" t="s">
        <v>320</v>
      </c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321</v>
      </c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 x14ac:dyDescent="0.2">
      <c r="A1463" s="220"/>
      <c r="B1463" s="221"/>
      <c r="C1463" s="253" t="s">
        <v>2684</v>
      </c>
      <c r="D1463" s="226"/>
      <c r="E1463" s="227">
        <v>426.8775</v>
      </c>
      <c r="F1463" s="224"/>
      <c r="G1463" s="224"/>
      <c r="H1463" s="224"/>
      <c r="I1463" s="224"/>
      <c r="J1463" s="224"/>
      <c r="K1463" s="224"/>
      <c r="L1463" s="224"/>
      <c r="M1463" s="224"/>
      <c r="N1463" s="223"/>
      <c r="O1463" s="223"/>
      <c r="P1463" s="223"/>
      <c r="Q1463" s="223"/>
      <c r="R1463" s="224"/>
      <c r="S1463" s="224"/>
      <c r="T1463" s="224"/>
      <c r="U1463" s="224"/>
      <c r="V1463" s="224"/>
      <c r="W1463" s="224"/>
      <c r="X1463" s="224"/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206</v>
      </c>
      <c r="AH1463" s="213">
        <v>0</v>
      </c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 x14ac:dyDescent="0.2">
      <c r="A1464" s="220"/>
      <c r="B1464" s="221"/>
      <c r="C1464" s="251"/>
      <c r="D1464" s="246"/>
      <c r="E1464" s="246"/>
      <c r="F1464" s="246"/>
      <c r="G1464" s="246"/>
      <c r="H1464" s="224"/>
      <c r="I1464" s="224"/>
      <c r="J1464" s="224"/>
      <c r="K1464" s="224"/>
      <c r="L1464" s="224"/>
      <c r="M1464" s="224"/>
      <c r="N1464" s="223"/>
      <c r="O1464" s="223"/>
      <c r="P1464" s="223"/>
      <c r="Q1464" s="223"/>
      <c r="R1464" s="224"/>
      <c r="S1464" s="224"/>
      <c r="T1464" s="224"/>
      <c r="U1464" s="224"/>
      <c r="V1464" s="224"/>
      <c r="W1464" s="224"/>
      <c r="X1464" s="224"/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202</v>
      </c>
      <c r="AH1464" s="213"/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ht="22.5" outlineLevel="1" x14ac:dyDescent="0.2">
      <c r="A1465" s="236">
        <v>241</v>
      </c>
      <c r="B1465" s="237" t="s">
        <v>2685</v>
      </c>
      <c r="C1465" s="249" t="s">
        <v>2686</v>
      </c>
      <c r="D1465" s="238" t="s">
        <v>400</v>
      </c>
      <c r="E1465" s="239">
        <v>10.692</v>
      </c>
      <c r="F1465" s="240"/>
      <c r="G1465" s="241">
        <f>ROUND(E1465*F1465,2)</f>
        <v>0</v>
      </c>
      <c r="H1465" s="240"/>
      <c r="I1465" s="241">
        <f>ROUND(E1465*H1465,2)</f>
        <v>0</v>
      </c>
      <c r="J1465" s="240"/>
      <c r="K1465" s="241">
        <f>ROUND(E1465*J1465,2)</f>
        <v>0</v>
      </c>
      <c r="L1465" s="241">
        <v>21</v>
      </c>
      <c r="M1465" s="241">
        <f>G1465*(1+L1465/100)</f>
        <v>0</v>
      </c>
      <c r="N1465" s="239">
        <v>1.9199999999999998E-2</v>
      </c>
      <c r="O1465" s="239">
        <f>ROUND(E1465*N1465,2)</f>
        <v>0.21</v>
      </c>
      <c r="P1465" s="239">
        <v>0</v>
      </c>
      <c r="Q1465" s="239">
        <f>ROUND(E1465*P1465,2)</f>
        <v>0</v>
      </c>
      <c r="R1465" s="241" t="s">
        <v>319</v>
      </c>
      <c r="S1465" s="241" t="s">
        <v>196</v>
      </c>
      <c r="T1465" s="242" t="s">
        <v>244</v>
      </c>
      <c r="U1465" s="224">
        <v>0</v>
      </c>
      <c r="V1465" s="224">
        <f>ROUND(E1465*U1465,2)</f>
        <v>0</v>
      </c>
      <c r="W1465" s="224"/>
      <c r="X1465" s="224" t="s">
        <v>320</v>
      </c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321</v>
      </c>
      <c r="AH1465" s="213"/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 x14ac:dyDescent="0.2">
      <c r="A1466" s="220"/>
      <c r="B1466" s="221"/>
      <c r="C1466" s="253" t="s">
        <v>2687</v>
      </c>
      <c r="D1466" s="226"/>
      <c r="E1466" s="227"/>
      <c r="F1466" s="224"/>
      <c r="G1466" s="224"/>
      <c r="H1466" s="224"/>
      <c r="I1466" s="224"/>
      <c r="J1466" s="224"/>
      <c r="K1466" s="224"/>
      <c r="L1466" s="224"/>
      <c r="M1466" s="224"/>
      <c r="N1466" s="223"/>
      <c r="O1466" s="223"/>
      <c r="P1466" s="223"/>
      <c r="Q1466" s="223"/>
      <c r="R1466" s="224"/>
      <c r="S1466" s="224"/>
      <c r="T1466" s="224"/>
      <c r="U1466" s="224"/>
      <c r="V1466" s="224"/>
      <c r="W1466" s="224"/>
      <c r="X1466" s="224"/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206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 x14ac:dyDescent="0.2">
      <c r="A1467" s="220"/>
      <c r="B1467" s="221"/>
      <c r="C1467" s="253" t="s">
        <v>2688</v>
      </c>
      <c r="D1467" s="226"/>
      <c r="E1467" s="227">
        <v>10.692</v>
      </c>
      <c r="F1467" s="224"/>
      <c r="G1467" s="224"/>
      <c r="H1467" s="224"/>
      <c r="I1467" s="224"/>
      <c r="J1467" s="224"/>
      <c r="K1467" s="224"/>
      <c r="L1467" s="224"/>
      <c r="M1467" s="224"/>
      <c r="N1467" s="223"/>
      <c r="O1467" s="223"/>
      <c r="P1467" s="223"/>
      <c r="Q1467" s="223"/>
      <c r="R1467" s="224"/>
      <c r="S1467" s="224"/>
      <c r="T1467" s="224"/>
      <c r="U1467" s="224"/>
      <c r="V1467" s="224"/>
      <c r="W1467" s="224"/>
      <c r="X1467" s="224"/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206</v>
      </c>
      <c r="AH1467" s="213">
        <v>0</v>
      </c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 x14ac:dyDescent="0.2">
      <c r="A1468" s="220"/>
      <c r="B1468" s="221"/>
      <c r="C1468" s="251"/>
      <c r="D1468" s="246"/>
      <c r="E1468" s="246"/>
      <c r="F1468" s="246"/>
      <c r="G1468" s="246"/>
      <c r="H1468" s="224"/>
      <c r="I1468" s="224"/>
      <c r="J1468" s="224"/>
      <c r="K1468" s="224"/>
      <c r="L1468" s="224"/>
      <c r="M1468" s="224"/>
      <c r="N1468" s="223"/>
      <c r="O1468" s="223"/>
      <c r="P1468" s="223"/>
      <c r="Q1468" s="223"/>
      <c r="R1468" s="224"/>
      <c r="S1468" s="224"/>
      <c r="T1468" s="224"/>
      <c r="U1468" s="224"/>
      <c r="V1468" s="224"/>
      <c r="W1468" s="224"/>
      <c r="X1468" s="224"/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202</v>
      </c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ht="22.5" outlineLevel="1" x14ac:dyDescent="0.2">
      <c r="A1469" s="236">
        <v>242</v>
      </c>
      <c r="B1469" s="237" t="s">
        <v>2689</v>
      </c>
      <c r="C1469" s="249" t="s">
        <v>2690</v>
      </c>
      <c r="D1469" s="238" t="s">
        <v>315</v>
      </c>
      <c r="E1469" s="239">
        <v>201.6</v>
      </c>
      <c r="F1469" s="240"/>
      <c r="G1469" s="241">
        <f>ROUND(E1469*F1469,2)</f>
        <v>0</v>
      </c>
      <c r="H1469" s="240"/>
      <c r="I1469" s="241">
        <f>ROUND(E1469*H1469,2)</f>
        <v>0</v>
      </c>
      <c r="J1469" s="240"/>
      <c r="K1469" s="241">
        <f>ROUND(E1469*J1469,2)</f>
        <v>0</v>
      </c>
      <c r="L1469" s="241">
        <v>21</v>
      </c>
      <c r="M1469" s="241">
        <f>G1469*(1+L1469/100)</f>
        <v>0</v>
      </c>
      <c r="N1469" s="239">
        <v>1.75E-3</v>
      </c>
      <c r="O1469" s="239">
        <f>ROUND(E1469*N1469,2)</f>
        <v>0.35</v>
      </c>
      <c r="P1469" s="239">
        <v>0</v>
      </c>
      <c r="Q1469" s="239">
        <f>ROUND(E1469*P1469,2)</f>
        <v>0</v>
      </c>
      <c r="R1469" s="241" t="s">
        <v>319</v>
      </c>
      <c r="S1469" s="241" t="s">
        <v>196</v>
      </c>
      <c r="T1469" s="242" t="s">
        <v>244</v>
      </c>
      <c r="U1469" s="224">
        <v>0</v>
      </c>
      <c r="V1469" s="224">
        <f>ROUND(E1469*U1469,2)</f>
        <v>0</v>
      </c>
      <c r="W1469" s="224"/>
      <c r="X1469" s="224" t="s">
        <v>320</v>
      </c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321</v>
      </c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 x14ac:dyDescent="0.2">
      <c r="A1470" s="220"/>
      <c r="B1470" s="221"/>
      <c r="C1470" s="253" t="s">
        <v>2691</v>
      </c>
      <c r="D1470" s="226"/>
      <c r="E1470" s="227">
        <v>201.6</v>
      </c>
      <c r="F1470" s="224"/>
      <c r="G1470" s="224"/>
      <c r="H1470" s="224"/>
      <c r="I1470" s="224"/>
      <c r="J1470" s="224"/>
      <c r="K1470" s="224"/>
      <c r="L1470" s="224"/>
      <c r="M1470" s="224"/>
      <c r="N1470" s="223"/>
      <c r="O1470" s="223"/>
      <c r="P1470" s="223"/>
      <c r="Q1470" s="223"/>
      <c r="R1470" s="224"/>
      <c r="S1470" s="224"/>
      <c r="T1470" s="224"/>
      <c r="U1470" s="224"/>
      <c r="V1470" s="224"/>
      <c r="W1470" s="224"/>
      <c r="X1470" s="224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206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20"/>
      <c r="B1471" s="221"/>
      <c r="C1471" s="251"/>
      <c r="D1471" s="246"/>
      <c r="E1471" s="246"/>
      <c r="F1471" s="246"/>
      <c r="G1471" s="246"/>
      <c r="H1471" s="224"/>
      <c r="I1471" s="224"/>
      <c r="J1471" s="224"/>
      <c r="K1471" s="224"/>
      <c r="L1471" s="224"/>
      <c r="M1471" s="224"/>
      <c r="N1471" s="223"/>
      <c r="O1471" s="223"/>
      <c r="P1471" s="223"/>
      <c r="Q1471" s="223"/>
      <c r="R1471" s="224"/>
      <c r="S1471" s="224"/>
      <c r="T1471" s="224"/>
      <c r="U1471" s="224"/>
      <c r="V1471" s="224"/>
      <c r="W1471" s="224"/>
      <c r="X1471" s="224"/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202</v>
      </c>
      <c r="AH1471" s="213"/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ht="22.5" outlineLevel="1" x14ac:dyDescent="0.2">
      <c r="A1472" s="236">
        <v>243</v>
      </c>
      <c r="B1472" s="237" t="s">
        <v>2692</v>
      </c>
      <c r="C1472" s="249" t="s">
        <v>2693</v>
      </c>
      <c r="D1472" s="238" t="s">
        <v>315</v>
      </c>
      <c r="E1472" s="239">
        <v>156.24</v>
      </c>
      <c r="F1472" s="240"/>
      <c r="G1472" s="241">
        <f>ROUND(E1472*F1472,2)</f>
        <v>0</v>
      </c>
      <c r="H1472" s="240"/>
      <c r="I1472" s="241">
        <f>ROUND(E1472*H1472,2)</f>
        <v>0</v>
      </c>
      <c r="J1472" s="240"/>
      <c r="K1472" s="241">
        <f>ROUND(E1472*J1472,2)</f>
        <v>0</v>
      </c>
      <c r="L1472" s="241">
        <v>21</v>
      </c>
      <c r="M1472" s="241">
        <f>G1472*(1+L1472/100)</f>
        <v>0</v>
      </c>
      <c r="N1472" s="239">
        <v>4.4999999999999999E-4</v>
      </c>
      <c r="O1472" s="239">
        <f>ROUND(E1472*N1472,2)</f>
        <v>7.0000000000000007E-2</v>
      </c>
      <c r="P1472" s="239">
        <v>0</v>
      </c>
      <c r="Q1472" s="239">
        <f>ROUND(E1472*P1472,2)</f>
        <v>0</v>
      </c>
      <c r="R1472" s="241" t="s">
        <v>319</v>
      </c>
      <c r="S1472" s="241" t="s">
        <v>196</v>
      </c>
      <c r="T1472" s="242" t="s">
        <v>244</v>
      </c>
      <c r="U1472" s="224">
        <v>0</v>
      </c>
      <c r="V1472" s="224">
        <f>ROUND(E1472*U1472,2)</f>
        <v>0</v>
      </c>
      <c r="W1472" s="224"/>
      <c r="X1472" s="224" t="s">
        <v>320</v>
      </c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321</v>
      </c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53" t="s">
        <v>2694</v>
      </c>
      <c r="D1473" s="226"/>
      <c r="E1473" s="227">
        <v>100.8</v>
      </c>
      <c r="F1473" s="224"/>
      <c r="G1473" s="224"/>
      <c r="H1473" s="224"/>
      <c r="I1473" s="224"/>
      <c r="J1473" s="224"/>
      <c r="K1473" s="224"/>
      <c r="L1473" s="224"/>
      <c r="M1473" s="224"/>
      <c r="N1473" s="223"/>
      <c r="O1473" s="223"/>
      <c r="P1473" s="223"/>
      <c r="Q1473" s="223"/>
      <c r="R1473" s="224"/>
      <c r="S1473" s="224"/>
      <c r="T1473" s="224"/>
      <c r="U1473" s="224"/>
      <c r="V1473" s="224"/>
      <c r="W1473" s="224"/>
      <c r="X1473" s="224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206</v>
      </c>
      <c r="AH1473" s="213">
        <v>0</v>
      </c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1" x14ac:dyDescent="0.2">
      <c r="A1474" s="220"/>
      <c r="B1474" s="221"/>
      <c r="C1474" s="253" t="s">
        <v>2695</v>
      </c>
      <c r="D1474" s="226"/>
      <c r="E1474" s="227">
        <v>55.44</v>
      </c>
      <c r="F1474" s="224"/>
      <c r="G1474" s="224"/>
      <c r="H1474" s="224"/>
      <c r="I1474" s="224"/>
      <c r="J1474" s="224"/>
      <c r="K1474" s="224"/>
      <c r="L1474" s="224"/>
      <c r="M1474" s="224"/>
      <c r="N1474" s="223"/>
      <c r="O1474" s="223"/>
      <c r="P1474" s="223"/>
      <c r="Q1474" s="223"/>
      <c r="R1474" s="224"/>
      <c r="S1474" s="224"/>
      <c r="T1474" s="224"/>
      <c r="U1474" s="224"/>
      <c r="V1474" s="224"/>
      <c r="W1474" s="224"/>
      <c r="X1474" s="224"/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206</v>
      </c>
      <c r="AH1474" s="213">
        <v>0</v>
      </c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 x14ac:dyDescent="0.2">
      <c r="A1475" s="220"/>
      <c r="B1475" s="221"/>
      <c r="C1475" s="251"/>
      <c r="D1475" s="246"/>
      <c r="E1475" s="246"/>
      <c r="F1475" s="246"/>
      <c r="G1475" s="246"/>
      <c r="H1475" s="224"/>
      <c r="I1475" s="224"/>
      <c r="J1475" s="224"/>
      <c r="K1475" s="224"/>
      <c r="L1475" s="224"/>
      <c r="M1475" s="224"/>
      <c r="N1475" s="223"/>
      <c r="O1475" s="223"/>
      <c r="P1475" s="223"/>
      <c r="Q1475" s="223"/>
      <c r="R1475" s="224"/>
      <c r="S1475" s="224"/>
      <c r="T1475" s="224"/>
      <c r="U1475" s="224"/>
      <c r="V1475" s="224"/>
      <c r="W1475" s="224"/>
      <c r="X1475" s="224"/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202</v>
      </c>
      <c r="AH1475" s="213"/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ht="22.5" outlineLevel="1" x14ac:dyDescent="0.2">
      <c r="A1476" s="236">
        <v>244</v>
      </c>
      <c r="B1476" s="237" t="s">
        <v>2696</v>
      </c>
      <c r="C1476" s="249" t="s">
        <v>2697</v>
      </c>
      <c r="D1476" s="238" t="s">
        <v>315</v>
      </c>
      <c r="E1476" s="239">
        <v>517.54499999999996</v>
      </c>
      <c r="F1476" s="240"/>
      <c r="G1476" s="241">
        <f>ROUND(E1476*F1476,2)</f>
        <v>0</v>
      </c>
      <c r="H1476" s="240"/>
      <c r="I1476" s="241">
        <f>ROUND(E1476*H1476,2)</f>
        <v>0</v>
      </c>
      <c r="J1476" s="240"/>
      <c r="K1476" s="241">
        <f>ROUND(E1476*J1476,2)</f>
        <v>0</v>
      </c>
      <c r="L1476" s="241">
        <v>21</v>
      </c>
      <c r="M1476" s="241">
        <f>G1476*(1+L1476/100)</f>
        <v>0</v>
      </c>
      <c r="N1476" s="239">
        <v>1.2199999999999999E-3</v>
      </c>
      <c r="O1476" s="239">
        <f>ROUND(E1476*N1476,2)</f>
        <v>0.63</v>
      </c>
      <c r="P1476" s="239">
        <v>0</v>
      </c>
      <c r="Q1476" s="239">
        <f>ROUND(E1476*P1476,2)</f>
        <v>0</v>
      </c>
      <c r="R1476" s="241" t="s">
        <v>319</v>
      </c>
      <c r="S1476" s="241" t="s">
        <v>196</v>
      </c>
      <c r="T1476" s="242" t="s">
        <v>244</v>
      </c>
      <c r="U1476" s="224">
        <v>0</v>
      </c>
      <c r="V1476" s="224">
        <f>ROUND(E1476*U1476,2)</f>
        <v>0</v>
      </c>
      <c r="W1476" s="224"/>
      <c r="X1476" s="224" t="s">
        <v>320</v>
      </c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321</v>
      </c>
      <c r="AH1476" s="213"/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53" t="s">
        <v>2698</v>
      </c>
      <c r="D1477" s="226"/>
      <c r="E1477" s="227">
        <v>517.54499999999996</v>
      </c>
      <c r="F1477" s="224"/>
      <c r="G1477" s="224"/>
      <c r="H1477" s="224"/>
      <c r="I1477" s="224"/>
      <c r="J1477" s="224"/>
      <c r="K1477" s="224"/>
      <c r="L1477" s="224"/>
      <c r="M1477" s="224"/>
      <c r="N1477" s="223"/>
      <c r="O1477" s="223"/>
      <c r="P1477" s="223"/>
      <c r="Q1477" s="223"/>
      <c r="R1477" s="224"/>
      <c r="S1477" s="224"/>
      <c r="T1477" s="224"/>
      <c r="U1477" s="224"/>
      <c r="V1477" s="224"/>
      <c r="W1477" s="224"/>
      <c r="X1477" s="224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206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20"/>
      <c r="B1478" s="221"/>
      <c r="C1478" s="251"/>
      <c r="D1478" s="246"/>
      <c r="E1478" s="246"/>
      <c r="F1478" s="246"/>
      <c r="G1478" s="246"/>
      <c r="H1478" s="224"/>
      <c r="I1478" s="224"/>
      <c r="J1478" s="224"/>
      <c r="K1478" s="224"/>
      <c r="L1478" s="224"/>
      <c r="M1478" s="224"/>
      <c r="N1478" s="223"/>
      <c r="O1478" s="223"/>
      <c r="P1478" s="223"/>
      <c r="Q1478" s="223"/>
      <c r="R1478" s="224"/>
      <c r="S1478" s="224"/>
      <c r="T1478" s="224"/>
      <c r="U1478" s="224"/>
      <c r="V1478" s="224"/>
      <c r="W1478" s="224"/>
      <c r="X1478" s="224"/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202</v>
      </c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 x14ac:dyDescent="0.2">
      <c r="A1479" s="220">
        <v>245</v>
      </c>
      <c r="B1479" s="221" t="s">
        <v>2699</v>
      </c>
      <c r="C1479" s="266" t="s">
        <v>2700</v>
      </c>
      <c r="D1479" s="222" t="s">
        <v>0</v>
      </c>
      <c r="E1479" s="245"/>
      <c r="F1479" s="225"/>
      <c r="G1479" s="224">
        <f>ROUND(E1479*F1479,2)</f>
        <v>0</v>
      </c>
      <c r="H1479" s="225"/>
      <c r="I1479" s="224">
        <f>ROUND(E1479*H1479,2)</f>
        <v>0</v>
      </c>
      <c r="J1479" s="225"/>
      <c r="K1479" s="224">
        <f>ROUND(E1479*J1479,2)</f>
        <v>0</v>
      </c>
      <c r="L1479" s="224">
        <v>21</v>
      </c>
      <c r="M1479" s="224">
        <f>G1479*(1+L1479/100)</f>
        <v>0</v>
      </c>
      <c r="N1479" s="223">
        <v>0</v>
      </c>
      <c r="O1479" s="223">
        <f>ROUND(E1479*N1479,2)</f>
        <v>0</v>
      </c>
      <c r="P1479" s="223">
        <v>0</v>
      </c>
      <c r="Q1479" s="223">
        <f>ROUND(E1479*P1479,2)</f>
        <v>0</v>
      </c>
      <c r="R1479" s="224" t="s">
        <v>2603</v>
      </c>
      <c r="S1479" s="224" t="s">
        <v>196</v>
      </c>
      <c r="T1479" s="224" t="s">
        <v>244</v>
      </c>
      <c r="U1479" s="224">
        <v>0</v>
      </c>
      <c r="V1479" s="224">
        <f>ROUND(E1479*U1479,2)</f>
        <v>0</v>
      </c>
      <c r="W1479" s="224"/>
      <c r="X1479" s="224" t="s">
        <v>340</v>
      </c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341</v>
      </c>
      <c r="AH1479" s="213"/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 x14ac:dyDescent="0.2">
      <c r="A1480" s="220"/>
      <c r="B1480" s="221"/>
      <c r="C1480" s="265" t="s">
        <v>1374</v>
      </c>
      <c r="D1480" s="263"/>
      <c r="E1480" s="263"/>
      <c r="F1480" s="263"/>
      <c r="G1480" s="263"/>
      <c r="H1480" s="224"/>
      <c r="I1480" s="224"/>
      <c r="J1480" s="224"/>
      <c r="K1480" s="224"/>
      <c r="L1480" s="224"/>
      <c r="M1480" s="224"/>
      <c r="N1480" s="223"/>
      <c r="O1480" s="223"/>
      <c r="P1480" s="223"/>
      <c r="Q1480" s="223"/>
      <c r="R1480" s="224"/>
      <c r="S1480" s="224"/>
      <c r="T1480" s="224"/>
      <c r="U1480" s="224"/>
      <c r="V1480" s="224"/>
      <c r="W1480" s="224"/>
      <c r="X1480" s="224"/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236</v>
      </c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 x14ac:dyDescent="0.2">
      <c r="A1481" s="220"/>
      <c r="B1481" s="221"/>
      <c r="C1481" s="251"/>
      <c r="D1481" s="246"/>
      <c r="E1481" s="246"/>
      <c r="F1481" s="246"/>
      <c r="G1481" s="246"/>
      <c r="H1481" s="224"/>
      <c r="I1481" s="224"/>
      <c r="J1481" s="224"/>
      <c r="K1481" s="224"/>
      <c r="L1481" s="224"/>
      <c r="M1481" s="224"/>
      <c r="N1481" s="223"/>
      <c r="O1481" s="223"/>
      <c r="P1481" s="223"/>
      <c r="Q1481" s="223"/>
      <c r="R1481" s="224"/>
      <c r="S1481" s="224"/>
      <c r="T1481" s="224"/>
      <c r="U1481" s="224"/>
      <c r="V1481" s="224"/>
      <c r="W1481" s="224"/>
      <c r="X1481" s="224"/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202</v>
      </c>
      <c r="AH1481" s="213"/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x14ac:dyDescent="0.2">
      <c r="A1482" s="229" t="s">
        <v>191</v>
      </c>
      <c r="B1482" s="230" t="s">
        <v>144</v>
      </c>
      <c r="C1482" s="248" t="s">
        <v>145</v>
      </c>
      <c r="D1482" s="231"/>
      <c r="E1482" s="232"/>
      <c r="F1482" s="233"/>
      <c r="G1482" s="233">
        <f>SUMIF(AG1483:AG1520,"&lt;&gt;NOR",G1483:G1520)</f>
        <v>0</v>
      </c>
      <c r="H1482" s="233"/>
      <c r="I1482" s="233">
        <f>SUM(I1483:I1520)</f>
        <v>0</v>
      </c>
      <c r="J1482" s="233"/>
      <c r="K1482" s="233">
        <f>SUM(K1483:K1520)</f>
        <v>0</v>
      </c>
      <c r="L1482" s="233"/>
      <c r="M1482" s="233">
        <f>SUM(M1483:M1520)</f>
        <v>0</v>
      </c>
      <c r="N1482" s="232"/>
      <c r="O1482" s="232">
        <f>SUM(O1483:O1520)</f>
        <v>1.88</v>
      </c>
      <c r="P1482" s="232"/>
      <c r="Q1482" s="232">
        <f>SUM(Q1483:Q1520)</f>
        <v>0</v>
      </c>
      <c r="R1482" s="233"/>
      <c r="S1482" s="233"/>
      <c r="T1482" s="234"/>
      <c r="U1482" s="228"/>
      <c r="V1482" s="228">
        <f>SUM(V1483:V1520)</f>
        <v>192.32999999999998</v>
      </c>
      <c r="W1482" s="228"/>
      <c r="X1482" s="228"/>
      <c r="AG1482" t="s">
        <v>192</v>
      </c>
    </row>
    <row r="1483" spans="1:60" outlineLevel="1" x14ac:dyDescent="0.2">
      <c r="A1483" s="236">
        <v>246</v>
      </c>
      <c r="B1483" s="237" t="s">
        <v>2701</v>
      </c>
      <c r="C1483" s="249" t="s">
        <v>2702</v>
      </c>
      <c r="D1483" s="238" t="s">
        <v>263</v>
      </c>
      <c r="E1483" s="239">
        <v>152.83799999999999</v>
      </c>
      <c r="F1483" s="240"/>
      <c r="G1483" s="241">
        <f>ROUND(E1483*F1483,2)</f>
        <v>0</v>
      </c>
      <c r="H1483" s="240"/>
      <c r="I1483" s="241">
        <f>ROUND(E1483*H1483,2)</f>
        <v>0</v>
      </c>
      <c r="J1483" s="240"/>
      <c r="K1483" s="241">
        <f>ROUND(E1483*J1483,2)</f>
        <v>0</v>
      </c>
      <c r="L1483" s="241">
        <v>21</v>
      </c>
      <c r="M1483" s="241">
        <f>G1483*(1+L1483/100)</f>
        <v>0</v>
      </c>
      <c r="N1483" s="239">
        <v>3.0000000000000001E-5</v>
      </c>
      <c r="O1483" s="239">
        <f>ROUND(E1483*N1483,2)</f>
        <v>0</v>
      </c>
      <c r="P1483" s="239">
        <v>0</v>
      </c>
      <c r="Q1483" s="239">
        <f>ROUND(E1483*P1483,2)</f>
        <v>0</v>
      </c>
      <c r="R1483" s="241" t="s">
        <v>2703</v>
      </c>
      <c r="S1483" s="241" t="s">
        <v>196</v>
      </c>
      <c r="T1483" s="242" t="s">
        <v>244</v>
      </c>
      <c r="U1483" s="224">
        <v>0.2</v>
      </c>
      <c r="V1483" s="224">
        <f>ROUND(E1483*U1483,2)</f>
        <v>30.57</v>
      </c>
      <c r="W1483" s="224"/>
      <c r="X1483" s="224" t="s">
        <v>233</v>
      </c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234</v>
      </c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53" t="s">
        <v>2704</v>
      </c>
      <c r="D1484" s="226"/>
      <c r="E1484" s="227">
        <v>71.519000000000005</v>
      </c>
      <c r="F1484" s="224"/>
      <c r="G1484" s="224"/>
      <c r="H1484" s="224"/>
      <c r="I1484" s="224"/>
      <c r="J1484" s="224"/>
      <c r="K1484" s="224"/>
      <c r="L1484" s="224"/>
      <c r="M1484" s="224"/>
      <c r="N1484" s="223"/>
      <c r="O1484" s="223"/>
      <c r="P1484" s="223"/>
      <c r="Q1484" s="223"/>
      <c r="R1484" s="224"/>
      <c r="S1484" s="224"/>
      <c r="T1484" s="224"/>
      <c r="U1484" s="224"/>
      <c r="V1484" s="224"/>
      <c r="W1484" s="224"/>
      <c r="X1484" s="224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206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 x14ac:dyDescent="0.2">
      <c r="A1485" s="220"/>
      <c r="B1485" s="221"/>
      <c r="C1485" s="253" t="s">
        <v>2705</v>
      </c>
      <c r="D1485" s="226"/>
      <c r="E1485" s="227">
        <v>4.9000000000000004</v>
      </c>
      <c r="F1485" s="224"/>
      <c r="G1485" s="224"/>
      <c r="H1485" s="224"/>
      <c r="I1485" s="224"/>
      <c r="J1485" s="224"/>
      <c r="K1485" s="224"/>
      <c r="L1485" s="224"/>
      <c r="M1485" s="224"/>
      <c r="N1485" s="223"/>
      <c r="O1485" s="223"/>
      <c r="P1485" s="223"/>
      <c r="Q1485" s="223"/>
      <c r="R1485" s="224"/>
      <c r="S1485" s="224"/>
      <c r="T1485" s="224"/>
      <c r="U1485" s="224"/>
      <c r="V1485" s="224"/>
      <c r="W1485" s="224"/>
      <c r="X1485" s="224"/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206</v>
      </c>
      <c r="AH1485" s="213">
        <v>0</v>
      </c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20"/>
      <c r="B1486" s="221"/>
      <c r="C1486" s="253" t="s">
        <v>2706</v>
      </c>
      <c r="D1486" s="226"/>
      <c r="E1486" s="227">
        <v>76.418999999999997</v>
      </c>
      <c r="F1486" s="224"/>
      <c r="G1486" s="224"/>
      <c r="H1486" s="224"/>
      <c r="I1486" s="224"/>
      <c r="J1486" s="224"/>
      <c r="K1486" s="224"/>
      <c r="L1486" s="224"/>
      <c r="M1486" s="224"/>
      <c r="N1486" s="223"/>
      <c r="O1486" s="223"/>
      <c r="P1486" s="223"/>
      <c r="Q1486" s="223"/>
      <c r="R1486" s="224"/>
      <c r="S1486" s="224"/>
      <c r="T1486" s="224"/>
      <c r="U1486" s="224"/>
      <c r="V1486" s="224"/>
      <c r="W1486" s="224"/>
      <c r="X1486" s="224"/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206</v>
      </c>
      <c r="AH1486" s="213">
        <v>0</v>
      </c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 x14ac:dyDescent="0.2">
      <c r="A1487" s="220"/>
      <c r="B1487" s="221"/>
      <c r="C1487" s="251"/>
      <c r="D1487" s="246"/>
      <c r="E1487" s="246"/>
      <c r="F1487" s="246"/>
      <c r="G1487" s="246"/>
      <c r="H1487" s="224"/>
      <c r="I1487" s="224"/>
      <c r="J1487" s="224"/>
      <c r="K1487" s="224"/>
      <c r="L1487" s="224"/>
      <c r="M1487" s="224"/>
      <c r="N1487" s="223"/>
      <c r="O1487" s="223"/>
      <c r="P1487" s="223"/>
      <c r="Q1487" s="223"/>
      <c r="R1487" s="224"/>
      <c r="S1487" s="224"/>
      <c r="T1487" s="224"/>
      <c r="U1487" s="224"/>
      <c r="V1487" s="224"/>
      <c r="W1487" s="224"/>
      <c r="X1487" s="224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202</v>
      </c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ht="33.75" outlineLevel="1" x14ac:dyDescent="0.2">
      <c r="A1488" s="236">
        <v>247</v>
      </c>
      <c r="B1488" s="237" t="s">
        <v>2707</v>
      </c>
      <c r="C1488" s="249" t="s">
        <v>2708</v>
      </c>
      <c r="D1488" s="238" t="s">
        <v>400</v>
      </c>
      <c r="E1488" s="239">
        <v>342.9</v>
      </c>
      <c r="F1488" s="240"/>
      <c r="G1488" s="241">
        <f>ROUND(E1488*F1488,2)</f>
        <v>0</v>
      </c>
      <c r="H1488" s="240"/>
      <c r="I1488" s="241">
        <f>ROUND(E1488*H1488,2)</f>
        <v>0</v>
      </c>
      <c r="J1488" s="240"/>
      <c r="K1488" s="241">
        <f>ROUND(E1488*J1488,2)</f>
        <v>0</v>
      </c>
      <c r="L1488" s="241">
        <v>21</v>
      </c>
      <c r="M1488" s="241">
        <f>G1488*(1+L1488/100)</f>
        <v>0</v>
      </c>
      <c r="N1488" s="239">
        <v>2.5000000000000001E-4</v>
      </c>
      <c r="O1488" s="239">
        <f>ROUND(E1488*N1488,2)</f>
        <v>0.09</v>
      </c>
      <c r="P1488" s="239">
        <v>0</v>
      </c>
      <c r="Q1488" s="239">
        <f>ROUND(E1488*P1488,2)</f>
        <v>0</v>
      </c>
      <c r="R1488" s="241" t="s">
        <v>2703</v>
      </c>
      <c r="S1488" s="241" t="s">
        <v>196</v>
      </c>
      <c r="T1488" s="242" t="s">
        <v>244</v>
      </c>
      <c r="U1488" s="224">
        <v>0.44</v>
      </c>
      <c r="V1488" s="224">
        <f>ROUND(E1488*U1488,2)</f>
        <v>150.88</v>
      </c>
      <c r="W1488" s="224"/>
      <c r="X1488" s="224" t="s">
        <v>233</v>
      </c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234</v>
      </c>
      <c r="AH1488" s="213"/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 x14ac:dyDescent="0.2">
      <c r="A1489" s="220"/>
      <c r="B1489" s="221"/>
      <c r="C1489" s="259" t="s">
        <v>2709</v>
      </c>
      <c r="D1489" s="257"/>
      <c r="E1489" s="257"/>
      <c r="F1489" s="257"/>
      <c r="G1489" s="257"/>
      <c r="H1489" s="224"/>
      <c r="I1489" s="224"/>
      <c r="J1489" s="224"/>
      <c r="K1489" s="224"/>
      <c r="L1489" s="224"/>
      <c r="M1489" s="224"/>
      <c r="N1489" s="223"/>
      <c r="O1489" s="223"/>
      <c r="P1489" s="223"/>
      <c r="Q1489" s="223"/>
      <c r="R1489" s="224"/>
      <c r="S1489" s="224"/>
      <c r="T1489" s="224"/>
      <c r="U1489" s="224"/>
      <c r="V1489" s="224"/>
      <c r="W1489" s="224"/>
      <c r="X1489" s="224"/>
      <c r="Y1489" s="213"/>
      <c r="Z1489" s="213"/>
      <c r="AA1489" s="213"/>
      <c r="AB1489" s="213"/>
      <c r="AC1489" s="213"/>
      <c r="AD1489" s="213"/>
      <c r="AE1489" s="213"/>
      <c r="AF1489" s="213"/>
      <c r="AG1489" s="213" t="s">
        <v>236</v>
      </c>
      <c r="AH1489" s="213"/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 x14ac:dyDescent="0.2">
      <c r="A1490" s="220"/>
      <c r="B1490" s="221"/>
      <c r="C1490" s="253" t="s">
        <v>2710</v>
      </c>
      <c r="D1490" s="226"/>
      <c r="E1490" s="227">
        <v>171.45</v>
      </c>
      <c r="F1490" s="224"/>
      <c r="G1490" s="224"/>
      <c r="H1490" s="224"/>
      <c r="I1490" s="224"/>
      <c r="J1490" s="224"/>
      <c r="K1490" s="224"/>
      <c r="L1490" s="224"/>
      <c r="M1490" s="224"/>
      <c r="N1490" s="223"/>
      <c r="O1490" s="223"/>
      <c r="P1490" s="223"/>
      <c r="Q1490" s="223"/>
      <c r="R1490" s="224"/>
      <c r="S1490" s="224"/>
      <c r="T1490" s="224"/>
      <c r="U1490" s="224"/>
      <c r="V1490" s="224"/>
      <c r="W1490" s="224"/>
      <c r="X1490" s="224"/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206</v>
      </c>
      <c r="AH1490" s="213">
        <v>0</v>
      </c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20"/>
      <c r="B1491" s="221"/>
      <c r="C1491" s="253" t="s">
        <v>2711</v>
      </c>
      <c r="D1491" s="226"/>
      <c r="E1491" s="227">
        <v>171.45</v>
      </c>
      <c r="F1491" s="224"/>
      <c r="G1491" s="224"/>
      <c r="H1491" s="224"/>
      <c r="I1491" s="224"/>
      <c r="J1491" s="224"/>
      <c r="K1491" s="224"/>
      <c r="L1491" s="224"/>
      <c r="M1491" s="224"/>
      <c r="N1491" s="223"/>
      <c r="O1491" s="223"/>
      <c r="P1491" s="223"/>
      <c r="Q1491" s="223"/>
      <c r="R1491" s="224"/>
      <c r="S1491" s="224"/>
      <c r="T1491" s="224"/>
      <c r="U1491" s="224"/>
      <c r="V1491" s="224"/>
      <c r="W1491" s="224"/>
      <c r="X1491" s="224"/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206</v>
      </c>
      <c r="AH1491" s="213">
        <v>0</v>
      </c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 x14ac:dyDescent="0.2">
      <c r="A1492" s="220"/>
      <c r="B1492" s="221"/>
      <c r="C1492" s="251"/>
      <c r="D1492" s="246"/>
      <c r="E1492" s="246"/>
      <c r="F1492" s="246"/>
      <c r="G1492" s="246"/>
      <c r="H1492" s="224"/>
      <c r="I1492" s="224"/>
      <c r="J1492" s="224"/>
      <c r="K1492" s="224"/>
      <c r="L1492" s="224"/>
      <c r="M1492" s="224"/>
      <c r="N1492" s="223"/>
      <c r="O1492" s="223"/>
      <c r="P1492" s="223"/>
      <c r="Q1492" s="223"/>
      <c r="R1492" s="224"/>
      <c r="S1492" s="224"/>
      <c r="T1492" s="224"/>
      <c r="U1492" s="224"/>
      <c r="V1492" s="224"/>
      <c r="W1492" s="224"/>
      <c r="X1492" s="224"/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202</v>
      </c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ht="22.5" outlineLevel="1" x14ac:dyDescent="0.2">
      <c r="A1493" s="236">
        <v>248</v>
      </c>
      <c r="B1493" s="237" t="s">
        <v>2712</v>
      </c>
      <c r="C1493" s="249" t="s">
        <v>2713</v>
      </c>
      <c r="D1493" s="238" t="s">
        <v>400</v>
      </c>
      <c r="E1493" s="239">
        <v>10.26</v>
      </c>
      <c r="F1493" s="240"/>
      <c r="G1493" s="241">
        <f>ROUND(E1493*F1493,2)</f>
        <v>0</v>
      </c>
      <c r="H1493" s="240"/>
      <c r="I1493" s="241">
        <f>ROUND(E1493*H1493,2)</f>
        <v>0</v>
      </c>
      <c r="J1493" s="240"/>
      <c r="K1493" s="241">
        <f>ROUND(E1493*J1493,2)</f>
        <v>0</v>
      </c>
      <c r="L1493" s="241">
        <v>21</v>
      </c>
      <c r="M1493" s="241">
        <f>G1493*(1+L1493/100)</f>
        <v>0</v>
      </c>
      <c r="N1493" s="239">
        <v>4.1999999999999997E-3</v>
      </c>
      <c r="O1493" s="239">
        <f>ROUND(E1493*N1493,2)</f>
        <v>0.04</v>
      </c>
      <c r="P1493" s="239">
        <v>0</v>
      </c>
      <c r="Q1493" s="239">
        <f>ROUND(E1493*P1493,2)</f>
        <v>0</v>
      </c>
      <c r="R1493" s="241" t="s">
        <v>2703</v>
      </c>
      <c r="S1493" s="241" t="s">
        <v>196</v>
      </c>
      <c r="T1493" s="242" t="s">
        <v>244</v>
      </c>
      <c r="U1493" s="224">
        <v>0.05</v>
      </c>
      <c r="V1493" s="224">
        <f>ROUND(E1493*U1493,2)</f>
        <v>0.51</v>
      </c>
      <c r="W1493" s="224"/>
      <c r="X1493" s="224" t="s">
        <v>233</v>
      </c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234</v>
      </c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53" t="s">
        <v>2714</v>
      </c>
      <c r="D1494" s="226"/>
      <c r="E1494" s="227">
        <v>10.26</v>
      </c>
      <c r="F1494" s="224"/>
      <c r="G1494" s="224"/>
      <c r="H1494" s="224"/>
      <c r="I1494" s="224"/>
      <c r="J1494" s="224"/>
      <c r="K1494" s="224"/>
      <c r="L1494" s="224"/>
      <c r="M1494" s="224"/>
      <c r="N1494" s="223"/>
      <c r="O1494" s="223"/>
      <c r="P1494" s="223"/>
      <c r="Q1494" s="223"/>
      <c r="R1494" s="224"/>
      <c r="S1494" s="224"/>
      <c r="T1494" s="224"/>
      <c r="U1494" s="224"/>
      <c r="V1494" s="224"/>
      <c r="W1494" s="224"/>
      <c r="X1494" s="224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206</v>
      </c>
      <c r="AH1494" s="213">
        <v>0</v>
      </c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 x14ac:dyDescent="0.2">
      <c r="A1495" s="220"/>
      <c r="B1495" s="221"/>
      <c r="C1495" s="251"/>
      <c r="D1495" s="246"/>
      <c r="E1495" s="246"/>
      <c r="F1495" s="246"/>
      <c r="G1495" s="246"/>
      <c r="H1495" s="224"/>
      <c r="I1495" s="224"/>
      <c r="J1495" s="224"/>
      <c r="K1495" s="224"/>
      <c r="L1495" s="224"/>
      <c r="M1495" s="224"/>
      <c r="N1495" s="223"/>
      <c r="O1495" s="223"/>
      <c r="P1495" s="223"/>
      <c r="Q1495" s="223"/>
      <c r="R1495" s="224"/>
      <c r="S1495" s="224"/>
      <c r="T1495" s="224"/>
      <c r="U1495" s="224"/>
      <c r="V1495" s="224"/>
      <c r="W1495" s="224"/>
      <c r="X1495" s="224"/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202</v>
      </c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ht="22.5" outlineLevel="1" x14ac:dyDescent="0.2">
      <c r="A1496" s="236">
        <v>249</v>
      </c>
      <c r="B1496" s="237" t="s">
        <v>2715</v>
      </c>
      <c r="C1496" s="249" t="s">
        <v>2716</v>
      </c>
      <c r="D1496" s="238" t="s">
        <v>400</v>
      </c>
      <c r="E1496" s="239">
        <v>11.685</v>
      </c>
      <c r="F1496" s="240"/>
      <c r="G1496" s="241">
        <f>ROUND(E1496*F1496,2)</f>
        <v>0</v>
      </c>
      <c r="H1496" s="240"/>
      <c r="I1496" s="241">
        <f>ROUND(E1496*H1496,2)</f>
        <v>0</v>
      </c>
      <c r="J1496" s="240"/>
      <c r="K1496" s="241">
        <f>ROUND(E1496*J1496,2)</f>
        <v>0</v>
      </c>
      <c r="L1496" s="241">
        <v>21</v>
      </c>
      <c r="M1496" s="241">
        <f>G1496*(1+L1496/100)</f>
        <v>0</v>
      </c>
      <c r="N1496" s="239">
        <v>5.0000000000000001E-3</v>
      </c>
      <c r="O1496" s="239">
        <f>ROUND(E1496*N1496,2)</f>
        <v>0.06</v>
      </c>
      <c r="P1496" s="239">
        <v>0</v>
      </c>
      <c r="Q1496" s="239">
        <f>ROUND(E1496*P1496,2)</f>
        <v>0</v>
      </c>
      <c r="R1496" s="241" t="s">
        <v>2703</v>
      </c>
      <c r="S1496" s="241" t="s">
        <v>196</v>
      </c>
      <c r="T1496" s="242" t="s">
        <v>244</v>
      </c>
      <c r="U1496" s="224">
        <v>0.1</v>
      </c>
      <c r="V1496" s="224">
        <f>ROUND(E1496*U1496,2)</f>
        <v>1.17</v>
      </c>
      <c r="W1496" s="224"/>
      <c r="X1496" s="224" t="s">
        <v>233</v>
      </c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234</v>
      </c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53" t="s">
        <v>2717</v>
      </c>
      <c r="D1497" s="226"/>
      <c r="E1497" s="227">
        <v>2.04</v>
      </c>
      <c r="F1497" s="224"/>
      <c r="G1497" s="224"/>
      <c r="H1497" s="224"/>
      <c r="I1497" s="224"/>
      <c r="J1497" s="224"/>
      <c r="K1497" s="224"/>
      <c r="L1497" s="224"/>
      <c r="M1497" s="224"/>
      <c r="N1497" s="223"/>
      <c r="O1497" s="223"/>
      <c r="P1497" s="223"/>
      <c r="Q1497" s="223"/>
      <c r="R1497" s="224"/>
      <c r="S1497" s="224"/>
      <c r="T1497" s="224"/>
      <c r="U1497" s="224"/>
      <c r="V1497" s="224"/>
      <c r="W1497" s="224"/>
      <c r="X1497" s="224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206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 x14ac:dyDescent="0.2">
      <c r="A1498" s="220"/>
      <c r="B1498" s="221"/>
      <c r="C1498" s="253" t="s">
        <v>2718</v>
      </c>
      <c r="D1498" s="226"/>
      <c r="E1498" s="227">
        <v>2.2799999999999998</v>
      </c>
      <c r="F1498" s="224"/>
      <c r="G1498" s="224"/>
      <c r="H1498" s="224"/>
      <c r="I1498" s="224"/>
      <c r="J1498" s="224"/>
      <c r="K1498" s="224"/>
      <c r="L1498" s="224"/>
      <c r="M1498" s="224"/>
      <c r="N1498" s="223"/>
      <c r="O1498" s="223"/>
      <c r="P1498" s="223"/>
      <c r="Q1498" s="223"/>
      <c r="R1498" s="224"/>
      <c r="S1498" s="224"/>
      <c r="T1498" s="224"/>
      <c r="U1498" s="224"/>
      <c r="V1498" s="224"/>
      <c r="W1498" s="224"/>
      <c r="X1498" s="224"/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206</v>
      </c>
      <c r="AH1498" s="213">
        <v>0</v>
      </c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 x14ac:dyDescent="0.2">
      <c r="A1499" s="220"/>
      <c r="B1499" s="221"/>
      <c r="C1499" s="253" t="s">
        <v>2719</v>
      </c>
      <c r="D1499" s="226"/>
      <c r="E1499" s="227">
        <v>2.2275</v>
      </c>
      <c r="F1499" s="224"/>
      <c r="G1499" s="224"/>
      <c r="H1499" s="224"/>
      <c r="I1499" s="224"/>
      <c r="J1499" s="224"/>
      <c r="K1499" s="224"/>
      <c r="L1499" s="224"/>
      <c r="M1499" s="224"/>
      <c r="N1499" s="223"/>
      <c r="O1499" s="223"/>
      <c r="P1499" s="223"/>
      <c r="Q1499" s="223"/>
      <c r="R1499" s="224"/>
      <c r="S1499" s="224"/>
      <c r="T1499" s="224"/>
      <c r="U1499" s="224"/>
      <c r="V1499" s="224"/>
      <c r="W1499" s="224"/>
      <c r="X1499" s="224"/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206</v>
      </c>
      <c r="AH1499" s="213">
        <v>0</v>
      </c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 x14ac:dyDescent="0.2">
      <c r="A1500" s="220"/>
      <c r="B1500" s="221"/>
      <c r="C1500" s="253" t="s">
        <v>2720</v>
      </c>
      <c r="D1500" s="226"/>
      <c r="E1500" s="227">
        <v>2.4500000000000002</v>
      </c>
      <c r="F1500" s="224"/>
      <c r="G1500" s="224"/>
      <c r="H1500" s="224"/>
      <c r="I1500" s="224"/>
      <c r="J1500" s="224"/>
      <c r="K1500" s="224"/>
      <c r="L1500" s="224"/>
      <c r="M1500" s="224"/>
      <c r="N1500" s="223"/>
      <c r="O1500" s="223"/>
      <c r="P1500" s="223"/>
      <c r="Q1500" s="223"/>
      <c r="R1500" s="224"/>
      <c r="S1500" s="224"/>
      <c r="T1500" s="224"/>
      <c r="U1500" s="224"/>
      <c r="V1500" s="224"/>
      <c r="W1500" s="224"/>
      <c r="X1500" s="224"/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206</v>
      </c>
      <c r="AH1500" s="213">
        <v>0</v>
      </c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53" t="s">
        <v>2721</v>
      </c>
      <c r="D1501" s="226"/>
      <c r="E1501" s="227">
        <v>2.6875</v>
      </c>
      <c r="F1501" s="224"/>
      <c r="G1501" s="224"/>
      <c r="H1501" s="224"/>
      <c r="I1501" s="224"/>
      <c r="J1501" s="224"/>
      <c r="K1501" s="224"/>
      <c r="L1501" s="224"/>
      <c r="M1501" s="224"/>
      <c r="N1501" s="223"/>
      <c r="O1501" s="223"/>
      <c r="P1501" s="223"/>
      <c r="Q1501" s="223"/>
      <c r="R1501" s="224"/>
      <c r="S1501" s="224"/>
      <c r="T1501" s="224"/>
      <c r="U1501" s="224"/>
      <c r="V1501" s="224"/>
      <c r="W1501" s="224"/>
      <c r="X1501" s="224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206</v>
      </c>
      <c r="AH1501" s="213">
        <v>0</v>
      </c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20"/>
      <c r="B1502" s="221"/>
      <c r="C1502" s="251"/>
      <c r="D1502" s="246"/>
      <c r="E1502" s="246"/>
      <c r="F1502" s="246"/>
      <c r="G1502" s="246"/>
      <c r="H1502" s="224"/>
      <c r="I1502" s="224"/>
      <c r="J1502" s="224"/>
      <c r="K1502" s="224"/>
      <c r="L1502" s="224"/>
      <c r="M1502" s="224"/>
      <c r="N1502" s="223"/>
      <c r="O1502" s="223"/>
      <c r="P1502" s="223"/>
      <c r="Q1502" s="223"/>
      <c r="R1502" s="224"/>
      <c r="S1502" s="224"/>
      <c r="T1502" s="224"/>
      <c r="U1502" s="224"/>
      <c r="V1502" s="224"/>
      <c r="W1502" s="224"/>
      <c r="X1502" s="224"/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202</v>
      </c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 x14ac:dyDescent="0.2">
      <c r="A1503" s="236">
        <v>250</v>
      </c>
      <c r="B1503" s="237" t="s">
        <v>2722</v>
      </c>
      <c r="C1503" s="249" t="s">
        <v>2723</v>
      </c>
      <c r="D1503" s="238" t="s">
        <v>2724</v>
      </c>
      <c r="E1503" s="239">
        <v>33.1</v>
      </c>
      <c r="F1503" s="240"/>
      <c r="G1503" s="241">
        <f>ROUND(E1503*F1503,2)</f>
        <v>0</v>
      </c>
      <c r="H1503" s="240"/>
      <c r="I1503" s="241">
        <f>ROUND(E1503*H1503,2)</f>
        <v>0</v>
      </c>
      <c r="J1503" s="240"/>
      <c r="K1503" s="241">
        <f>ROUND(E1503*J1503,2)</f>
        <v>0</v>
      </c>
      <c r="L1503" s="241">
        <v>21</v>
      </c>
      <c r="M1503" s="241">
        <f>G1503*(1+L1503/100)</f>
        <v>0</v>
      </c>
      <c r="N1503" s="239">
        <v>5.2999999999999998E-4</v>
      </c>
      <c r="O1503" s="239">
        <f>ROUND(E1503*N1503,2)</f>
        <v>0.02</v>
      </c>
      <c r="P1503" s="239">
        <v>0</v>
      </c>
      <c r="Q1503" s="239">
        <f>ROUND(E1503*P1503,2)</f>
        <v>0</v>
      </c>
      <c r="R1503" s="241" t="s">
        <v>2703</v>
      </c>
      <c r="S1503" s="241" t="s">
        <v>196</v>
      </c>
      <c r="T1503" s="242" t="s">
        <v>244</v>
      </c>
      <c r="U1503" s="224">
        <v>0.2</v>
      </c>
      <c r="V1503" s="224">
        <f>ROUND(E1503*U1503,2)</f>
        <v>6.62</v>
      </c>
      <c r="W1503" s="224"/>
      <c r="X1503" s="224" t="s">
        <v>233</v>
      </c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234</v>
      </c>
      <c r="AH1503" s="213"/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 x14ac:dyDescent="0.2">
      <c r="A1504" s="220"/>
      <c r="B1504" s="221"/>
      <c r="C1504" s="253" t="s">
        <v>2725</v>
      </c>
      <c r="D1504" s="226"/>
      <c r="E1504" s="227">
        <v>6.7</v>
      </c>
      <c r="F1504" s="224"/>
      <c r="G1504" s="224"/>
      <c r="H1504" s="224"/>
      <c r="I1504" s="224"/>
      <c r="J1504" s="224"/>
      <c r="K1504" s="224"/>
      <c r="L1504" s="224"/>
      <c r="M1504" s="224"/>
      <c r="N1504" s="223"/>
      <c r="O1504" s="223"/>
      <c r="P1504" s="223"/>
      <c r="Q1504" s="223"/>
      <c r="R1504" s="224"/>
      <c r="S1504" s="224"/>
      <c r="T1504" s="224"/>
      <c r="U1504" s="224"/>
      <c r="V1504" s="224"/>
      <c r="W1504" s="224"/>
      <c r="X1504" s="224"/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206</v>
      </c>
      <c r="AH1504" s="213">
        <v>0</v>
      </c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 x14ac:dyDescent="0.2">
      <c r="A1505" s="220"/>
      <c r="B1505" s="221"/>
      <c r="C1505" s="253" t="s">
        <v>2726</v>
      </c>
      <c r="D1505" s="226"/>
      <c r="E1505" s="227">
        <v>7.3</v>
      </c>
      <c r="F1505" s="224"/>
      <c r="G1505" s="224"/>
      <c r="H1505" s="224"/>
      <c r="I1505" s="224"/>
      <c r="J1505" s="224"/>
      <c r="K1505" s="224"/>
      <c r="L1505" s="224"/>
      <c r="M1505" s="224"/>
      <c r="N1505" s="223"/>
      <c r="O1505" s="223"/>
      <c r="P1505" s="223"/>
      <c r="Q1505" s="223"/>
      <c r="R1505" s="224"/>
      <c r="S1505" s="224"/>
      <c r="T1505" s="224"/>
      <c r="U1505" s="224"/>
      <c r="V1505" s="224"/>
      <c r="W1505" s="224"/>
      <c r="X1505" s="224"/>
      <c r="Y1505" s="213"/>
      <c r="Z1505" s="213"/>
      <c r="AA1505" s="213"/>
      <c r="AB1505" s="213"/>
      <c r="AC1505" s="213"/>
      <c r="AD1505" s="213"/>
      <c r="AE1505" s="213"/>
      <c r="AF1505" s="213"/>
      <c r="AG1505" s="213" t="s">
        <v>206</v>
      </c>
      <c r="AH1505" s="213">
        <v>0</v>
      </c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 x14ac:dyDescent="0.2">
      <c r="A1506" s="220"/>
      <c r="B1506" s="221"/>
      <c r="C1506" s="253" t="s">
        <v>2727</v>
      </c>
      <c r="D1506" s="226"/>
      <c r="E1506" s="227">
        <v>6</v>
      </c>
      <c r="F1506" s="224"/>
      <c r="G1506" s="224"/>
      <c r="H1506" s="224"/>
      <c r="I1506" s="224"/>
      <c r="J1506" s="224"/>
      <c r="K1506" s="224"/>
      <c r="L1506" s="224"/>
      <c r="M1506" s="224"/>
      <c r="N1506" s="223"/>
      <c r="O1506" s="223"/>
      <c r="P1506" s="223"/>
      <c r="Q1506" s="223"/>
      <c r="R1506" s="224"/>
      <c r="S1506" s="224"/>
      <c r="T1506" s="224"/>
      <c r="U1506" s="224"/>
      <c r="V1506" s="224"/>
      <c r="W1506" s="224"/>
      <c r="X1506" s="224"/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206</v>
      </c>
      <c r="AH1506" s="213">
        <v>0</v>
      </c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53" t="s">
        <v>2728</v>
      </c>
      <c r="D1507" s="226"/>
      <c r="E1507" s="227">
        <v>6.3</v>
      </c>
      <c r="F1507" s="224"/>
      <c r="G1507" s="224"/>
      <c r="H1507" s="224"/>
      <c r="I1507" s="224"/>
      <c r="J1507" s="224"/>
      <c r="K1507" s="224"/>
      <c r="L1507" s="224"/>
      <c r="M1507" s="224"/>
      <c r="N1507" s="223"/>
      <c r="O1507" s="223"/>
      <c r="P1507" s="223"/>
      <c r="Q1507" s="223"/>
      <c r="R1507" s="224"/>
      <c r="S1507" s="224"/>
      <c r="T1507" s="224"/>
      <c r="U1507" s="224"/>
      <c r="V1507" s="224"/>
      <c r="W1507" s="224"/>
      <c r="X1507" s="224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206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20"/>
      <c r="B1508" s="221"/>
      <c r="C1508" s="253" t="s">
        <v>2729</v>
      </c>
      <c r="D1508" s="226"/>
      <c r="E1508" s="227">
        <v>6.8</v>
      </c>
      <c r="F1508" s="224"/>
      <c r="G1508" s="224"/>
      <c r="H1508" s="224"/>
      <c r="I1508" s="224"/>
      <c r="J1508" s="224"/>
      <c r="K1508" s="224"/>
      <c r="L1508" s="224"/>
      <c r="M1508" s="224"/>
      <c r="N1508" s="223"/>
      <c r="O1508" s="223"/>
      <c r="P1508" s="223"/>
      <c r="Q1508" s="223"/>
      <c r="R1508" s="224"/>
      <c r="S1508" s="224"/>
      <c r="T1508" s="224"/>
      <c r="U1508" s="224"/>
      <c r="V1508" s="224"/>
      <c r="W1508" s="224"/>
      <c r="X1508" s="224"/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206</v>
      </c>
      <c r="AH1508" s="213">
        <v>0</v>
      </c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20"/>
      <c r="B1509" s="221"/>
      <c r="C1509" s="251"/>
      <c r="D1509" s="246"/>
      <c r="E1509" s="246"/>
      <c r="F1509" s="246"/>
      <c r="G1509" s="246"/>
      <c r="H1509" s="224"/>
      <c r="I1509" s="224"/>
      <c r="J1509" s="224"/>
      <c r="K1509" s="224"/>
      <c r="L1509" s="224"/>
      <c r="M1509" s="224"/>
      <c r="N1509" s="223"/>
      <c r="O1509" s="223"/>
      <c r="P1509" s="223"/>
      <c r="Q1509" s="223"/>
      <c r="R1509" s="224"/>
      <c r="S1509" s="224"/>
      <c r="T1509" s="224"/>
      <c r="U1509" s="224"/>
      <c r="V1509" s="224"/>
      <c r="W1509" s="224"/>
      <c r="X1509" s="224"/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202</v>
      </c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 x14ac:dyDescent="0.2">
      <c r="A1510" s="236">
        <v>251</v>
      </c>
      <c r="B1510" s="237" t="s">
        <v>2730</v>
      </c>
      <c r="C1510" s="249" t="s">
        <v>2731</v>
      </c>
      <c r="D1510" s="238" t="s">
        <v>2724</v>
      </c>
      <c r="E1510" s="239">
        <v>18.399999999999999</v>
      </c>
      <c r="F1510" s="240"/>
      <c r="G1510" s="241">
        <f>ROUND(E1510*F1510,2)</f>
        <v>0</v>
      </c>
      <c r="H1510" s="240"/>
      <c r="I1510" s="241">
        <f>ROUND(E1510*H1510,2)</f>
        <v>0</v>
      </c>
      <c r="J1510" s="240"/>
      <c r="K1510" s="241">
        <f>ROUND(E1510*J1510,2)</f>
        <v>0</v>
      </c>
      <c r="L1510" s="241">
        <v>21</v>
      </c>
      <c r="M1510" s="241">
        <f>G1510*(1+L1510/100)</f>
        <v>0</v>
      </c>
      <c r="N1510" s="239">
        <v>5.4000000000000001E-4</v>
      </c>
      <c r="O1510" s="239">
        <f>ROUND(E1510*N1510,2)</f>
        <v>0.01</v>
      </c>
      <c r="P1510" s="239">
        <v>0</v>
      </c>
      <c r="Q1510" s="239">
        <f>ROUND(E1510*P1510,2)</f>
        <v>0</v>
      </c>
      <c r="R1510" s="241" t="s">
        <v>2703</v>
      </c>
      <c r="S1510" s="241" t="s">
        <v>196</v>
      </c>
      <c r="T1510" s="242" t="s">
        <v>244</v>
      </c>
      <c r="U1510" s="224">
        <v>0.14000000000000001</v>
      </c>
      <c r="V1510" s="224">
        <f>ROUND(E1510*U1510,2)</f>
        <v>2.58</v>
      </c>
      <c r="W1510" s="224"/>
      <c r="X1510" s="224" t="s">
        <v>233</v>
      </c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234</v>
      </c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1" x14ac:dyDescent="0.2">
      <c r="A1511" s="220"/>
      <c r="B1511" s="221"/>
      <c r="C1511" s="253" t="s">
        <v>2732</v>
      </c>
      <c r="D1511" s="226"/>
      <c r="E1511" s="227">
        <v>8.9</v>
      </c>
      <c r="F1511" s="224"/>
      <c r="G1511" s="224"/>
      <c r="H1511" s="224"/>
      <c r="I1511" s="224"/>
      <c r="J1511" s="224"/>
      <c r="K1511" s="224"/>
      <c r="L1511" s="224"/>
      <c r="M1511" s="224"/>
      <c r="N1511" s="223"/>
      <c r="O1511" s="223"/>
      <c r="P1511" s="223"/>
      <c r="Q1511" s="223"/>
      <c r="R1511" s="224"/>
      <c r="S1511" s="224"/>
      <c r="T1511" s="224"/>
      <c r="U1511" s="224"/>
      <c r="V1511" s="224"/>
      <c r="W1511" s="224"/>
      <c r="X1511" s="224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206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 x14ac:dyDescent="0.2">
      <c r="A1512" s="220"/>
      <c r="B1512" s="221"/>
      <c r="C1512" s="253" t="s">
        <v>2733</v>
      </c>
      <c r="D1512" s="226"/>
      <c r="E1512" s="227">
        <v>9.5</v>
      </c>
      <c r="F1512" s="224"/>
      <c r="G1512" s="224"/>
      <c r="H1512" s="224"/>
      <c r="I1512" s="224"/>
      <c r="J1512" s="224"/>
      <c r="K1512" s="224"/>
      <c r="L1512" s="224"/>
      <c r="M1512" s="224"/>
      <c r="N1512" s="223"/>
      <c r="O1512" s="223"/>
      <c r="P1512" s="223"/>
      <c r="Q1512" s="223"/>
      <c r="R1512" s="224"/>
      <c r="S1512" s="224"/>
      <c r="T1512" s="224"/>
      <c r="U1512" s="224"/>
      <c r="V1512" s="224"/>
      <c r="W1512" s="224"/>
      <c r="X1512" s="224"/>
      <c r="Y1512" s="213"/>
      <c r="Z1512" s="213"/>
      <c r="AA1512" s="213"/>
      <c r="AB1512" s="213"/>
      <c r="AC1512" s="213"/>
      <c r="AD1512" s="213"/>
      <c r="AE1512" s="213"/>
      <c r="AF1512" s="213"/>
      <c r="AG1512" s="213" t="s">
        <v>206</v>
      </c>
      <c r="AH1512" s="213">
        <v>0</v>
      </c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 x14ac:dyDescent="0.2">
      <c r="A1513" s="220"/>
      <c r="B1513" s="221"/>
      <c r="C1513" s="251"/>
      <c r="D1513" s="246"/>
      <c r="E1513" s="246"/>
      <c r="F1513" s="246"/>
      <c r="G1513" s="246"/>
      <c r="H1513" s="224"/>
      <c r="I1513" s="224"/>
      <c r="J1513" s="224"/>
      <c r="K1513" s="224"/>
      <c r="L1513" s="224"/>
      <c r="M1513" s="224"/>
      <c r="N1513" s="223"/>
      <c r="O1513" s="223"/>
      <c r="P1513" s="223"/>
      <c r="Q1513" s="223"/>
      <c r="R1513" s="224"/>
      <c r="S1513" s="224"/>
      <c r="T1513" s="224"/>
      <c r="U1513" s="224"/>
      <c r="V1513" s="224"/>
      <c r="W1513" s="224"/>
      <c r="X1513" s="224"/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202</v>
      </c>
      <c r="AH1513" s="213"/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ht="22.5" outlineLevel="1" x14ac:dyDescent="0.2">
      <c r="A1514" s="236">
        <v>252</v>
      </c>
      <c r="B1514" s="237" t="s">
        <v>2734</v>
      </c>
      <c r="C1514" s="249" t="s">
        <v>2735</v>
      </c>
      <c r="D1514" s="238" t="s">
        <v>400</v>
      </c>
      <c r="E1514" s="239">
        <v>376.875</v>
      </c>
      <c r="F1514" s="240"/>
      <c r="G1514" s="241">
        <f>ROUND(E1514*F1514,2)</f>
        <v>0</v>
      </c>
      <c r="H1514" s="240"/>
      <c r="I1514" s="241">
        <f>ROUND(E1514*H1514,2)</f>
        <v>0</v>
      </c>
      <c r="J1514" s="240"/>
      <c r="K1514" s="241">
        <f>ROUND(E1514*J1514,2)</f>
        <v>0</v>
      </c>
      <c r="L1514" s="241">
        <v>21</v>
      </c>
      <c r="M1514" s="241">
        <f>G1514*(1+L1514/100)</f>
        <v>0</v>
      </c>
      <c r="N1514" s="239">
        <v>4.4000000000000003E-3</v>
      </c>
      <c r="O1514" s="239">
        <f>ROUND(E1514*N1514,2)</f>
        <v>1.66</v>
      </c>
      <c r="P1514" s="239">
        <v>0</v>
      </c>
      <c r="Q1514" s="239">
        <f>ROUND(E1514*P1514,2)</f>
        <v>0</v>
      </c>
      <c r="R1514" s="241" t="s">
        <v>319</v>
      </c>
      <c r="S1514" s="241" t="s">
        <v>244</v>
      </c>
      <c r="T1514" s="242" t="s">
        <v>244</v>
      </c>
      <c r="U1514" s="224">
        <v>0</v>
      </c>
      <c r="V1514" s="224">
        <f>ROUND(E1514*U1514,2)</f>
        <v>0</v>
      </c>
      <c r="W1514" s="224"/>
      <c r="X1514" s="224" t="s">
        <v>320</v>
      </c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321</v>
      </c>
      <c r="AH1514" s="213"/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20"/>
      <c r="B1515" s="221"/>
      <c r="C1515" s="253" t="s">
        <v>2736</v>
      </c>
      <c r="D1515" s="226"/>
      <c r="E1515" s="227">
        <v>360.04500000000002</v>
      </c>
      <c r="F1515" s="224"/>
      <c r="G1515" s="224"/>
      <c r="H1515" s="224"/>
      <c r="I1515" s="224"/>
      <c r="J1515" s="224"/>
      <c r="K1515" s="224"/>
      <c r="L1515" s="224"/>
      <c r="M1515" s="224"/>
      <c r="N1515" s="223"/>
      <c r="O1515" s="223"/>
      <c r="P1515" s="223"/>
      <c r="Q1515" s="223"/>
      <c r="R1515" s="224"/>
      <c r="S1515" s="224"/>
      <c r="T1515" s="224"/>
      <c r="U1515" s="224"/>
      <c r="V1515" s="224"/>
      <c r="W1515" s="224"/>
      <c r="X1515" s="224"/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206</v>
      </c>
      <c r="AH1515" s="213">
        <v>0</v>
      </c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 x14ac:dyDescent="0.2">
      <c r="A1516" s="220"/>
      <c r="B1516" s="221"/>
      <c r="C1516" s="253" t="s">
        <v>2737</v>
      </c>
      <c r="D1516" s="226"/>
      <c r="E1516" s="227">
        <v>16.829999999999998</v>
      </c>
      <c r="F1516" s="224"/>
      <c r="G1516" s="224"/>
      <c r="H1516" s="224"/>
      <c r="I1516" s="224"/>
      <c r="J1516" s="224"/>
      <c r="K1516" s="224"/>
      <c r="L1516" s="224"/>
      <c r="M1516" s="224"/>
      <c r="N1516" s="223"/>
      <c r="O1516" s="223"/>
      <c r="P1516" s="223"/>
      <c r="Q1516" s="223"/>
      <c r="R1516" s="224"/>
      <c r="S1516" s="224"/>
      <c r="T1516" s="224"/>
      <c r="U1516" s="224"/>
      <c r="V1516" s="224"/>
      <c r="W1516" s="224"/>
      <c r="X1516" s="224"/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206</v>
      </c>
      <c r="AH1516" s="213">
        <v>0</v>
      </c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 x14ac:dyDescent="0.2">
      <c r="A1517" s="220"/>
      <c r="B1517" s="221"/>
      <c r="C1517" s="251"/>
      <c r="D1517" s="246"/>
      <c r="E1517" s="246"/>
      <c r="F1517" s="246"/>
      <c r="G1517" s="246"/>
      <c r="H1517" s="224"/>
      <c r="I1517" s="224"/>
      <c r="J1517" s="224"/>
      <c r="K1517" s="224"/>
      <c r="L1517" s="224"/>
      <c r="M1517" s="224"/>
      <c r="N1517" s="223"/>
      <c r="O1517" s="223"/>
      <c r="P1517" s="223"/>
      <c r="Q1517" s="223"/>
      <c r="R1517" s="224"/>
      <c r="S1517" s="224"/>
      <c r="T1517" s="224"/>
      <c r="U1517" s="224"/>
      <c r="V1517" s="224"/>
      <c r="W1517" s="224"/>
      <c r="X1517" s="224"/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202</v>
      </c>
      <c r="AH1517" s="213"/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 x14ac:dyDescent="0.2">
      <c r="A1518" s="220">
        <v>253</v>
      </c>
      <c r="B1518" s="221" t="s">
        <v>2738</v>
      </c>
      <c r="C1518" s="266" t="s">
        <v>2739</v>
      </c>
      <c r="D1518" s="222" t="s">
        <v>0</v>
      </c>
      <c r="E1518" s="245"/>
      <c r="F1518" s="225"/>
      <c r="G1518" s="224">
        <f>ROUND(E1518*F1518,2)</f>
        <v>0</v>
      </c>
      <c r="H1518" s="225"/>
      <c r="I1518" s="224">
        <f>ROUND(E1518*H1518,2)</f>
        <v>0</v>
      </c>
      <c r="J1518" s="225"/>
      <c r="K1518" s="224">
        <f>ROUND(E1518*J1518,2)</f>
        <v>0</v>
      </c>
      <c r="L1518" s="224">
        <v>21</v>
      </c>
      <c r="M1518" s="224">
        <f>G1518*(1+L1518/100)</f>
        <v>0</v>
      </c>
      <c r="N1518" s="223">
        <v>0</v>
      </c>
      <c r="O1518" s="223">
        <f>ROUND(E1518*N1518,2)</f>
        <v>0</v>
      </c>
      <c r="P1518" s="223">
        <v>0</v>
      </c>
      <c r="Q1518" s="223">
        <f>ROUND(E1518*P1518,2)</f>
        <v>0</v>
      </c>
      <c r="R1518" s="224" t="s">
        <v>2703</v>
      </c>
      <c r="S1518" s="224" t="s">
        <v>196</v>
      </c>
      <c r="T1518" s="224" t="s">
        <v>244</v>
      </c>
      <c r="U1518" s="224">
        <v>0</v>
      </c>
      <c r="V1518" s="224">
        <f>ROUND(E1518*U1518,2)</f>
        <v>0</v>
      </c>
      <c r="W1518" s="224"/>
      <c r="X1518" s="224" t="s">
        <v>340</v>
      </c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341</v>
      </c>
      <c r="AH1518" s="213"/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65" t="s">
        <v>2740</v>
      </c>
      <c r="D1519" s="263"/>
      <c r="E1519" s="263"/>
      <c r="F1519" s="263"/>
      <c r="G1519" s="263"/>
      <c r="H1519" s="224"/>
      <c r="I1519" s="224"/>
      <c r="J1519" s="224"/>
      <c r="K1519" s="224"/>
      <c r="L1519" s="224"/>
      <c r="M1519" s="224"/>
      <c r="N1519" s="223"/>
      <c r="O1519" s="223"/>
      <c r="P1519" s="223"/>
      <c r="Q1519" s="223"/>
      <c r="R1519" s="224"/>
      <c r="S1519" s="224"/>
      <c r="T1519" s="224"/>
      <c r="U1519" s="224"/>
      <c r="V1519" s="224"/>
      <c r="W1519" s="224"/>
      <c r="X1519" s="224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236</v>
      </c>
      <c r="AH1519" s="213"/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20"/>
      <c r="B1520" s="221"/>
      <c r="C1520" s="251"/>
      <c r="D1520" s="246"/>
      <c r="E1520" s="246"/>
      <c r="F1520" s="246"/>
      <c r="G1520" s="246"/>
      <c r="H1520" s="224"/>
      <c r="I1520" s="224"/>
      <c r="J1520" s="224"/>
      <c r="K1520" s="224"/>
      <c r="L1520" s="224"/>
      <c r="M1520" s="224"/>
      <c r="N1520" s="223"/>
      <c r="O1520" s="223"/>
      <c r="P1520" s="223"/>
      <c r="Q1520" s="223"/>
      <c r="R1520" s="224"/>
      <c r="S1520" s="224"/>
      <c r="T1520" s="224"/>
      <c r="U1520" s="224"/>
      <c r="V1520" s="224"/>
      <c r="W1520" s="224"/>
      <c r="X1520" s="224"/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202</v>
      </c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x14ac:dyDescent="0.2">
      <c r="A1521" s="229" t="s">
        <v>191</v>
      </c>
      <c r="B1521" s="230" t="s">
        <v>146</v>
      </c>
      <c r="C1521" s="248" t="s">
        <v>147</v>
      </c>
      <c r="D1521" s="231"/>
      <c r="E1521" s="232"/>
      <c r="F1521" s="233"/>
      <c r="G1521" s="233">
        <f>SUMIF(AG1522:AG1565,"&lt;&gt;NOR",G1522:G1565)</f>
        <v>0</v>
      </c>
      <c r="H1521" s="233"/>
      <c r="I1521" s="233">
        <f>SUM(I1522:I1565)</f>
        <v>0</v>
      </c>
      <c r="J1521" s="233"/>
      <c r="K1521" s="233">
        <f>SUM(K1522:K1565)</f>
        <v>0</v>
      </c>
      <c r="L1521" s="233"/>
      <c r="M1521" s="233">
        <f>SUM(M1522:M1565)</f>
        <v>0</v>
      </c>
      <c r="N1521" s="232"/>
      <c r="O1521" s="232">
        <f>SUM(O1522:O1565)</f>
        <v>10.129999999999999</v>
      </c>
      <c r="P1521" s="232"/>
      <c r="Q1521" s="232">
        <f>SUM(Q1522:Q1565)</f>
        <v>0</v>
      </c>
      <c r="R1521" s="233"/>
      <c r="S1521" s="233"/>
      <c r="T1521" s="234"/>
      <c r="U1521" s="228"/>
      <c r="V1521" s="228">
        <f>SUM(V1522:V1565)</f>
        <v>1921.38</v>
      </c>
      <c r="W1521" s="228"/>
      <c r="X1521" s="228"/>
      <c r="AG1521" t="s">
        <v>192</v>
      </c>
    </row>
    <row r="1522" spans="1:60" outlineLevel="1" x14ac:dyDescent="0.2">
      <c r="A1522" s="236">
        <v>254</v>
      </c>
      <c r="B1522" s="237" t="s">
        <v>2741</v>
      </c>
      <c r="C1522" s="249" t="s">
        <v>2742</v>
      </c>
      <c r="D1522" s="238" t="s">
        <v>400</v>
      </c>
      <c r="E1522" s="239">
        <v>382.85</v>
      </c>
      <c r="F1522" s="240"/>
      <c r="G1522" s="241">
        <f>ROUND(E1522*F1522,2)</f>
        <v>0</v>
      </c>
      <c r="H1522" s="240"/>
      <c r="I1522" s="241">
        <f>ROUND(E1522*H1522,2)</f>
        <v>0</v>
      </c>
      <c r="J1522" s="240"/>
      <c r="K1522" s="241">
        <f>ROUND(E1522*J1522,2)</f>
        <v>0</v>
      </c>
      <c r="L1522" s="241">
        <v>21</v>
      </c>
      <c r="M1522" s="241">
        <f>G1522*(1+L1522/100)</f>
        <v>0</v>
      </c>
      <c r="N1522" s="239">
        <v>1.6840000000000001E-2</v>
      </c>
      <c r="O1522" s="239">
        <f>ROUND(E1522*N1522,2)</f>
        <v>6.45</v>
      </c>
      <c r="P1522" s="239">
        <v>0</v>
      </c>
      <c r="Q1522" s="239">
        <f>ROUND(E1522*P1522,2)</f>
        <v>0</v>
      </c>
      <c r="R1522" s="241" t="s">
        <v>2743</v>
      </c>
      <c r="S1522" s="241" t="s">
        <v>196</v>
      </c>
      <c r="T1522" s="242" t="s">
        <v>244</v>
      </c>
      <c r="U1522" s="224">
        <v>0.751</v>
      </c>
      <c r="V1522" s="224">
        <f>ROUND(E1522*U1522,2)</f>
        <v>287.52</v>
      </c>
      <c r="W1522" s="224"/>
      <c r="X1522" s="224" t="s">
        <v>233</v>
      </c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234</v>
      </c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 x14ac:dyDescent="0.2">
      <c r="A1523" s="220"/>
      <c r="B1523" s="221"/>
      <c r="C1523" s="250" t="s">
        <v>2744</v>
      </c>
      <c r="D1523" s="244"/>
      <c r="E1523" s="244"/>
      <c r="F1523" s="244"/>
      <c r="G1523" s="244"/>
      <c r="H1523" s="224"/>
      <c r="I1523" s="224"/>
      <c r="J1523" s="224"/>
      <c r="K1523" s="224"/>
      <c r="L1523" s="224"/>
      <c r="M1523" s="224"/>
      <c r="N1523" s="223"/>
      <c r="O1523" s="223"/>
      <c r="P1523" s="223"/>
      <c r="Q1523" s="223"/>
      <c r="R1523" s="224"/>
      <c r="S1523" s="224"/>
      <c r="T1523" s="224"/>
      <c r="U1523" s="224"/>
      <c r="V1523" s="224"/>
      <c r="W1523" s="224"/>
      <c r="X1523" s="224"/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201</v>
      </c>
      <c r="AH1523" s="213"/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20"/>
      <c r="B1524" s="221"/>
      <c r="C1524" s="253" t="s">
        <v>2745</v>
      </c>
      <c r="D1524" s="226"/>
      <c r="E1524" s="227"/>
      <c r="F1524" s="224"/>
      <c r="G1524" s="224"/>
      <c r="H1524" s="224"/>
      <c r="I1524" s="224"/>
      <c r="J1524" s="224"/>
      <c r="K1524" s="224"/>
      <c r="L1524" s="224"/>
      <c r="M1524" s="224"/>
      <c r="N1524" s="223"/>
      <c r="O1524" s="223"/>
      <c r="P1524" s="223"/>
      <c r="Q1524" s="223"/>
      <c r="R1524" s="224"/>
      <c r="S1524" s="224"/>
      <c r="T1524" s="224"/>
      <c r="U1524" s="224"/>
      <c r="V1524" s="224"/>
      <c r="W1524" s="224"/>
      <c r="X1524" s="224"/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206</v>
      </c>
      <c r="AH1524" s="213">
        <v>0</v>
      </c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 x14ac:dyDescent="0.2">
      <c r="A1525" s="220"/>
      <c r="B1525" s="221"/>
      <c r="C1525" s="253" t="s">
        <v>596</v>
      </c>
      <c r="D1525" s="226"/>
      <c r="E1525" s="227"/>
      <c r="F1525" s="224"/>
      <c r="G1525" s="224"/>
      <c r="H1525" s="224"/>
      <c r="I1525" s="224"/>
      <c r="J1525" s="224"/>
      <c r="K1525" s="224"/>
      <c r="L1525" s="224"/>
      <c r="M1525" s="224"/>
      <c r="N1525" s="223"/>
      <c r="O1525" s="223"/>
      <c r="P1525" s="223"/>
      <c r="Q1525" s="223"/>
      <c r="R1525" s="224"/>
      <c r="S1525" s="224"/>
      <c r="T1525" s="224"/>
      <c r="U1525" s="224"/>
      <c r="V1525" s="224"/>
      <c r="W1525" s="224"/>
      <c r="X1525" s="224"/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206</v>
      </c>
      <c r="AH1525" s="213">
        <v>0</v>
      </c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 x14ac:dyDescent="0.2">
      <c r="A1526" s="220"/>
      <c r="B1526" s="221"/>
      <c r="C1526" s="253" t="s">
        <v>2746</v>
      </c>
      <c r="D1526" s="226"/>
      <c r="E1526" s="227">
        <v>52.41</v>
      </c>
      <c r="F1526" s="224"/>
      <c r="G1526" s="224"/>
      <c r="H1526" s="224"/>
      <c r="I1526" s="224"/>
      <c r="J1526" s="224"/>
      <c r="K1526" s="224"/>
      <c r="L1526" s="224"/>
      <c r="M1526" s="224"/>
      <c r="N1526" s="223"/>
      <c r="O1526" s="223"/>
      <c r="P1526" s="223"/>
      <c r="Q1526" s="223"/>
      <c r="R1526" s="224"/>
      <c r="S1526" s="224"/>
      <c r="T1526" s="224"/>
      <c r="U1526" s="224"/>
      <c r="V1526" s="224"/>
      <c r="W1526" s="224"/>
      <c r="X1526" s="224"/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206</v>
      </c>
      <c r="AH1526" s="213">
        <v>0</v>
      </c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53" t="s">
        <v>555</v>
      </c>
      <c r="D1527" s="226"/>
      <c r="E1527" s="227"/>
      <c r="F1527" s="224"/>
      <c r="G1527" s="224"/>
      <c r="H1527" s="224"/>
      <c r="I1527" s="224"/>
      <c r="J1527" s="224"/>
      <c r="K1527" s="224"/>
      <c r="L1527" s="224"/>
      <c r="M1527" s="224"/>
      <c r="N1527" s="223"/>
      <c r="O1527" s="223"/>
      <c r="P1527" s="223"/>
      <c r="Q1527" s="223"/>
      <c r="R1527" s="224"/>
      <c r="S1527" s="224"/>
      <c r="T1527" s="224"/>
      <c r="U1527" s="224"/>
      <c r="V1527" s="224"/>
      <c r="W1527" s="224"/>
      <c r="X1527" s="224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206</v>
      </c>
      <c r="AH1527" s="213">
        <v>0</v>
      </c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20"/>
      <c r="B1528" s="221"/>
      <c r="C1528" s="253" t="s">
        <v>2747</v>
      </c>
      <c r="D1528" s="226"/>
      <c r="E1528" s="227">
        <v>23.41</v>
      </c>
      <c r="F1528" s="224"/>
      <c r="G1528" s="224"/>
      <c r="H1528" s="224"/>
      <c r="I1528" s="224"/>
      <c r="J1528" s="224"/>
      <c r="K1528" s="224"/>
      <c r="L1528" s="224"/>
      <c r="M1528" s="224"/>
      <c r="N1528" s="223"/>
      <c r="O1528" s="223"/>
      <c r="P1528" s="223"/>
      <c r="Q1528" s="223"/>
      <c r="R1528" s="224"/>
      <c r="S1528" s="224"/>
      <c r="T1528" s="224"/>
      <c r="U1528" s="224"/>
      <c r="V1528" s="224"/>
      <c r="W1528" s="224"/>
      <c r="X1528" s="224"/>
      <c r="Y1528" s="213"/>
      <c r="Z1528" s="213"/>
      <c r="AA1528" s="213"/>
      <c r="AB1528" s="213"/>
      <c r="AC1528" s="213"/>
      <c r="AD1528" s="213"/>
      <c r="AE1528" s="213"/>
      <c r="AF1528" s="213"/>
      <c r="AG1528" s="213" t="s">
        <v>206</v>
      </c>
      <c r="AH1528" s="213">
        <v>0</v>
      </c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1" x14ac:dyDescent="0.2">
      <c r="A1529" s="220"/>
      <c r="B1529" s="221"/>
      <c r="C1529" s="253" t="s">
        <v>2748</v>
      </c>
      <c r="D1529" s="226"/>
      <c r="E1529" s="227">
        <v>29</v>
      </c>
      <c r="F1529" s="224"/>
      <c r="G1529" s="224"/>
      <c r="H1529" s="224"/>
      <c r="I1529" s="224"/>
      <c r="J1529" s="224"/>
      <c r="K1529" s="224"/>
      <c r="L1529" s="224"/>
      <c r="M1529" s="224"/>
      <c r="N1529" s="223"/>
      <c r="O1529" s="223"/>
      <c r="P1529" s="223"/>
      <c r="Q1529" s="223"/>
      <c r="R1529" s="224"/>
      <c r="S1529" s="224"/>
      <c r="T1529" s="224"/>
      <c r="U1529" s="224"/>
      <c r="V1529" s="224"/>
      <c r="W1529" s="224"/>
      <c r="X1529" s="224"/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206</v>
      </c>
      <c r="AH1529" s="213">
        <v>0</v>
      </c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53" t="s">
        <v>2749</v>
      </c>
      <c r="D1530" s="226"/>
      <c r="E1530" s="227">
        <v>52.41</v>
      </c>
      <c r="F1530" s="224"/>
      <c r="G1530" s="224"/>
      <c r="H1530" s="224"/>
      <c r="I1530" s="224"/>
      <c r="J1530" s="224"/>
      <c r="K1530" s="224"/>
      <c r="L1530" s="224"/>
      <c r="M1530" s="224"/>
      <c r="N1530" s="223"/>
      <c r="O1530" s="223"/>
      <c r="P1530" s="223"/>
      <c r="Q1530" s="223"/>
      <c r="R1530" s="224"/>
      <c r="S1530" s="224"/>
      <c r="T1530" s="224"/>
      <c r="U1530" s="224"/>
      <c r="V1530" s="224"/>
      <c r="W1530" s="224"/>
      <c r="X1530" s="224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206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 x14ac:dyDescent="0.2">
      <c r="A1531" s="220"/>
      <c r="B1531" s="221"/>
      <c r="C1531" s="253" t="s">
        <v>526</v>
      </c>
      <c r="D1531" s="226"/>
      <c r="E1531" s="227"/>
      <c r="F1531" s="224"/>
      <c r="G1531" s="224"/>
      <c r="H1531" s="224"/>
      <c r="I1531" s="224"/>
      <c r="J1531" s="224"/>
      <c r="K1531" s="224"/>
      <c r="L1531" s="224"/>
      <c r="M1531" s="224"/>
      <c r="N1531" s="223"/>
      <c r="O1531" s="223"/>
      <c r="P1531" s="223"/>
      <c r="Q1531" s="223"/>
      <c r="R1531" s="224"/>
      <c r="S1531" s="224"/>
      <c r="T1531" s="224"/>
      <c r="U1531" s="224"/>
      <c r="V1531" s="224"/>
      <c r="W1531" s="224"/>
      <c r="X1531" s="224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206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53" t="s">
        <v>2750</v>
      </c>
      <c r="D1532" s="226"/>
      <c r="E1532" s="227">
        <v>52.41</v>
      </c>
      <c r="F1532" s="224"/>
      <c r="G1532" s="224"/>
      <c r="H1532" s="224"/>
      <c r="I1532" s="224"/>
      <c r="J1532" s="224"/>
      <c r="K1532" s="224"/>
      <c r="L1532" s="224"/>
      <c r="M1532" s="224"/>
      <c r="N1532" s="223"/>
      <c r="O1532" s="223"/>
      <c r="P1532" s="223"/>
      <c r="Q1532" s="223"/>
      <c r="R1532" s="224"/>
      <c r="S1532" s="224"/>
      <c r="T1532" s="224"/>
      <c r="U1532" s="224"/>
      <c r="V1532" s="224"/>
      <c r="W1532" s="224"/>
      <c r="X1532" s="224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206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20"/>
      <c r="B1533" s="221"/>
      <c r="C1533" s="253" t="s">
        <v>2751</v>
      </c>
      <c r="D1533" s="226"/>
      <c r="E1533" s="227">
        <v>28.24</v>
      </c>
      <c r="F1533" s="224"/>
      <c r="G1533" s="224"/>
      <c r="H1533" s="224"/>
      <c r="I1533" s="224"/>
      <c r="J1533" s="224"/>
      <c r="K1533" s="224"/>
      <c r="L1533" s="224"/>
      <c r="M1533" s="224"/>
      <c r="N1533" s="223"/>
      <c r="O1533" s="223"/>
      <c r="P1533" s="223"/>
      <c r="Q1533" s="223"/>
      <c r="R1533" s="224"/>
      <c r="S1533" s="224"/>
      <c r="T1533" s="224"/>
      <c r="U1533" s="224"/>
      <c r="V1533" s="224"/>
      <c r="W1533" s="224"/>
      <c r="X1533" s="224"/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206</v>
      </c>
      <c r="AH1533" s="213">
        <v>0</v>
      </c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 x14ac:dyDescent="0.2">
      <c r="A1534" s="220"/>
      <c r="B1534" s="221"/>
      <c r="C1534" s="253" t="s">
        <v>2752</v>
      </c>
      <c r="D1534" s="226"/>
      <c r="E1534" s="227"/>
      <c r="F1534" s="224"/>
      <c r="G1534" s="224"/>
      <c r="H1534" s="224"/>
      <c r="I1534" s="224"/>
      <c r="J1534" s="224"/>
      <c r="K1534" s="224"/>
      <c r="L1534" s="224"/>
      <c r="M1534" s="224"/>
      <c r="N1534" s="223"/>
      <c r="O1534" s="223"/>
      <c r="P1534" s="223"/>
      <c r="Q1534" s="223"/>
      <c r="R1534" s="224"/>
      <c r="S1534" s="224"/>
      <c r="T1534" s="224"/>
      <c r="U1534" s="224"/>
      <c r="V1534" s="224"/>
      <c r="W1534" s="224"/>
      <c r="X1534" s="224"/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206</v>
      </c>
      <c r="AH1534" s="213">
        <v>0</v>
      </c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 x14ac:dyDescent="0.2">
      <c r="A1535" s="220"/>
      <c r="B1535" s="221"/>
      <c r="C1535" s="253" t="s">
        <v>2753</v>
      </c>
      <c r="D1535" s="226"/>
      <c r="E1535" s="227">
        <v>52.41</v>
      </c>
      <c r="F1535" s="224"/>
      <c r="G1535" s="224"/>
      <c r="H1535" s="224"/>
      <c r="I1535" s="224"/>
      <c r="J1535" s="224"/>
      <c r="K1535" s="224"/>
      <c r="L1535" s="224"/>
      <c r="M1535" s="224"/>
      <c r="N1535" s="223"/>
      <c r="O1535" s="223"/>
      <c r="P1535" s="223"/>
      <c r="Q1535" s="223"/>
      <c r="R1535" s="224"/>
      <c r="S1535" s="224"/>
      <c r="T1535" s="224"/>
      <c r="U1535" s="224"/>
      <c r="V1535" s="224"/>
      <c r="W1535" s="224"/>
      <c r="X1535" s="224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206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 x14ac:dyDescent="0.2">
      <c r="A1536" s="220"/>
      <c r="B1536" s="221"/>
      <c r="C1536" s="253" t="s">
        <v>2754</v>
      </c>
      <c r="D1536" s="226"/>
      <c r="E1536" s="227">
        <v>19.149999999999999</v>
      </c>
      <c r="F1536" s="224"/>
      <c r="G1536" s="224"/>
      <c r="H1536" s="224"/>
      <c r="I1536" s="224"/>
      <c r="J1536" s="224"/>
      <c r="K1536" s="224"/>
      <c r="L1536" s="224"/>
      <c r="M1536" s="224"/>
      <c r="N1536" s="223"/>
      <c r="O1536" s="223"/>
      <c r="P1536" s="223"/>
      <c r="Q1536" s="223"/>
      <c r="R1536" s="224"/>
      <c r="S1536" s="224"/>
      <c r="T1536" s="224"/>
      <c r="U1536" s="224"/>
      <c r="V1536" s="224"/>
      <c r="W1536" s="224"/>
      <c r="X1536" s="224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206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 x14ac:dyDescent="0.2">
      <c r="A1537" s="220"/>
      <c r="B1537" s="221"/>
      <c r="C1537" s="253" t="s">
        <v>2755</v>
      </c>
      <c r="D1537" s="226"/>
      <c r="E1537" s="227">
        <v>21.01</v>
      </c>
      <c r="F1537" s="224"/>
      <c r="G1537" s="224"/>
      <c r="H1537" s="224"/>
      <c r="I1537" s="224"/>
      <c r="J1537" s="224"/>
      <c r="K1537" s="224"/>
      <c r="L1537" s="224"/>
      <c r="M1537" s="224"/>
      <c r="N1537" s="223"/>
      <c r="O1537" s="223"/>
      <c r="P1537" s="223"/>
      <c r="Q1537" s="223"/>
      <c r="R1537" s="224"/>
      <c r="S1537" s="224"/>
      <c r="T1537" s="224"/>
      <c r="U1537" s="224"/>
      <c r="V1537" s="224"/>
      <c r="W1537" s="224"/>
      <c r="X1537" s="224"/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206</v>
      </c>
      <c r="AH1537" s="213">
        <v>0</v>
      </c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53" t="s">
        <v>489</v>
      </c>
      <c r="D1538" s="226"/>
      <c r="E1538" s="227"/>
      <c r="F1538" s="224"/>
      <c r="G1538" s="224"/>
      <c r="H1538" s="224"/>
      <c r="I1538" s="224"/>
      <c r="J1538" s="224"/>
      <c r="K1538" s="224"/>
      <c r="L1538" s="224"/>
      <c r="M1538" s="224"/>
      <c r="N1538" s="223"/>
      <c r="O1538" s="223"/>
      <c r="P1538" s="223"/>
      <c r="Q1538" s="223"/>
      <c r="R1538" s="224"/>
      <c r="S1538" s="224"/>
      <c r="T1538" s="224"/>
      <c r="U1538" s="224"/>
      <c r="V1538" s="224"/>
      <c r="W1538" s="224"/>
      <c r="X1538" s="224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206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53" t="s">
        <v>2756</v>
      </c>
      <c r="D1539" s="226"/>
      <c r="E1539" s="227">
        <v>52.4</v>
      </c>
      <c r="F1539" s="224"/>
      <c r="G1539" s="224"/>
      <c r="H1539" s="224"/>
      <c r="I1539" s="224"/>
      <c r="J1539" s="224"/>
      <c r="K1539" s="224"/>
      <c r="L1539" s="224"/>
      <c r="M1539" s="224"/>
      <c r="N1539" s="223"/>
      <c r="O1539" s="223"/>
      <c r="P1539" s="223"/>
      <c r="Q1539" s="223"/>
      <c r="R1539" s="224"/>
      <c r="S1539" s="224"/>
      <c r="T1539" s="224"/>
      <c r="U1539" s="224"/>
      <c r="V1539" s="224"/>
      <c r="W1539" s="224"/>
      <c r="X1539" s="224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206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20"/>
      <c r="B1540" s="221"/>
      <c r="C1540" s="251"/>
      <c r="D1540" s="246"/>
      <c r="E1540" s="246"/>
      <c r="F1540" s="246"/>
      <c r="G1540" s="246"/>
      <c r="H1540" s="224"/>
      <c r="I1540" s="224"/>
      <c r="J1540" s="224"/>
      <c r="K1540" s="224"/>
      <c r="L1540" s="224"/>
      <c r="M1540" s="224"/>
      <c r="N1540" s="223"/>
      <c r="O1540" s="223"/>
      <c r="P1540" s="223"/>
      <c r="Q1540" s="223"/>
      <c r="R1540" s="224"/>
      <c r="S1540" s="224"/>
      <c r="T1540" s="224"/>
      <c r="U1540" s="224"/>
      <c r="V1540" s="224"/>
      <c r="W1540" s="224"/>
      <c r="X1540" s="224"/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202</v>
      </c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ht="22.5" outlineLevel="1" x14ac:dyDescent="0.2">
      <c r="A1541" s="236">
        <v>255</v>
      </c>
      <c r="B1541" s="237" t="s">
        <v>2757</v>
      </c>
      <c r="C1541" s="249" t="s">
        <v>2758</v>
      </c>
      <c r="D1541" s="238" t="s">
        <v>400</v>
      </c>
      <c r="E1541" s="239">
        <v>903.16</v>
      </c>
      <c r="F1541" s="240"/>
      <c r="G1541" s="241">
        <f>ROUND(E1541*F1541,2)</f>
        <v>0</v>
      </c>
      <c r="H1541" s="240"/>
      <c r="I1541" s="241">
        <f>ROUND(E1541*H1541,2)</f>
        <v>0</v>
      </c>
      <c r="J1541" s="240"/>
      <c r="K1541" s="241">
        <f>ROUND(E1541*J1541,2)</f>
        <v>0</v>
      </c>
      <c r="L1541" s="241">
        <v>21</v>
      </c>
      <c r="M1541" s="241">
        <f>G1541*(1+L1541/100)</f>
        <v>0</v>
      </c>
      <c r="N1541" s="239">
        <v>1.07E-3</v>
      </c>
      <c r="O1541" s="239">
        <f>ROUND(E1541*N1541,2)</f>
        <v>0.97</v>
      </c>
      <c r="P1541" s="239">
        <v>0</v>
      </c>
      <c r="Q1541" s="239">
        <f>ROUND(E1541*P1541,2)</f>
        <v>0</v>
      </c>
      <c r="R1541" s="241"/>
      <c r="S1541" s="241" t="s">
        <v>345</v>
      </c>
      <c r="T1541" s="242" t="s">
        <v>197</v>
      </c>
      <c r="U1541" s="224">
        <v>0.158</v>
      </c>
      <c r="V1541" s="224">
        <f>ROUND(E1541*U1541,2)</f>
        <v>142.69999999999999</v>
      </c>
      <c r="W1541" s="224"/>
      <c r="X1541" s="224" t="s">
        <v>233</v>
      </c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234</v>
      </c>
      <c r="AH1541" s="213"/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1" x14ac:dyDescent="0.2">
      <c r="A1542" s="220"/>
      <c r="B1542" s="221"/>
      <c r="C1542" s="253" t="s">
        <v>2759</v>
      </c>
      <c r="D1542" s="226"/>
      <c r="E1542" s="227"/>
      <c r="F1542" s="224"/>
      <c r="G1542" s="224"/>
      <c r="H1542" s="224"/>
      <c r="I1542" s="224"/>
      <c r="J1542" s="224"/>
      <c r="K1542" s="224"/>
      <c r="L1542" s="224"/>
      <c r="M1542" s="224"/>
      <c r="N1542" s="223"/>
      <c r="O1542" s="223"/>
      <c r="P1542" s="223"/>
      <c r="Q1542" s="223"/>
      <c r="R1542" s="224"/>
      <c r="S1542" s="224"/>
      <c r="T1542" s="224"/>
      <c r="U1542" s="224"/>
      <c r="V1542" s="224"/>
      <c r="W1542" s="224"/>
      <c r="X1542" s="224"/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206</v>
      </c>
      <c r="AH1542" s="213">
        <v>0</v>
      </c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53" t="s">
        <v>2760</v>
      </c>
      <c r="D1543" s="226"/>
      <c r="E1543" s="227">
        <v>151.74</v>
      </c>
      <c r="F1543" s="224"/>
      <c r="G1543" s="224"/>
      <c r="H1543" s="224"/>
      <c r="I1543" s="224"/>
      <c r="J1543" s="224"/>
      <c r="K1543" s="224"/>
      <c r="L1543" s="224"/>
      <c r="M1543" s="224"/>
      <c r="N1543" s="223"/>
      <c r="O1543" s="223"/>
      <c r="P1543" s="223"/>
      <c r="Q1543" s="223"/>
      <c r="R1543" s="224"/>
      <c r="S1543" s="224"/>
      <c r="T1543" s="224"/>
      <c r="U1543" s="224"/>
      <c r="V1543" s="224"/>
      <c r="W1543" s="224"/>
      <c r="X1543" s="224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206</v>
      </c>
      <c r="AH1543" s="213">
        <v>0</v>
      </c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 x14ac:dyDescent="0.2">
      <c r="A1544" s="220"/>
      <c r="B1544" s="221"/>
      <c r="C1544" s="253" t="s">
        <v>489</v>
      </c>
      <c r="D1544" s="226"/>
      <c r="E1544" s="227"/>
      <c r="F1544" s="224"/>
      <c r="G1544" s="224"/>
      <c r="H1544" s="224"/>
      <c r="I1544" s="224"/>
      <c r="J1544" s="224"/>
      <c r="K1544" s="224"/>
      <c r="L1544" s="224"/>
      <c r="M1544" s="224"/>
      <c r="N1544" s="223"/>
      <c r="O1544" s="223"/>
      <c r="P1544" s="223"/>
      <c r="Q1544" s="223"/>
      <c r="R1544" s="224"/>
      <c r="S1544" s="224"/>
      <c r="T1544" s="224"/>
      <c r="U1544" s="224"/>
      <c r="V1544" s="224"/>
      <c r="W1544" s="224"/>
      <c r="X1544" s="224"/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206</v>
      </c>
      <c r="AH1544" s="213">
        <v>0</v>
      </c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53" t="s">
        <v>2761</v>
      </c>
      <c r="D1545" s="226"/>
      <c r="E1545" s="227">
        <v>151.74</v>
      </c>
      <c r="F1545" s="224"/>
      <c r="G1545" s="224"/>
      <c r="H1545" s="224"/>
      <c r="I1545" s="224"/>
      <c r="J1545" s="224"/>
      <c r="K1545" s="224"/>
      <c r="L1545" s="224"/>
      <c r="M1545" s="224"/>
      <c r="N1545" s="223"/>
      <c r="O1545" s="223"/>
      <c r="P1545" s="223"/>
      <c r="Q1545" s="223"/>
      <c r="R1545" s="224"/>
      <c r="S1545" s="224"/>
      <c r="T1545" s="224"/>
      <c r="U1545" s="224"/>
      <c r="V1545" s="224"/>
      <c r="W1545" s="224"/>
      <c r="X1545" s="224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206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20"/>
      <c r="B1546" s="221"/>
      <c r="C1546" s="253" t="s">
        <v>2762</v>
      </c>
      <c r="D1546" s="226"/>
      <c r="E1546" s="227">
        <v>151.74</v>
      </c>
      <c r="F1546" s="224"/>
      <c r="G1546" s="224"/>
      <c r="H1546" s="224"/>
      <c r="I1546" s="224"/>
      <c r="J1546" s="224"/>
      <c r="K1546" s="224"/>
      <c r="L1546" s="224"/>
      <c r="M1546" s="224"/>
      <c r="N1546" s="223"/>
      <c r="O1546" s="223"/>
      <c r="P1546" s="223"/>
      <c r="Q1546" s="223"/>
      <c r="R1546" s="224"/>
      <c r="S1546" s="224"/>
      <c r="T1546" s="224"/>
      <c r="U1546" s="224"/>
      <c r="V1546" s="224"/>
      <c r="W1546" s="224"/>
      <c r="X1546" s="224"/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206</v>
      </c>
      <c r="AH1546" s="213">
        <v>0</v>
      </c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 x14ac:dyDescent="0.2">
      <c r="A1547" s="220"/>
      <c r="B1547" s="221"/>
      <c r="C1547" s="253" t="s">
        <v>2763</v>
      </c>
      <c r="D1547" s="226"/>
      <c r="E1547" s="227">
        <v>151.74</v>
      </c>
      <c r="F1547" s="224"/>
      <c r="G1547" s="224"/>
      <c r="H1547" s="224"/>
      <c r="I1547" s="224"/>
      <c r="J1547" s="224"/>
      <c r="K1547" s="224"/>
      <c r="L1547" s="224"/>
      <c r="M1547" s="224"/>
      <c r="N1547" s="223"/>
      <c r="O1547" s="223"/>
      <c r="P1547" s="223"/>
      <c r="Q1547" s="223"/>
      <c r="R1547" s="224"/>
      <c r="S1547" s="224"/>
      <c r="T1547" s="224"/>
      <c r="U1547" s="224"/>
      <c r="V1547" s="224"/>
      <c r="W1547" s="224"/>
      <c r="X1547" s="224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206</v>
      </c>
      <c r="AH1547" s="213">
        <v>0</v>
      </c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 x14ac:dyDescent="0.2">
      <c r="A1548" s="220"/>
      <c r="B1548" s="221"/>
      <c r="C1548" s="253" t="s">
        <v>2764</v>
      </c>
      <c r="D1548" s="226"/>
      <c r="E1548" s="227">
        <v>151.74</v>
      </c>
      <c r="F1548" s="224"/>
      <c r="G1548" s="224"/>
      <c r="H1548" s="224"/>
      <c r="I1548" s="224"/>
      <c r="J1548" s="224"/>
      <c r="K1548" s="224"/>
      <c r="L1548" s="224"/>
      <c r="M1548" s="224"/>
      <c r="N1548" s="223"/>
      <c r="O1548" s="223"/>
      <c r="P1548" s="223"/>
      <c r="Q1548" s="223"/>
      <c r="R1548" s="224"/>
      <c r="S1548" s="224"/>
      <c r="T1548" s="224"/>
      <c r="U1548" s="224"/>
      <c r="V1548" s="224"/>
      <c r="W1548" s="224"/>
      <c r="X1548" s="224"/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206</v>
      </c>
      <c r="AH1548" s="213">
        <v>0</v>
      </c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53" t="s">
        <v>2765</v>
      </c>
      <c r="D1549" s="226"/>
      <c r="E1549" s="227">
        <v>144.46</v>
      </c>
      <c r="F1549" s="224"/>
      <c r="G1549" s="224"/>
      <c r="H1549" s="224"/>
      <c r="I1549" s="224"/>
      <c r="J1549" s="224"/>
      <c r="K1549" s="224"/>
      <c r="L1549" s="224"/>
      <c r="M1549" s="224"/>
      <c r="N1549" s="223"/>
      <c r="O1549" s="223"/>
      <c r="P1549" s="223"/>
      <c r="Q1549" s="223"/>
      <c r="R1549" s="224"/>
      <c r="S1549" s="224"/>
      <c r="T1549" s="224"/>
      <c r="U1549" s="224"/>
      <c r="V1549" s="224"/>
      <c r="W1549" s="224"/>
      <c r="X1549" s="224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206</v>
      </c>
      <c r="AH1549" s="213">
        <v>0</v>
      </c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 x14ac:dyDescent="0.2">
      <c r="A1550" s="220"/>
      <c r="B1550" s="221"/>
      <c r="C1550" s="251"/>
      <c r="D1550" s="246"/>
      <c r="E1550" s="246"/>
      <c r="F1550" s="246"/>
      <c r="G1550" s="246"/>
      <c r="H1550" s="224"/>
      <c r="I1550" s="224"/>
      <c r="J1550" s="224"/>
      <c r="K1550" s="224"/>
      <c r="L1550" s="224"/>
      <c r="M1550" s="224"/>
      <c r="N1550" s="223"/>
      <c r="O1550" s="223"/>
      <c r="P1550" s="223"/>
      <c r="Q1550" s="223"/>
      <c r="R1550" s="224"/>
      <c r="S1550" s="224"/>
      <c r="T1550" s="224"/>
      <c r="U1550" s="224"/>
      <c r="V1550" s="224"/>
      <c r="W1550" s="224"/>
      <c r="X1550" s="224"/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202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1" x14ac:dyDescent="0.2">
      <c r="A1551" s="236">
        <v>256</v>
      </c>
      <c r="B1551" s="237" t="s">
        <v>2766</v>
      </c>
      <c r="C1551" s="249" t="s">
        <v>2767</v>
      </c>
      <c r="D1551" s="238" t="s">
        <v>400</v>
      </c>
      <c r="E1551" s="239">
        <v>6291.82</v>
      </c>
      <c r="F1551" s="240"/>
      <c r="G1551" s="241">
        <f>ROUND(E1551*F1551,2)</f>
        <v>0</v>
      </c>
      <c r="H1551" s="240"/>
      <c r="I1551" s="241">
        <f>ROUND(E1551*H1551,2)</f>
        <v>0</v>
      </c>
      <c r="J1551" s="240"/>
      <c r="K1551" s="241">
        <f>ROUND(E1551*J1551,2)</f>
        <v>0</v>
      </c>
      <c r="L1551" s="241">
        <v>21</v>
      </c>
      <c r="M1551" s="241">
        <f>G1551*(1+L1551/100)</f>
        <v>0</v>
      </c>
      <c r="N1551" s="239">
        <v>4.2999999999999999E-4</v>
      </c>
      <c r="O1551" s="239">
        <f>ROUND(E1551*N1551,2)</f>
        <v>2.71</v>
      </c>
      <c r="P1551" s="239">
        <v>0</v>
      </c>
      <c r="Q1551" s="239">
        <f>ROUND(E1551*P1551,2)</f>
        <v>0</v>
      </c>
      <c r="R1551" s="241"/>
      <c r="S1551" s="241" t="s">
        <v>345</v>
      </c>
      <c r="T1551" s="242" t="s">
        <v>197</v>
      </c>
      <c r="U1551" s="224">
        <v>0.23699999999999999</v>
      </c>
      <c r="V1551" s="224">
        <f>ROUND(E1551*U1551,2)</f>
        <v>1491.16</v>
      </c>
      <c r="W1551" s="224"/>
      <c r="X1551" s="224" t="s">
        <v>233</v>
      </c>
      <c r="Y1551" s="213"/>
      <c r="Z1551" s="213"/>
      <c r="AA1551" s="213"/>
      <c r="AB1551" s="213"/>
      <c r="AC1551" s="213"/>
      <c r="AD1551" s="213"/>
      <c r="AE1551" s="213"/>
      <c r="AF1551" s="213"/>
      <c r="AG1551" s="213" t="s">
        <v>234</v>
      </c>
      <c r="AH1551" s="213"/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1" x14ac:dyDescent="0.2">
      <c r="A1552" s="220"/>
      <c r="B1552" s="221"/>
      <c r="C1552" s="253" t="s">
        <v>2768</v>
      </c>
      <c r="D1552" s="226"/>
      <c r="E1552" s="227"/>
      <c r="F1552" s="224"/>
      <c r="G1552" s="224"/>
      <c r="H1552" s="224"/>
      <c r="I1552" s="224"/>
      <c r="J1552" s="224"/>
      <c r="K1552" s="224"/>
      <c r="L1552" s="224"/>
      <c r="M1552" s="224"/>
      <c r="N1552" s="223"/>
      <c r="O1552" s="223"/>
      <c r="P1552" s="223"/>
      <c r="Q1552" s="223"/>
      <c r="R1552" s="224"/>
      <c r="S1552" s="224"/>
      <c r="T1552" s="224"/>
      <c r="U1552" s="224"/>
      <c r="V1552" s="224"/>
      <c r="W1552" s="224"/>
      <c r="X1552" s="224"/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206</v>
      </c>
      <c r="AH1552" s="213">
        <v>0</v>
      </c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53" t="s">
        <v>2769</v>
      </c>
      <c r="D1553" s="226"/>
      <c r="E1553" s="227"/>
      <c r="F1553" s="224"/>
      <c r="G1553" s="224"/>
      <c r="H1553" s="224"/>
      <c r="I1553" s="224"/>
      <c r="J1553" s="224"/>
      <c r="K1553" s="224"/>
      <c r="L1553" s="224"/>
      <c r="M1553" s="224"/>
      <c r="N1553" s="223"/>
      <c r="O1553" s="223"/>
      <c r="P1553" s="223"/>
      <c r="Q1553" s="223"/>
      <c r="R1553" s="224"/>
      <c r="S1553" s="224"/>
      <c r="T1553" s="224"/>
      <c r="U1553" s="224"/>
      <c r="V1553" s="224"/>
      <c r="W1553" s="224"/>
      <c r="X1553" s="224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206</v>
      </c>
      <c r="AH1553" s="213">
        <v>0</v>
      </c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 x14ac:dyDescent="0.2">
      <c r="A1554" s="220"/>
      <c r="B1554" s="221"/>
      <c r="C1554" s="253" t="s">
        <v>2770</v>
      </c>
      <c r="D1554" s="226"/>
      <c r="E1554" s="227"/>
      <c r="F1554" s="224"/>
      <c r="G1554" s="224"/>
      <c r="H1554" s="224"/>
      <c r="I1554" s="224"/>
      <c r="J1554" s="224"/>
      <c r="K1554" s="224"/>
      <c r="L1554" s="224"/>
      <c r="M1554" s="224"/>
      <c r="N1554" s="223"/>
      <c r="O1554" s="223"/>
      <c r="P1554" s="223"/>
      <c r="Q1554" s="223"/>
      <c r="R1554" s="224"/>
      <c r="S1554" s="224"/>
      <c r="T1554" s="224"/>
      <c r="U1554" s="224"/>
      <c r="V1554" s="224"/>
      <c r="W1554" s="224"/>
      <c r="X1554" s="224"/>
      <c r="Y1554" s="213"/>
      <c r="Z1554" s="213"/>
      <c r="AA1554" s="213"/>
      <c r="AB1554" s="213"/>
      <c r="AC1554" s="213"/>
      <c r="AD1554" s="213"/>
      <c r="AE1554" s="213"/>
      <c r="AF1554" s="213"/>
      <c r="AG1554" s="213" t="s">
        <v>206</v>
      </c>
      <c r="AH1554" s="213">
        <v>0</v>
      </c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 x14ac:dyDescent="0.2">
      <c r="A1555" s="220"/>
      <c r="B1555" s="221"/>
      <c r="C1555" s="253" t="s">
        <v>2771</v>
      </c>
      <c r="D1555" s="226"/>
      <c r="E1555" s="227"/>
      <c r="F1555" s="224"/>
      <c r="G1555" s="224"/>
      <c r="H1555" s="224"/>
      <c r="I1555" s="224"/>
      <c r="J1555" s="224"/>
      <c r="K1555" s="224"/>
      <c r="L1555" s="224"/>
      <c r="M1555" s="224"/>
      <c r="N1555" s="223"/>
      <c r="O1555" s="223"/>
      <c r="P1555" s="223"/>
      <c r="Q1555" s="223"/>
      <c r="R1555" s="224"/>
      <c r="S1555" s="224"/>
      <c r="T1555" s="224"/>
      <c r="U1555" s="224"/>
      <c r="V1555" s="224"/>
      <c r="W1555" s="224"/>
      <c r="X1555" s="224"/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206</v>
      </c>
      <c r="AH1555" s="213">
        <v>0</v>
      </c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 x14ac:dyDescent="0.2">
      <c r="A1556" s="220"/>
      <c r="B1556" s="221"/>
      <c r="C1556" s="253" t="s">
        <v>2772</v>
      </c>
      <c r="D1556" s="226"/>
      <c r="E1556" s="227"/>
      <c r="F1556" s="224"/>
      <c r="G1556" s="224"/>
      <c r="H1556" s="224"/>
      <c r="I1556" s="224"/>
      <c r="J1556" s="224"/>
      <c r="K1556" s="224"/>
      <c r="L1556" s="224"/>
      <c r="M1556" s="224"/>
      <c r="N1556" s="223"/>
      <c r="O1556" s="223"/>
      <c r="P1556" s="223"/>
      <c r="Q1556" s="223"/>
      <c r="R1556" s="224"/>
      <c r="S1556" s="224"/>
      <c r="T1556" s="224"/>
      <c r="U1556" s="224"/>
      <c r="V1556" s="224"/>
      <c r="W1556" s="224"/>
      <c r="X1556" s="224"/>
      <c r="Y1556" s="213"/>
      <c r="Z1556" s="213"/>
      <c r="AA1556" s="213"/>
      <c r="AB1556" s="213"/>
      <c r="AC1556" s="213"/>
      <c r="AD1556" s="213"/>
      <c r="AE1556" s="213"/>
      <c r="AF1556" s="213"/>
      <c r="AG1556" s="213" t="s">
        <v>206</v>
      </c>
      <c r="AH1556" s="213">
        <v>0</v>
      </c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1" x14ac:dyDescent="0.2">
      <c r="A1557" s="220"/>
      <c r="B1557" s="221"/>
      <c r="C1557" s="253" t="s">
        <v>2773</v>
      </c>
      <c r="D1557" s="226"/>
      <c r="E1557" s="227"/>
      <c r="F1557" s="224"/>
      <c r="G1557" s="224"/>
      <c r="H1557" s="224"/>
      <c r="I1557" s="224"/>
      <c r="J1557" s="224"/>
      <c r="K1557" s="224"/>
      <c r="L1557" s="224"/>
      <c r="M1557" s="224"/>
      <c r="N1557" s="223"/>
      <c r="O1557" s="223"/>
      <c r="P1557" s="223"/>
      <c r="Q1557" s="223"/>
      <c r="R1557" s="224"/>
      <c r="S1557" s="224"/>
      <c r="T1557" s="224"/>
      <c r="U1557" s="224"/>
      <c r="V1557" s="224"/>
      <c r="W1557" s="224"/>
      <c r="X1557" s="224"/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206</v>
      </c>
      <c r="AH1557" s="213">
        <v>0</v>
      </c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 x14ac:dyDescent="0.2">
      <c r="A1558" s="220"/>
      <c r="B1558" s="221"/>
      <c r="C1558" s="253" t="s">
        <v>2774</v>
      </c>
      <c r="D1558" s="226"/>
      <c r="E1558" s="227"/>
      <c r="F1558" s="224"/>
      <c r="G1558" s="224"/>
      <c r="H1558" s="224"/>
      <c r="I1558" s="224"/>
      <c r="J1558" s="224"/>
      <c r="K1558" s="224"/>
      <c r="L1558" s="224"/>
      <c r="M1558" s="224"/>
      <c r="N1558" s="223"/>
      <c r="O1558" s="223"/>
      <c r="P1558" s="223"/>
      <c r="Q1558" s="223"/>
      <c r="R1558" s="224"/>
      <c r="S1558" s="224"/>
      <c r="T1558" s="224"/>
      <c r="U1558" s="224"/>
      <c r="V1558" s="224"/>
      <c r="W1558" s="224"/>
      <c r="X1558" s="224"/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206</v>
      </c>
      <c r="AH1558" s="213">
        <v>0</v>
      </c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1" x14ac:dyDescent="0.2">
      <c r="A1559" s="220"/>
      <c r="B1559" s="221"/>
      <c r="C1559" s="253" t="s">
        <v>2775</v>
      </c>
      <c r="D1559" s="226"/>
      <c r="E1559" s="227">
        <v>2111.58</v>
      </c>
      <c r="F1559" s="224"/>
      <c r="G1559" s="224"/>
      <c r="H1559" s="224"/>
      <c r="I1559" s="224"/>
      <c r="J1559" s="224"/>
      <c r="K1559" s="224"/>
      <c r="L1559" s="224"/>
      <c r="M1559" s="224"/>
      <c r="N1559" s="223"/>
      <c r="O1559" s="223"/>
      <c r="P1559" s="223"/>
      <c r="Q1559" s="223"/>
      <c r="R1559" s="224"/>
      <c r="S1559" s="224"/>
      <c r="T1559" s="224"/>
      <c r="U1559" s="224"/>
      <c r="V1559" s="224"/>
      <c r="W1559" s="224"/>
      <c r="X1559" s="224"/>
      <c r="Y1559" s="213"/>
      <c r="Z1559" s="213"/>
      <c r="AA1559" s="213"/>
      <c r="AB1559" s="213"/>
      <c r="AC1559" s="213"/>
      <c r="AD1559" s="213"/>
      <c r="AE1559" s="213"/>
      <c r="AF1559" s="213"/>
      <c r="AG1559" s="213" t="s">
        <v>206</v>
      </c>
      <c r="AH1559" s="213">
        <v>0</v>
      </c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1" x14ac:dyDescent="0.2">
      <c r="A1560" s="220"/>
      <c r="B1560" s="221"/>
      <c r="C1560" s="253" t="s">
        <v>2776</v>
      </c>
      <c r="D1560" s="226"/>
      <c r="E1560" s="227">
        <v>2111.58</v>
      </c>
      <c r="F1560" s="224"/>
      <c r="G1560" s="224"/>
      <c r="H1560" s="224"/>
      <c r="I1560" s="224"/>
      <c r="J1560" s="224"/>
      <c r="K1560" s="224"/>
      <c r="L1560" s="224"/>
      <c r="M1560" s="224"/>
      <c r="N1560" s="223"/>
      <c r="O1560" s="223"/>
      <c r="P1560" s="223"/>
      <c r="Q1560" s="223"/>
      <c r="R1560" s="224"/>
      <c r="S1560" s="224"/>
      <c r="T1560" s="224"/>
      <c r="U1560" s="224"/>
      <c r="V1560" s="224"/>
      <c r="W1560" s="224"/>
      <c r="X1560" s="224"/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206</v>
      </c>
      <c r="AH1560" s="213">
        <v>0</v>
      </c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 x14ac:dyDescent="0.2">
      <c r="A1561" s="220"/>
      <c r="B1561" s="221"/>
      <c r="C1561" s="253" t="s">
        <v>2777</v>
      </c>
      <c r="D1561" s="226"/>
      <c r="E1561" s="227">
        <v>1037.6400000000001</v>
      </c>
      <c r="F1561" s="224"/>
      <c r="G1561" s="224"/>
      <c r="H1561" s="224"/>
      <c r="I1561" s="224"/>
      <c r="J1561" s="224"/>
      <c r="K1561" s="224"/>
      <c r="L1561" s="224"/>
      <c r="M1561" s="224"/>
      <c r="N1561" s="223"/>
      <c r="O1561" s="223"/>
      <c r="P1561" s="223"/>
      <c r="Q1561" s="223"/>
      <c r="R1561" s="224"/>
      <c r="S1561" s="224"/>
      <c r="T1561" s="224"/>
      <c r="U1561" s="224"/>
      <c r="V1561" s="224"/>
      <c r="W1561" s="224"/>
      <c r="X1561" s="224"/>
      <c r="Y1561" s="213"/>
      <c r="Z1561" s="213"/>
      <c r="AA1561" s="213"/>
      <c r="AB1561" s="213"/>
      <c r="AC1561" s="213"/>
      <c r="AD1561" s="213"/>
      <c r="AE1561" s="213"/>
      <c r="AF1561" s="213"/>
      <c r="AG1561" s="213" t="s">
        <v>206</v>
      </c>
      <c r="AH1561" s="213">
        <v>0</v>
      </c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 x14ac:dyDescent="0.2">
      <c r="A1562" s="220"/>
      <c r="B1562" s="221"/>
      <c r="C1562" s="253" t="s">
        <v>2778</v>
      </c>
      <c r="D1562" s="226"/>
      <c r="E1562" s="227">
        <v>1031.02</v>
      </c>
      <c r="F1562" s="224"/>
      <c r="G1562" s="224"/>
      <c r="H1562" s="224"/>
      <c r="I1562" s="224"/>
      <c r="J1562" s="224"/>
      <c r="K1562" s="224"/>
      <c r="L1562" s="224"/>
      <c r="M1562" s="224"/>
      <c r="N1562" s="223"/>
      <c r="O1562" s="223"/>
      <c r="P1562" s="223"/>
      <c r="Q1562" s="223"/>
      <c r="R1562" s="224"/>
      <c r="S1562" s="224"/>
      <c r="T1562" s="224"/>
      <c r="U1562" s="224"/>
      <c r="V1562" s="224"/>
      <c r="W1562" s="224"/>
      <c r="X1562" s="224"/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206</v>
      </c>
      <c r="AH1562" s="213">
        <v>0</v>
      </c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 x14ac:dyDescent="0.2">
      <c r="A1563" s="220"/>
      <c r="B1563" s="221"/>
      <c r="C1563" s="251"/>
      <c r="D1563" s="246"/>
      <c r="E1563" s="246"/>
      <c r="F1563" s="246"/>
      <c r="G1563" s="246"/>
      <c r="H1563" s="224"/>
      <c r="I1563" s="224"/>
      <c r="J1563" s="224"/>
      <c r="K1563" s="224"/>
      <c r="L1563" s="224"/>
      <c r="M1563" s="224"/>
      <c r="N1563" s="223"/>
      <c r="O1563" s="223"/>
      <c r="P1563" s="223"/>
      <c r="Q1563" s="223"/>
      <c r="R1563" s="224"/>
      <c r="S1563" s="224"/>
      <c r="T1563" s="224"/>
      <c r="U1563" s="224"/>
      <c r="V1563" s="224"/>
      <c r="W1563" s="224"/>
      <c r="X1563" s="224"/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202</v>
      </c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 x14ac:dyDescent="0.2">
      <c r="A1564" s="236">
        <v>257</v>
      </c>
      <c r="B1564" s="237" t="s">
        <v>2779</v>
      </c>
      <c r="C1564" s="249" t="s">
        <v>2780</v>
      </c>
      <c r="D1564" s="238" t="s">
        <v>400</v>
      </c>
      <c r="E1564" s="239">
        <v>1086.31</v>
      </c>
      <c r="F1564" s="240"/>
      <c r="G1564" s="241">
        <f>ROUND(E1564*F1564,2)</f>
        <v>0</v>
      </c>
      <c r="H1564" s="240"/>
      <c r="I1564" s="241">
        <f>ROUND(E1564*H1564,2)</f>
        <v>0</v>
      </c>
      <c r="J1564" s="240"/>
      <c r="K1564" s="241">
        <f>ROUND(E1564*J1564,2)</f>
        <v>0</v>
      </c>
      <c r="L1564" s="241">
        <v>21</v>
      </c>
      <c r="M1564" s="241">
        <f>G1564*(1+L1564/100)</f>
        <v>0</v>
      </c>
      <c r="N1564" s="239">
        <v>0</v>
      </c>
      <c r="O1564" s="239">
        <f>ROUND(E1564*N1564,2)</f>
        <v>0</v>
      </c>
      <c r="P1564" s="239">
        <v>0</v>
      </c>
      <c r="Q1564" s="239">
        <f>ROUND(E1564*P1564,2)</f>
        <v>0</v>
      </c>
      <c r="R1564" s="241"/>
      <c r="S1564" s="241" t="s">
        <v>345</v>
      </c>
      <c r="T1564" s="242" t="s">
        <v>1229</v>
      </c>
      <c r="U1564" s="224">
        <v>0</v>
      </c>
      <c r="V1564" s="224">
        <f>ROUND(E1564*U1564,2)</f>
        <v>0</v>
      </c>
      <c r="W1564" s="224"/>
      <c r="X1564" s="224" t="s">
        <v>233</v>
      </c>
      <c r="Y1564" s="213"/>
      <c r="Z1564" s="213"/>
      <c r="AA1564" s="213"/>
      <c r="AB1564" s="213"/>
      <c r="AC1564" s="213"/>
      <c r="AD1564" s="213"/>
      <c r="AE1564" s="213"/>
      <c r="AF1564" s="213"/>
      <c r="AG1564" s="213" t="s">
        <v>234</v>
      </c>
      <c r="AH1564" s="213"/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 x14ac:dyDescent="0.2">
      <c r="A1565" s="220"/>
      <c r="B1565" s="221"/>
      <c r="C1565" s="260"/>
      <c r="D1565" s="258"/>
      <c r="E1565" s="258"/>
      <c r="F1565" s="258"/>
      <c r="G1565" s="258"/>
      <c r="H1565" s="224"/>
      <c r="I1565" s="224"/>
      <c r="J1565" s="224"/>
      <c r="K1565" s="224"/>
      <c r="L1565" s="224"/>
      <c r="M1565" s="224"/>
      <c r="N1565" s="223"/>
      <c r="O1565" s="223"/>
      <c r="P1565" s="223"/>
      <c r="Q1565" s="223"/>
      <c r="R1565" s="224"/>
      <c r="S1565" s="224"/>
      <c r="T1565" s="224"/>
      <c r="U1565" s="224"/>
      <c r="V1565" s="224"/>
      <c r="W1565" s="224"/>
      <c r="X1565" s="224"/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202</v>
      </c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x14ac:dyDescent="0.2">
      <c r="A1566" s="229" t="s">
        <v>191</v>
      </c>
      <c r="B1566" s="230" t="s">
        <v>148</v>
      </c>
      <c r="C1566" s="248" t="s">
        <v>149</v>
      </c>
      <c r="D1566" s="231"/>
      <c r="E1566" s="232"/>
      <c r="F1566" s="233"/>
      <c r="G1566" s="233">
        <f>SUMIF(AG1567:AG1623,"&lt;&gt;NOR",G1567:G1623)</f>
        <v>0</v>
      </c>
      <c r="H1566" s="233"/>
      <c r="I1566" s="233">
        <f>SUM(I1567:I1623)</f>
        <v>0</v>
      </c>
      <c r="J1566" s="233"/>
      <c r="K1566" s="233">
        <f>SUM(K1567:K1623)</f>
        <v>0</v>
      </c>
      <c r="L1566" s="233"/>
      <c r="M1566" s="233">
        <f>SUM(M1567:M1623)</f>
        <v>0</v>
      </c>
      <c r="N1566" s="232"/>
      <c r="O1566" s="232">
        <f>SUM(O1567:O1623)</f>
        <v>7.82</v>
      </c>
      <c r="P1566" s="232"/>
      <c r="Q1566" s="232">
        <f>SUM(Q1567:Q1623)</f>
        <v>0</v>
      </c>
      <c r="R1566" s="233"/>
      <c r="S1566" s="233"/>
      <c r="T1566" s="234"/>
      <c r="U1566" s="228"/>
      <c r="V1566" s="228">
        <f>SUM(V1567:V1623)</f>
        <v>336.30999999999995</v>
      </c>
      <c r="W1566" s="228"/>
      <c r="X1566" s="228"/>
      <c r="AG1566" t="s">
        <v>192</v>
      </c>
    </row>
    <row r="1567" spans="1:60" outlineLevel="1" x14ac:dyDescent="0.2">
      <c r="A1567" s="236">
        <v>258</v>
      </c>
      <c r="B1567" s="237" t="s">
        <v>2781</v>
      </c>
      <c r="C1567" s="249" t="s">
        <v>2782</v>
      </c>
      <c r="D1567" s="238" t="s">
        <v>400</v>
      </c>
      <c r="E1567" s="239">
        <v>324.38</v>
      </c>
      <c r="F1567" s="240"/>
      <c r="G1567" s="241">
        <f>ROUND(E1567*F1567,2)</f>
        <v>0</v>
      </c>
      <c r="H1567" s="240"/>
      <c r="I1567" s="241">
        <f>ROUND(E1567*H1567,2)</f>
        <v>0</v>
      </c>
      <c r="J1567" s="240"/>
      <c r="K1567" s="241">
        <f>ROUND(E1567*J1567,2)</f>
        <v>0</v>
      </c>
      <c r="L1567" s="241">
        <v>21</v>
      </c>
      <c r="M1567" s="241">
        <f>G1567*(1+L1567/100)</f>
        <v>0</v>
      </c>
      <c r="N1567" s="239">
        <v>1.6000000000000001E-4</v>
      </c>
      <c r="O1567" s="239">
        <f>ROUND(E1567*N1567,2)</f>
        <v>0.05</v>
      </c>
      <c r="P1567" s="239">
        <v>0</v>
      </c>
      <c r="Q1567" s="239">
        <f>ROUND(E1567*P1567,2)</f>
        <v>0</v>
      </c>
      <c r="R1567" s="241" t="s">
        <v>2603</v>
      </c>
      <c r="S1567" s="241" t="s">
        <v>196</v>
      </c>
      <c r="T1567" s="242" t="s">
        <v>244</v>
      </c>
      <c r="U1567" s="224">
        <v>0.05</v>
      </c>
      <c r="V1567" s="224">
        <f>ROUND(E1567*U1567,2)</f>
        <v>16.22</v>
      </c>
      <c r="W1567" s="224"/>
      <c r="X1567" s="224" t="s">
        <v>233</v>
      </c>
      <c r="Y1567" s="213"/>
      <c r="Z1567" s="213"/>
      <c r="AA1567" s="213"/>
      <c r="AB1567" s="213"/>
      <c r="AC1567" s="213"/>
      <c r="AD1567" s="213"/>
      <c r="AE1567" s="213"/>
      <c r="AF1567" s="213"/>
      <c r="AG1567" s="213" t="s">
        <v>234</v>
      </c>
      <c r="AH1567" s="213"/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1" x14ac:dyDescent="0.2">
      <c r="A1568" s="220"/>
      <c r="B1568" s="221"/>
      <c r="C1568" s="250" t="s">
        <v>2783</v>
      </c>
      <c r="D1568" s="244"/>
      <c r="E1568" s="244"/>
      <c r="F1568" s="244"/>
      <c r="G1568" s="244"/>
      <c r="H1568" s="224"/>
      <c r="I1568" s="224"/>
      <c r="J1568" s="224"/>
      <c r="K1568" s="224"/>
      <c r="L1568" s="224"/>
      <c r="M1568" s="224"/>
      <c r="N1568" s="223"/>
      <c r="O1568" s="223"/>
      <c r="P1568" s="223"/>
      <c r="Q1568" s="223"/>
      <c r="R1568" s="224"/>
      <c r="S1568" s="224"/>
      <c r="T1568" s="224"/>
      <c r="U1568" s="224"/>
      <c r="V1568" s="224"/>
      <c r="W1568" s="224"/>
      <c r="X1568" s="224"/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201</v>
      </c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 x14ac:dyDescent="0.2">
      <c r="A1569" s="220"/>
      <c r="B1569" s="221"/>
      <c r="C1569" s="253" t="s">
        <v>2784</v>
      </c>
      <c r="D1569" s="226"/>
      <c r="E1569" s="227">
        <v>27.42</v>
      </c>
      <c r="F1569" s="224"/>
      <c r="G1569" s="224"/>
      <c r="H1569" s="224"/>
      <c r="I1569" s="224"/>
      <c r="J1569" s="224"/>
      <c r="K1569" s="224"/>
      <c r="L1569" s="224"/>
      <c r="M1569" s="224"/>
      <c r="N1569" s="223"/>
      <c r="O1569" s="223"/>
      <c r="P1569" s="223"/>
      <c r="Q1569" s="223"/>
      <c r="R1569" s="224"/>
      <c r="S1569" s="224"/>
      <c r="T1569" s="224"/>
      <c r="U1569" s="224"/>
      <c r="V1569" s="224"/>
      <c r="W1569" s="224"/>
      <c r="X1569" s="224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206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 x14ac:dyDescent="0.2">
      <c r="A1570" s="220"/>
      <c r="B1570" s="221"/>
      <c r="C1570" s="253" t="s">
        <v>2785</v>
      </c>
      <c r="D1570" s="226"/>
      <c r="E1570" s="227">
        <v>12.53</v>
      </c>
      <c r="F1570" s="224"/>
      <c r="G1570" s="224"/>
      <c r="H1570" s="224"/>
      <c r="I1570" s="224"/>
      <c r="J1570" s="224"/>
      <c r="K1570" s="224"/>
      <c r="L1570" s="224"/>
      <c r="M1570" s="224"/>
      <c r="N1570" s="223"/>
      <c r="O1570" s="223"/>
      <c r="P1570" s="223"/>
      <c r="Q1570" s="223"/>
      <c r="R1570" s="224"/>
      <c r="S1570" s="224"/>
      <c r="T1570" s="224"/>
      <c r="U1570" s="224"/>
      <c r="V1570" s="224"/>
      <c r="W1570" s="224"/>
      <c r="X1570" s="224"/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206</v>
      </c>
      <c r="AH1570" s="213">
        <v>0</v>
      </c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 x14ac:dyDescent="0.2">
      <c r="A1571" s="220"/>
      <c r="B1571" s="221"/>
      <c r="C1571" s="253" t="s">
        <v>2786</v>
      </c>
      <c r="D1571" s="226"/>
      <c r="E1571" s="227">
        <v>12.03</v>
      </c>
      <c r="F1571" s="224"/>
      <c r="G1571" s="224"/>
      <c r="H1571" s="224"/>
      <c r="I1571" s="224"/>
      <c r="J1571" s="224"/>
      <c r="K1571" s="224"/>
      <c r="L1571" s="224"/>
      <c r="M1571" s="224"/>
      <c r="N1571" s="223"/>
      <c r="O1571" s="223"/>
      <c r="P1571" s="223"/>
      <c r="Q1571" s="223"/>
      <c r="R1571" s="224"/>
      <c r="S1571" s="224"/>
      <c r="T1571" s="224"/>
      <c r="U1571" s="224"/>
      <c r="V1571" s="224"/>
      <c r="W1571" s="224"/>
      <c r="X1571" s="224"/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206</v>
      </c>
      <c r="AH1571" s="213">
        <v>0</v>
      </c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53" t="s">
        <v>1808</v>
      </c>
      <c r="D1572" s="226"/>
      <c r="E1572" s="227">
        <v>18.32</v>
      </c>
      <c r="F1572" s="224"/>
      <c r="G1572" s="224"/>
      <c r="H1572" s="224"/>
      <c r="I1572" s="224"/>
      <c r="J1572" s="224"/>
      <c r="K1572" s="224"/>
      <c r="L1572" s="224"/>
      <c r="M1572" s="224"/>
      <c r="N1572" s="223"/>
      <c r="O1572" s="223"/>
      <c r="P1572" s="223"/>
      <c r="Q1572" s="223"/>
      <c r="R1572" s="224"/>
      <c r="S1572" s="224"/>
      <c r="T1572" s="224"/>
      <c r="U1572" s="224"/>
      <c r="V1572" s="224"/>
      <c r="W1572" s="224"/>
      <c r="X1572" s="224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206</v>
      </c>
      <c r="AH1572" s="213">
        <v>0</v>
      </c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 x14ac:dyDescent="0.2">
      <c r="A1573" s="220"/>
      <c r="B1573" s="221"/>
      <c r="C1573" s="253" t="s">
        <v>2787</v>
      </c>
      <c r="D1573" s="226"/>
      <c r="E1573" s="227">
        <v>24.57</v>
      </c>
      <c r="F1573" s="224"/>
      <c r="G1573" s="224"/>
      <c r="H1573" s="224"/>
      <c r="I1573" s="224"/>
      <c r="J1573" s="224"/>
      <c r="K1573" s="224"/>
      <c r="L1573" s="224"/>
      <c r="M1573" s="224"/>
      <c r="N1573" s="223"/>
      <c r="O1573" s="223"/>
      <c r="P1573" s="223"/>
      <c r="Q1573" s="223"/>
      <c r="R1573" s="224"/>
      <c r="S1573" s="224"/>
      <c r="T1573" s="224"/>
      <c r="U1573" s="224"/>
      <c r="V1573" s="224"/>
      <c r="W1573" s="224"/>
      <c r="X1573" s="224"/>
      <c r="Y1573" s="213"/>
      <c r="Z1573" s="213"/>
      <c r="AA1573" s="213"/>
      <c r="AB1573" s="213"/>
      <c r="AC1573" s="213"/>
      <c r="AD1573" s="213"/>
      <c r="AE1573" s="213"/>
      <c r="AF1573" s="213"/>
      <c r="AG1573" s="213" t="s">
        <v>206</v>
      </c>
      <c r="AH1573" s="213">
        <v>0</v>
      </c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 x14ac:dyDescent="0.2">
      <c r="A1574" s="220"/>
      <c r="B1574" s="221"/>
      <c r="C1574" s="253" t="s">
        <v>2788</v>
      </c>
      <c r="D1574" s="226"/>
      <c r="E1574" s="227">
        <v>20.114999999999998</v>
      </c>
      <c r="F1574" s="224"/>
      <c r="G1574" s="224"/>
      <c r="H1574" s="224"/>
      <c r="I1574" s="224"/>
      <c r="J1574" s="224"/>
      <c r="K1574" s="224"/>
      <c r="L1574" s="224"/>
      <c r="M1574" s="224"/>
      <c r="N1574" s="223"/>
      <c r="O1574" s="223"/>
      <c r="P1574" s="223"/>
      <c r="Q1574" s="223"/>
      <c r="R1574" s="224"/>
      <c r="S1574" s="224"/>
      <c r="T1574" s="224"/>
      <c r="U1574" s="224"/>
      <c r="V1574" s="224"/>
      <c r="W1574" s="224"/>
      <c r="X1574" s="224"/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206</v>
      </c>
      <c r="AH1574" s="213">
        <v>0</v>
      </c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 x14ac:dyDescent="0.2">
      <c r="A1575" s="220"/>
      <c r="B1575" s="221"/>
      <c r="C1575" s="253" t="s">
        <v>2789</v>
      </c>
      <c r="D1575" s="226"/>
      <c r="E1575" s="227">
        <v>13.744999999999999</v>
      </c>
      <c r="F1575" s="224"/>
      <c r="G1575" s="224"/>
      <c r="H1575" s="224"/>
      <c r="I1575" s="224"/>
      <c r="J1575" s="224"/>
      <c r="K1575" s="224"/>
      <c r="L1575" s="224"/>
      <c r="M1575" s="224"/>
      <c r="N1575" s="223"/>
      <c r="O1575" s="223"/>
      <c r="P1575" s="223"/>
      <c r="Q1575" s="223"/>
      <c r="R1575" s="224"/>
      <c r="S1575" s="224"/>
      <c r="T1575" s="224"/>
      <c r="U1575" s="224"/>
      <c r="V1575" s="224"/>
      <c r="W1575" s="224"/>
      <c r="X1575" s="224"/>
      <c r="Y1575" s="213"/>
      <c r="Z1575" s="213"/>
      <c r="AA1575" s="213"/>
      <c r="AB1575" s="213"/>
      <c r="AC1575" s="213"/>
      <c r="AD1575" s="213"/>
      <c r="AE1575" s="213"/>
      <c r="AF1575" s="213"/>
      <c r="AG1575" s="213" t="s">
        <v>206</v>
      </c>
      <c r="AH1575" s="213">
        <v>0</v>
      </c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 x14ac:dyDescent="0.2">
      <c r="A1576" s="220"/>
      <c r="B1576" s="221"/>
      <c r="C1576" s="253" t="s">
        <v>2790</v>
      </c>
      <c r="D1576" s="226"/>
      <c r="E1576" s="227">
        <v>19.57</v>
      </c>
      <c r="F1576" s="224"/>
      <c r="G1576" s="224"/>
      <c r="H1576" s="224"/>
      <c r="I1576" s="224"/>
      <c r="J1576" s="224"/>
      <c r="K1576" s="224"/>
      <c r="L1576" s="224"/>
      <c r="M1576" s="224"/>
      <c r="N1576" s="223"/>
      <c r="O1576" s="223"/>
      <c r="P1576" s="223"/>
      <c r="Q1576" s="223"/>
      <c r="R1576" s="224"/>
      <c r="S1576" s="224"/>
      <c r="T1576" s="224"/>
      <c r="U1576" s="224"/>
      <c r="V1576" s="224"/>
      <c r="W1576" s="224"/>
      <c r="X1576" s="224"/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206</v>
      </c>
      <c r="AH1576" s="213">
        <v>0</v>
      </c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20"/>
      <c r="B1577" s="221"/>
      <c r="C1577" s="253" t="s">
        <v>1813</v>
      </c>
      <c r="D1577" s="226"/>
      <c r="E1577" s="227">
        <v>16.03</v>
      </c>
      <c r="F1577" s="224"/>
      <c r="G1577" s="224"/>
      <c r="H1577" s="224"/>
      <c r="I1577" s="224"/>
      <c r="J1577" s="224"/>
      <c r="K1577" s="224"/>
      <c r="L1577" s="224"/>
      <c r="M1577" s="224"/>
      <c r="N1577" s="223"/>
      <c r="O1577" s="223"/>
      <c r="P1577" s="223"/>
      <c r="Q1577" s="223"/>
      <c r="R1577" s="224"/>
      <c r="S1577" s="224"/>
      <c r="T1577" s="224"/>
      <c r="U1577" s="224"/>
      <c r="V1577" s="224"/>
      <c r="W1577" s="224"/>
      <c r="X1577" s="224"/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206</v>
      </c>
      <c r="AH1577" s="213">
        <v>0</v>
      </c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53" t="s">
        <v>2791</v>
      </c>
      <c r="D1578" s="226"/>
      <c r="E1578" s="227">
        <v>18.32</v>
      </c>
      <c r="F1578" s="224"/>
      <c r="G1578" s="224"/>
      <c r="H1578" s="224"/>
      <c r="I1578" s="224"/>
      <c r="J1578" s="224"/>
      <c r="K1578" s="224"/>
      <c r="L1578" s="224"/>
      <c r="M1578" s="224"/>
      <c r="N1578" s="223"/>
      <c r="O1578" s="223"/>
      <c r="P1578" s="223"/>
      <c r="Q1578" s="223"/>
      <c r="R1578" s="224"/>
      <c r="S1578" s="224"/>
      <c r="T1578" s="224"/>
      <c r="U1578" s="224"/>
      <c r="V1578" s="224"/>
      <c r="W1578" s="224"/>
      <c r="X1578" s="224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206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 x14ac:dyDescent="0.2">
      <c r="A1579" s="220"/>
      <c r="B1579" s="221"/>
      <c r="C1579" s="253" t="s">
        <v>2792</v>
      </c>
      <c r="D1579" s="226"/>
      <c r="E1579" s="227">
        <v>13.46</v>
      </c>
      <c r="F1579" s="224"/>
      <c r="G1579" s="224"/>
      <c r="H1579" s="224"/>
      <c r="I1579" s="224"/>
      <c r="J1579" s="224"/>
      <c r="K1579" s="224"/>
      <c r="L1579" s="224"/>
      <c r="M1579" s="224"/>
      <c r="N1579" s="223"/>
      <c r="O1579" s="223"/>
      <c r="P1579" s="223"/>
      <c r="Q1579" s="223"/>
      <c r="R1579" s="224"/>
      <c r="S1579" s="224"/>
      <c r="T1579" s="224"/>
      <c r="U1579" s="224"/>
      <c r="V1579" s="224"/>
      <c r="W1579" s="224"/>
      <c r="X1579" s="224"/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206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20"/>
      <c r="B1580" s="221"/>
      <c r="C1580" s="253" t="s">
        <v>2793</v>
      </c>
      <c r="D1580" s="226"/>
      <c r="E1580" s="227">
        <v>21.57</v>
      </c>
      <c r="F1580" s="224"/>
      <c r="G1580" s="224"/>
      <c r="H1580" s="224"/>
      <c r="I1580" s="224"/>
      <c r="J1580" s="224"/>
      <c r="K1580" s="224"/>
      <c r="L1580" s="224"/>
      <c r="M1580" s="224"/>
      <c r="N1580" s="223"/>
      <c r="O1580" s="223"/>
      <c r="P1580" s="223"/>
      <c r="Q1580" s="223"/>
      <c r="R1580" s="224"/>
      <c r="S1580" s="224"/>
      <c r="T1580" s="224"/>
      <c r="U1580" s="224"/>
      <c r="V1580" s="224"/>
      <c r="W1580" s="224"/>
      <c r="X1580" s="224"/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206</v>
      </c>
      <c r="AH1580" s="213">
        <v>0</v>
      </c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20"/>
      <c r="B1581" s="221"/>
      <c r="C1581" s="253" t="s">
        <v>674</v>
      </c>
      <c r="D1581" s="226"/>
      <c r="E1581" s="227"/>
      <c r="F1581" s="224"/>
      <c r="G1581" s="224"/>
      <c r="H1581" s="224"/>
      <c r="I1581" s="224"/>
      <c r="J1581" s="224"/>
      <c r="K1581" s="224"/>
      <c r="L1581" s="224"/>
      <c r="M1581" s="224"/>
      <c r="N1581" s="223"/>
      <c r="O1581" s="223"/>
      <c r="P1581" s="223"/>
      <c r="Q1581" s="223"/>
      <c r="R1581" s="224"/>
      <c r="S1581" s="224"/>
      <c r="T1581" s="224"/>
      <c r="U1581" s="224"/>
      <c r="V1581" s="224"/>
      <c r="W1581" s="224"/>
      <c r="X1581" s="224"/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206</v>
      </c>
      <c r="AH1581" s="213">
        <v>0</v>
      </c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20"/>
      <c r="B1582" s="221"/>
      <c r="C1582" s="253" t="s">
        <v>2794</v>
      </c>
      <c r="D1582" s="226"/>
      <c r="E1582" s="227">
        <v>18.32</v>
      </c>
      <c r="F1582" s="224"/>
      <c r="G1582" s="224"/>
      <c r="H1582" s="224"/>
      <c r="I1582" s="224"/>
      <c r="J1582" s="224"/>
      <c r="K1582" s="224"/>
      <c r="L1582" s="224"/>
      <c r="M1582" s="224"/>
      <c r="N1582" s="223"/>
      <c r="O1582" s="223"/>
      <c r="P1582" s="223"/>
      <c r="Q1582" s="223"/>
      <c r="R1582" s="224"/>
      <c r="S1582" s="224"/>
      <c r="T1582" s="224"/>
      <c r="U1582" s="224"/>
      <c r="V1582" s="224"/>
      <c r="W1582" s="224"/>
      <c r="X1582" s="224"/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206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 x14ac:dyDescent="0.2">
      <c r="A1583" s="220"/>
      <c r="B1583" s="221"/>
      <c r="C1583" s="253" t="s">
        <v>2795</v>
      </c>
      <c r="D1583" s="226"/>
      <c r="E1583" s="227">
        <v>13.46</v>
      </c>
      <c r="F1583" s="224"/>
      <c r="G1583" s="224"/>
      <c r="H1583" s="224"/>
      <c r="I1583" s="224"/>
      <c r="J1583" s="224"/>
      <c r="K1583" s="224"/>
      <c r="L1583" s="224"/>
      <c r="M1583" s="224"/>
      <c r="N1583" s="223"/>
      <c r="O1583" s="223"/>
      <c r="P1583" s="223"/>
      <c r="Q1583" s="223"/>
      <c r="R1583" s="224"/>
      <c r="S1583" s="224"/>
      <c r="T1583" s="224"/>
      <c r="U1583" s="224"/>
      <c r="V1583" s="224"/>
      <c r="W1583" s="224"/>
      <c r="X1583" s="224"/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206</v>
      </c>
      <c r="AH1583" s="213">
        <v>0</v>
      </c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 x14ac:dyDescent="0.2">
      <c r="A1584" s="220"/>
      <c r="B1584" s="221"/>
      <c r="C1584" s="253" t="s">
        <v>2796</v>
      </c>
      <c r="D1584" s="226"/>
      <c r="E1584" s="227">
        <v>21.57</v>
      </c>
      <c r="F1584" s="224"/>
      <c r="G1584" s="224"/>
      <c r="H1584" s="224"/>
      <c r="I1584" s="224"/>
      <c r="J1584" s="224"/>
      <c r="K1584" s="224"/>
      <c r="L1584" s="224"/>
      <c r="M1584" s="224"/>
      <c r="N1584" s="223"/>
      <c r="O1584" s="223"/>
      <c r="P1584" s="223"/>
      <c r="Q1584" s="223"/>
      <c r="R1584" s="224"/>
      <c r="S1584" s="224"/>
      <c r="T1584" s="224"/>
      <c r="U1584" s="224"/>
      <c r="V1584" s="224"/>
      <c r="W1584" s="224"/>
      <c r="X1584" s="224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206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53" t="s">
        <v>2797</v>
      </c>
      <c r="D1585" s="226"/>
      <c r="E1585" s="227">
        <v>53.35</v>
      </c>
      <c r="F1585" s="224"/>
      <c r="G1585" s="224"/>
      <c r="H1585" s="224"/>
      <c r="I1585" s="224"/>
      <c r="J1585" s="224"/>
      <c r="K1585" s="224"/>
      <c r="L1585" s="224"/>
      <c r="M1585" s="224"/>
      <c r="N1585" s="223"/>
      <c r="O1585" s="223"/>
      <c r="P1585" s="223"/>
      <c r="Q1585" s="223"/>
      <c r="R1585" s="224"/>
      <c r="S1585" s="224"/>
      <c r="T1585" s="224"/>
      <c r="U1585" s="224"/>
      <c r="V1585" s="224"/>
      <c r="W1585" s="224"/>
      <c r="X1585" s="224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206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1" x14ac:dyDescent="0.2">
      <c r="A1586" s="220"/>
      <c r="B1586" s="221"/>
      <c r="C1586" s="251"/>
      <c r="D1586" s="246"/>
      <c r="E1586" s="246"/>
      <c r="F1586" s="246"/>
      <c r="G1586" s="246"/>
      <c r="H1586" s="224"/>
      <c r="I1586" s="224"/>
      <c r="J1586" s="224"/>
      <c r="K1586" s="224"/>
      <c r="L1586" s="224"/>
      <c r="M1586" s="224"/>
      <c r="N1586" s="223"/>
      <c r="O1586" s="223"/>
      <c r="P1586" s="223"/>
      <c r="Q1586" s="223"/>
      <c r="R1586" s="224"/>
      <c r="S1586" s="224"/>
      <c r="T1586" s="224"/>
      <c r="U1586" s="224"/>
      <c r="V1586" s="224"/>
      <c r="W1586" s="224"/>
      <c r="X1586" s="224"/>
      <c r="Y1586" s="213"/>
      <c r="Z1586" s="213"/>
      <c r="AA1586" s="213"/>
      <c r="AB1586" s="213"/>
      <c r="AC1586" s="213"/>
      <c r="AD1586" s="213"/>
      <c r="AE1586" s="213"/>
      <c r="AF1586" s="213"/>
      <c r="AG1586" s="213" t="s">
        <v>202</v>
      </c>
      <c r="AH1586" s="213"/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ht="22.5" outlineLevel="1" x14ac:dyDescent="0.2">
      <c r="A1587" s="236">
        <v>259</v>
      </c>
      <c r="B1587" s="237" t="s">
        <v>2798</v>
      </c>
      <c r="C1587" s="249" t="s">
        <v>2799</v>
      </c>
      <c r="D1587" s="238" t="s">
        <v>400</v>
      </c>
      <c r="E1587" s="239">
        <v>324.38</v>
      </c>
      <c r="F1587" s="240"/>
      <c r="G1587" s="241">
        <f>ROUND(E1587*F1587,2)</f>
        <v>0</v>
      </c>
      <c r="H1587" s="240"/>
      <c r="I1587" s="241">
        <f>ROUND(E1587*H1587,2)</f>
        <v>0</v>
      </c>
      <c r="J1587" s="240"/>
      <c r="K1587" s="241">
        <f>ROUND(E1587*J1587,2)</f>
        <v>0</v>
      </c>
      <c r="L1587" s="241">
        <v>21</v>
      </c>
      <c r="M1587" s="241">
        <f>G1587*(1+L1587/100)</f>
        <v>0</v>
      </c>
      <c r="N1587" s="239">
        <v>4.9699999999999996E-3</v>
      </c>
      <c r="O1587" s="239">
        <f>ROUND(E1587*N1587,2)</f>
        <v>1.61</v>
      </c>
      <c r="P1587" s="239">
        <v>0</v>
      </c>
      <c r="Q1587" s="239">
        <f>ROUND(E1587*P1587,2)</f>
        <v>0</v>
      </c>
      <c r="R1587" s="241" t="s">
        <v>2603</v>
      </c>
      <c r="S1587" s="241" t="s">
        <v>196</v>
      </c>
      <c r="T1587" s="242" t="s">
        <v>244</v>
      </c>
      <c r="U1587" s="224">
        <v>0.98399999999999999</v>
      </c>
      <c r="V1587" s="224">
        <f>ROUND(E1587*U1587,2)</f>
        <v>319.19</v>
      </c>
      <c r="W1587" s="224"/>
      <c r="X1587" s="224" t="s">
        <v>233</v>
      </c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234</v>
      </c>
      <c r="AH1587" s="213"/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 x14ac:dyDescent="0.2">
      <c r="A1588" s="220"/>
      <c r="B1588" s="221"/>
      <c r="C1588" s="253" t="s">
        <v>2784</v>
      </c>
      <c r="D1588" s="226"/>
      <c r="E1588" s="227">
        <v>27.42</v>
      </c>
      <c r="F1588" s="224"/>
      <c r="G1588" s="224"/>
      <c r="H1588" s="224"/>
      <c r="I1588" s="224"/>
      <c r="J1588" s="224"/>
      <c r="K1588" s="224"/>
      <c r="L1588" s="224"/>
      <c r="M1588" s="224"/>
      <c r="N1588" s="223"/>
      <c r="O1588" s="223"/>
      <c r="P1588" s="223"/>
      <c r="Q1588" s="223"/>
      <c r="R1588" s="224"/>
      <c r="S1588" s="224"/>
      <c r="T1588" s="224"/>
      <c r="U1588" s="224"/>
      <c r="V1588" s="224"/>
      <c r="W1588" s="224"/>
      <c r="X1588" s="224"/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206</v>
      </c>
      <c r="AH1588" s="213">
        <v>0</v>
      </c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 x14ac:dyDescent="0.2">
      <c r="A1589" s="220"/>
      <c r="B1589" s="221"/>
      <c r="C1589" s="253" t="s">
        <v>2785</v>
      </c>
      <c r="D1589" s="226"/>
      <c r="E1589" s="227">
        <v>12.53</v>
      </c>
      <c r="F1589" s="224"/>
      <c r="G1589" s="224"/>
      <c r="H1589" s="224"/>
      <c r="I1589" s="224"/>
      <c r="J1589" s="224"/>
      <c r="K1589" s="224"/>
      <c r="L1589" s="224"/>
      <c r="M1589" s="224"/>
      <c r="N1589" s="223"/>
      <c r="O1589" s="223"/>
      <c r="P1589" s="223"/>
      <c r="Q1589" s="223"/>
      <c r="R1589" s="224"/>
      <c r="S1589" s="224"/>
      <c r="T1589" s="224"/>
      <c r="U1589" s="224"/>
      <c r="V1589" s="224"/>
      <c r="W1589" s="224"/>
      <c r="X1589" s="224"/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206</v>
      </c>
      <c r="AH1589" s="213">
        <v>0</v>
      </c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 x14ac:dyDescent="0.2">
      <c r="A1590" s="220"/>
      <c r="B1590" s="221"/>
      <c r="C1590" s="253" t="s">
        <v>2786</v>
      </c>
      <c r="D1590" s="226"/>
      <c r="E1590" s="227">
        <v>12.03</v>
      </c>
      <c r="F1590" s="224"/>
      <c r="G1590" s="224"/>
      <c r="H1590" s="224"/>
      <c r="I1590" s="224"/>
      <c r="J1590" s="224"/>
      <c r="K1590" s="224"/>
      <c r="L1590" s="224"/>
      <c r="M1590" s="224"/>
      <c r="N1590" s="223"/>
      <c r="O1590" s="223"/>
      <c r="P1590" s="223"/>
      <c r="Q1590" s="223"/>
      <c r="R1590" s="224"/>
      <c r="S1590" s="224"/>
      <c r="T1590" s="224"/>
      <c r="U1590" s="224"/>
      <c r="V1590" s="224"/>
      <c r="W1590" s="224"/>
      <c r="X1590" s="224"/>
      <c r="Y1590" s="213"/>
      <c r="Z1590" s="213"/>
      <c r="AA1590" s="213"/>
      <c r="AB1590" s="213"/>
      <c r="AC1590" s="213"/>
      <c r="AD1590" s="213"/>
      <c r="AE1590" s="213"/>
      <c r="AF1590" s="213"/>
      <c r="AG1590" s="213" t="s">
        <v>206</v>
      </c>
      <c r="AH1590" s="213">
        <v>0</v>
      </c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 x14ac:dyDescent="0.2">
      <c r="A1591" s="220"/>
      <c r="B1591" s="221"/>
      <c r="C1591" s="253" t="s">
        <v>1808</v>
      </c>
      <c r="D1591" s="226"/>
      <c r="E1591" s="227">
        <v>18.32</v>
      </c>
      <c r="F1591" s="224"/>
      <c r="G1591" s="224"/>
      <c r="H1591" s="224"/>
      <c r="I1591" s="224"/>
      <c r="J1591" s="224"/>
      <c r="K1591" s="224"/>
      <c r="L1591" s="224"/>
      <c r="M1591" s="224"/>
      <c r="N1591" s="223"/>
      <c r="O1591" s="223"/>
      <c r="P1591" s="223"/>
      <c r="Q1591" s="223"/>
      <c r="R1591" s="224"/>
      <c r="S1591" s="224"/>
      <c r="T1591" s="224"/>
      <c r="U1591" s="224"/>
      <c r="V1591" s="224"/>
      <c r="W1591" s="224"/>
      <c r="X1591" s="224"/>
      <c r="Y1591" s="213"/>
      <c r="Z1591" s="213"/>
      <c r="AA1591" s="213"/>
      <c r="AB1591" s="213"/>
      <c r="AC1591" s="213"/>
      <c r="AD1591" s="213"/>
      <c r="AE1591" s="213"/>
      <c r="AF1591" s="213"/>
      <c r="AG1591" s="213" t="s">
        <v>206</v>
      </c>
      <c r="AH1591" s="213">
        <v>0</v>
      </c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 x14ac:dyDescent="0.2">
      <c r="A1592" s="220"/>
      <c r="B1592" s="221"/>
      <c r="C1592" s="253" t="s">
        <v>2787</v>
      </c>
      <c r="D1592" s="226"/>
      <c r="E1592" s="227">
        <v>24.57</v>
      </c>
      <c r="F1592" s="224"/>
      <c r="G1592" s="224"/>
      <c r="H1592" s="224"/>
      <c r="I1592" s="224"/>
      <c r="J1592" s="224"/>
      <c r="K1592" s="224"/>
      <c r="L1592" s="224"/>
      <c r="M1592" s="224"/>
      <c r="N1592" s="223"/>
      <c r="O1592" s="223"/>
      <c r="P1592" s="223"/>
      <c r="Q1592" s="223"/>
      <c r="R1592" s="224"/>
      <c r="S1592" s="224"/>
      <c r="T1592" s="224"/>
      <c r="U1592" s="224"/>
      <c r="V1592" s="224"/>
      <c r="W1592" s="224"/>
      <c r="X1592" s="224"/>
      <c r="Y1592" s="213"/>
      <c r="Z1592" s="213"/>
      <c r="AA1592" s="213"/>
      <c r="AB1592" s="213"/>
      <c r="AC1592" s="213"/>
      <c r="AD1592" s="213"/>
      <c r="AE1592" s="213"/>
      <c r="AF1592" s="213"/>
      <c r="AG1592" s="213" t="s">
        <v>206</v>
      </c>
      <c r="AH1592" s="213">
        <v>0</v>
      </c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1" x14ac:dyDescent="0.2">
      <c r="A1593" s="220"/>
      <c r="B1593" s="221"/>
      <c r="C1593" s="253" t="s">
        <v>2788</v>
      </c>
      <c r="D1593" s="226"/>
      <c r="E1593" s="227">
        <v>20.114999999999998</v>
      </c>
      <c r="F1593" s="224"/>
      <c r="G1593" s="224"/>
      <c r="H1593" s="224"/>
      <c r="I1593" s="224"/>
      <c r="J1593" s="224"/>
      <c r="K1593" s="224"/>
      <c r="L1593" s="224"/>
      <c r="M1593" s="224"/>
      <c r="N1593" s="223"/>
      <c r="O1593" s="223"/>
      <c r="P1593" s="223"/>
      <c r="Q1593" s="223"/>
      <c r="R1593" s="224"/>
      <c r="S1593" s="224"/>
      <c r="T1593" s="224"/>
      <c r="U1593" s="224"/>
      <c r="V1593" s="224"/>
      <c r="W1593" s="224"/>
      <c r="X1593" s="224"/>
      <c r="Y1593" s="213"/>
      <c r="Z1593" s="213"/>
      <c r="AA1593" s="213"/>
      <c r="AB1593" s="213"/>
      <c r="AC1593" s="213"/>
      <c r="AD1593" s="213"/>
      <c r="AE1593" s="213"/>
      <c r="AF1593" s="213"/>
      <c r="AG1593" s="213" t="s">
        <v>206</v>
      </c>
      <c r="AH1593" s="213">
        <v>0</v>
      </c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outlineLevel="1" x14ac:dyDescent="0.2">
      <c r="A1594" s="220"/>
      <c r="B1594" s="221"/>
      <c r="C1594" s="253" t="s">
        <v>2789</v>
      </c>
      <c r="D1594" s="226"/>
      <c r="E1594" s="227">
        <v>13.744999999999999</v>
      </c>
      <c r="F1594" s="224"/>
      <c r="G1594" s="224"/>
      <c r="H1594" s="224"/>
      <c r="I1594" s="224"/>
      <c r="J1594" s="224"/>
      <c r="K1594" s="224"/>
      <c r="L1594" s="224"/>
      <c r="M1594" s="224"/>
      <c r="N1594" s="223"/>
      <c r="O1594" s="223"/>
      <c r="P1594" s="223"/>
      <c r="Q1594" s="223"/>
      <c r="R1594" s="224"/>
      <c r="S1594" s="224"/>
      <c r="T1594" s="224"/>
      <c r="U1594" s="224"/>
      <c r="V1594" s="224"/>
      <c r="W1594" s="224"/>
      <c r="X1594" s="224"/>
      <c r="Y1594" s="213"/>
      <c r="Z1594" s="213"/>
      <c r="AA1594" s="213"/>
      <c r="AB1594" s="213"/>
      <c r="AC1594" s="213"/>
      <c r="AD1594" s="213"/>
      <c r="AE1594" s="213"/>
      <c r="AF1594" s="213"/>
      <c r="AG1594" s="213" t="s">
        <v>206</v>
      </c>
      <c r="AH1594" s="213">
        <v>0</v>
      </c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1" x14ac:dyDescent="0.2">
      <c r="A1595" s="220"/>
      <c r="B1595" s="221"/>
      <c r="C1595" s="253" t="s">
        <v>2790</v>
      </c>
      <c r="D1595" s="226"/>
      <c r="E1595" s="227">
        <v>19.57</v>
      </c>
      <c r="F1595" s="224"/>
      <c r="G1595" s="224"/>
      <c r="H1595" s="224"/>
      <c r="I1595" s="224"/>
      <c r="J1595" s="224"/>
      <c r="K1595" s="224"/>
      <c r="L1595" s="224"/>
      <c r="M1595" s="224"/>
      <c r="N1595" s="223"/>
      <c r="O1595" s="223"/>
      <c r="P1595" s="223"/>
      <c r="Q1595" s="223"/>
      <c r="R1595" s="224"/>
      <c r="S1595" s="224"/>
      <c r="T1595" s="224"/>
      <c r="U1595" s="224"/>
      <c r="V1595" s="224"/>
      <c r="W1595" s="224"/>
      <c r="X1595" s="224"/>
      <c r="Y1595" s="213"/>
      <c r="Z1595" s="213"/>
      <c r="AA1595" s="213"/>
      <c r="AB1595" s="213"/>
      <c r="AC1595" s="213"/>
      <c r="AD1595" s="213"/>
      <c r="AE1595" s="213"/>
      <c r="AF1595" s="213"/>
      <c r="AG1595" s="213" t="s">
        <v>206</v>
      </c>
      <c r="AH1595" s="213">
        <v>0</v>
      </c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 x14ac:dyDescent="0.2">
      <c r="A1596" s="220"/>
      <c r="B1596" s="221"/>
      <c r="C1596" s="253" t="s">
        <v>1813</v>
      </c>
      <c r="D1596" s="226"/>
      <c r="E1596" s="227">
        <v>16.03</v>
      </c>
      <c r="F1596" s="224"/>
      <c r="G1596" s="224"/>
      <c r="H1596" s="224"/>
      <c r="I1596" s="224"/>
      <c r="J1596" s="224"/>
      <c r="K1596" s="224"/>
      <c r="L1596" s="224"/>
      <c r="M1596" s="224"/>
      <c r="N1596" s="223"/>
      <c r="O1596" s="223"/>
      <c r="P1596" s="223"/>
      <c r="Q1596" s="223"/>
      <c r="R1596" s="224"/>
      <c r="S1596" s="224"/>
      <c r="T1596" s="224"/>
      <c r="U1596" s="224"/>
      <c r="V1596" s="224"/>
      <c r="W1596" s="224"/>
      <c r="X1596" s="224"/>
      <c r="Y1596" s="213"/>
      <c r="Z1596" s="213"/>
      <c r="AA1596" s="213"/>
      <c r="AB1596" s="213"/>
      <c r="AC1596" s="213"/>
      <c r="AD1596" s="213"/>
      <c r="AE1596" s="213"/>
      <c r="AF1596" s="213"/>
      <c r="AG1596" s="213" t="s">
        <v>206</v>
      </c>
      <c r="AH1596" s="213">
        <v>0</v>
      </c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1" x14ac:dyDescent="0.2">
      <c r="A1597" s="220"/>
      <c r="B1597" s="221"/>
      <c r="C1597" s="253" t="s">
        <v>2791</v>
      </c>
      <c r="D1597" s="226"/>
      <c r="E1597" s="227">
        <v>18.32</v>
      </c>
      <c r="F1597" s="224"/>
      <c r="G1597" s="224"/>
      <c r="H1597" s="224"/>
      <c r="I1597" s="224"/>
      <c r="J1597" s="224"/>
      <c r="K1597" s="224"/>
      <c r="L1597" s="224"/>
      <c r="M1597" s="224"/>
      <c r="N1597" s="223"/>
      <c r="O1597" s="223"/>
      <c r="P1597" s="223"/>
      <c r="Q1597" s="223"/>
      <c r="R1597" s="224"/>
      <c r="S1597" s="224"/>
      <c r="T1597" s="224"/>
      <c r="U1597" s="224"/>
      <c r="V1597" s="224"/>
      <c r="W1597" s="224"/>
      <c r="X1597" s="224"/>
      <c r="Y1597" s="213"/>
      <c r="Z1597" s="213"/>
      <c r="AA1597" s="213"/>
      <c r="AB1597" s="213"/>
      <c r="AC1597" s="213"/>
      <c r="AD1597" s="213"/>
      <c r="AE1597" s="213"/>
      <c r="AF1597" s="213"/>
      <c r="AG1597" s="213" t="s">
        <v>206</v>
      </c>
      <c r="AH1597" s="213">
        <v>0</v>
      </c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 x14ac:dyDescent="0.2">
      <c r="A1598" s="220"/>
      <c r="B1598" s="221"/>
      <c r="C1598" s="253" t="s">
        <v>2792</v>
      </c>
      <c r="D1598" s="226"/>
      <c r="E1598" s="227">
        <v>13.46</v>
      </c>
      <c r="F1598" s="224"/>
      <c r="G1598" s="224"/>
      <c r="H1598" s="224"/>
      <c r="I1598" s="224"/>
      <c r="J1598" s="224"/>
      <c r="K1598" s="224"/>
      <c r="L1598" s="224"/>
      <c r="M1598" s="224"/>
      <c r="N1598" s="223"/>
      <c r="O1598" s="223"/>
      <c r="P1598" s="223"/>
      <c r="Q1598" s="223"/>
      <c r="R1598" s="224"/>
      <c r="S1598" s="224"/>
      <c r="T1598" s="224"/>
      <c r="U1598" s="224"/>
      <c r="V1598" s="224"/>
      <c r="W1598" s="224"/>
      <c r="X1598" s="224"/>
      <c r="Y1598" s="213"/>
      <c r="Z1598" s="213"/>
      <c r="AA1598" s="213"/>
      <c r="AB1598" s="213"/>
      <c r="AC1598" s="213"/>
      <c r="AD1598" s="213"/>
      <c r="AE1598" s="213"/>
      <c r="AF1598" s="213"/>
      <c r="AG1598" s="213" t="s">
        <v>206</v>
      </c>
      <c r="AH1598" s="213">
        <v>0</v>
      </c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1" x14ac:dyDescent="0.2">
      <c r="A1599" s="220"/>
      <c r="B1599" s="221"/>
      <c r="C1599" s="253" t="s">
        <v>2793</v>
      </c>
      <c r="D1599" s="226"/>
      <c r="E1599" s="227">
        <v>21.57</v>
      </c>
      <c r="F1599" s="224"/>
      <c r="G1599" s="224"/>
      <c r="H1599" s="224"/>
      <c r="I1599" s="224"/>
      <c r="J1599" s="224"/>
      <c r="K1599" s="224"/>
      <c r="L1599" s="224"/>
      <c r="M1599" s="224"/>
      <c r="N1599" s="223"/>
      <c r="O1599" s="223"/>
      <c r="P1599" s="223"/>
      <c r="Q1599" s="223"/>
      <c r="R1599" s="224"/>
      <c r="S1599" s="224"/>
      <c r="T1599" s="224"/>
      <c r="U1599" s="224"/>
      <c r="V1599" s="224"/>
      <c r="W1599" s="224"/>
      <c r="X1599" s="224"/>
      <c r="Y1599" s="213"/>
      <c r="Z1599" s="213"/>
      <c r="AA1599" s="213"/>
      <c r="AB1599" s="213"/>
      <c r="AC1599" s="213"/>
      <c r="AD1599" s="213"/>
      <c r="AE1599" s="213"/>
      <c r="AF1599" s="213"/>
      <c r="AG1599" s="213" t="s">
        <v>206</v>
      </c>
      <c r="AH1599" s="213">
        <v>0</v>
      </c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 x14ac:dyDescent="0.2">
      <c r="A1600" s="220"/>
      <c r="B1600" s="221"/>
      <c r="C1600" s="253" t="s">
        <v>674</v>
      </c>
      <c r="D1600" s="226"/>
      <c r="E1600" s="227"/>
      <c r="F1600" s="224"/>
      <c r="G1600" s="224"/>
      <c r="H1600" s="224"/>
      <c r="I1600" s="224"/>
      <c r="J1600" s="224"/>
      <c r="K1600" s="224"/>
      <c r="L1600" s="224"/>
      <c r="M1600" s="224"/>
      <c r="N1600" s="223"/>
      <c r="O1600" s="223"/>
      <c r="P1600" s="223"/>
      <c r="Q1600" s="223"/>
      <c r="R1600" s="224"/>
      <c r="S1600" s="224"/>
      <c r="T1600" s="224"/>
      <c r="U1600" s="224"/>
      <c r="V1600" s="224"/>
      <c r="W1600" s="224"/>
      <c r="X1600" s="224"/>
      <c r="Y1600" s="213"/>
      <c r="Z1600" s="213"/>
      <c r="AA1600" s="213"/>
      <c r="AB1600" s="213"/>
      <c r="AC1600" s="213"/>
      <c r="AD1600" s="213"/>
      <c r="AE1600" s="213"/>
      <c r="AF1600" s="213"/>
      <c r="AG1600" s="213" t="s">
        <v>206</v>
      </c>
      <c r="AH1600" s="213">
        <v>0</v>
      </c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 x14ac:dyDescent="0.2">
      <c r="A1601" s="220"/>
      <c r="B1601" s="221"/>
      <c r="C1601" s="253" t="s">
        <v>2794</v>
      </c>
      <c r="D1601" s="226"/>
      <c r="E1601" s="227">
        <v>18.32</v>
      </c>
      <c r="F1601" s="224"/>
      <c r="G1601" s="224"/>
      <c r="H1601" s="224"/>
      <c r="I1601" s="224"/>
      <c r="J1601" s="224"/>
      <c r="K1601" s="224"/>
      <c r="L1601" s="224"/>
      <c r="M1601" s="224"/>
      <c r="N1601" s="223"/>
      <c r="O1601" s="223"/>
      <c r="P1601" s="223"/>
      <c r="Q1601" s="223"/>
      <c r="R1601" s="224"/>
      <c r="S1601" s="224"/>
      <c r="T1601" s="224"/>
      <c r="U1601" s="224"/>
      <c r="V1601" s="224"/>
      <c r="W1601" s="224"/>
      <c r="X1601" s="224"/>
      <c r="Y1601" s="213"/>
      <c r="Z1601" s="213"/>
      <c r="AA1601" s="213"/>
      <c r="AB1601" s="213"/>
      <c r="AC1601" s="213"/>
      <c r="AD1601" s="213"/>
      <c r="AE1601" s="213"/>
      <c r="AF1601" s="213"/>
      <c r="AG1601" s="213" t="s">
        <v>206</v>
      </c>
      <c r="AH1601" s="213">
        <v>0</v>
      </c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 x14ac:dyDescent="0.2">
      <c r="A1602" s="220"/>
      <c r="B1602" s="221"/>
      <c r="C1602" s="253" t="s">
        <v>2795</v>
      </c>
      <c r="D1602" s="226"/>
      <c r="E1602" s="227">
        <v>13.46</v>
      </c>
      <c r="F1602" s="224"/>
      <c r="G1602" s="224"/>
      <c r="H1602" s="224"/>
      <c r="I1602" s="224"/>
      <c r="J1602" s="224"/>
      <c r="K1602" s="224"/>
      <c r="L1602" s="224"/>
      <c r="M1602" s="224"/>
      <c r="N1602" s="223"/>
      <c r="O1602" s="223"/>
      <c r="P1602" s="223"/>
      <c r="Q1602" s="223"/>
      <c r="R1602" s="224"/>
      <c r="S1602" s="224"/>
      <c r="T1602" s="224"/>
      <c r="U1602" s="224"/>
      <c r="V1602" s="224"/>
      <c r="W1602" s="224"/>
      <c r="X1602" s="224"/>
      <c r="Y1602" s="213"/>
      <c r="Z1602" s="213"/>
      <c r="AA1602" s="213"/>
      <c r="AB1602" s="213"/>
      <c r="AC1602" s="213"/>
      <c r="AD1602" s="213"/>
      <c r="AE1602" s="213"/>
      <c r="AF1602" s="213"/>
      <c r="AG1602" s="213" t="s">
        <v>206</v>
      </c>
      <c r="AH1602" s="213">
        <v>0</v>
      </c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 x14ac:dyDescent="0.2">
      <c r="A1603" s="220"/>
      <c r="B1603" s="221"/>
      <c r="C1603" s="253" t="s">
        <v>2796</v>
      </c>
      <c r="D1603" s="226"/>
      <c r="E1603" s="227">
        <v>21.57</v>
      </c>
      <c r="F1603" s="224"/>
      <c r="G1603" s="224"/>
      <c r="H1603" s="224"/>
      <c r="I1603" s="224"/>
      <c r="J1603" s="224"/>
      <c r="K1603" s="224"/>
      <c r="L1603" s="224"/>
      <c r="M1603" s="224"/>
      <c r="N1603" s="223"/>
      <c r="O1603" s="223"/>
      <c r="P1603" s="223"/>
      <c r="Q1603" s="223"/>
      <c r="R1603" s="224"/>
      <c r="S1603" s="224"/>
      <c r="T1603" s="224"/>
      <c r="U1603" s="224"/>
      <c r="V1603" s="224"/>
      <c r="W1603" s="224"/>
      <c r="X1603" s="224"/>
      <c r="Y1603" s="213"/>
      <c r="Z1603" s="213"/>
      <c r="AA1603" s="213"/>
      <c r="AB1603" s="213"/>
      <c r="AC1603" s="213"/>
      <c r="AD1603" s="213"/>
      <c r="AE1603" s="213"/>
      <c r="AF1603" s="213"/>
      <c r="AG1603" s="213" t="s">
        <v>206</v>
      </c>
      <c r="AH1603" s="213">
        <v>0</v>
      </c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 x14ac:dyDescent="0.2">
      <c r="A1604" s="220"/>
      <c r="B1604" s="221"/>
      <c r="C1604" s="253" t="s">
        <v>2797</v>
      </c>
      <c r="D1604" s="226"/>
      <c r="E1604" s="227">
        <v>53.35</v>
      </c>
      <c r="F1604" s="224"/>
      <c r="G1604" s="224"/>
      <c r="H1604" s="224"/>
      <c r="I1604" s="224"/>
      <c r="J1604" s="224"/>
      <c r="K1604" s="224"/>
      <c r="L1604" s="224"/>
      <c r="M1604" s="224"/>
      <c r="N1604" s="223"/>
      <c r="O1604" s="223"/>
      <c r="P1604" s="223"/>
      <c r="Q1604" s="223"/>
      <c r="R1604" s="224"/>
      <c r="S1604" s="224"/>
      <c r="T1604" s="224"/>
      <c r="U1604" s="224"/>
      <c r="V1604" s="224"/>
      <c r="W1604" s="224"/>
      <c r="X1604" s="224"/>
      <c r="Y1604" s="213"/>
      <c r="Z1604" s="213"/>
      <c r="AA1604" s="213"/>
      <c r="AB1604" s="213"/>
      <c r="AC1604" s="213"/>
      <c r="AD1604" s="213"/>
      <c r="AE1604" s="213"/>
      <c r="AF1604" s="213"/>
      <c r="AG1604" s="213" t="s">
        <v>206</v>
      </c>
      <c r="AH1604" s="213">
        <v>0</v>
      </c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 x14ac:dyDescent="0.2">
      <c r="A1605" s="220"/>
      <c r="B1605" s="221"/>
      <c r="C1605" s="251"/>
      <c r="D1605" s="246"/>
      <c r="E1605" s="246"/>
      <c r="F1605" s="246"/>
      <c r="G1605" s="246"/>
      <c r="H1605" s="224"/>
      <c r="I1605" s="224"/>
      <c r="J1605" s="224"/>
      <c r="K1605" s="224"/>
      <c r="L1605" s="224"/>
      <c r="M1605" s="224"/>
      <c r="N1605" s="223"/>
      <c r="O1605" s="223"/>
      <c r="P1605" s="223"/>
      <c r="Q1605" s="223"/>
      <c r="R1605" s="224"/>
      <c r="S1605" s="224"/>
      <c r="T1605" s="224"/>
      <c r="U1605" s="224"/>
      <c r="V1605" s="224"/>
      <c r="W1605" s="224"/>
      <c r="X1605" s="224"/>
      <c r="Y1605" s="213"/>
      <c r="Z1605" s="213"/>
      <c r="AA1605" s="213"/>
      <c r="AB1605" s="213"/>
      <c r="AC1605" s="213"/>
      <c r="AD1605" s="213"/>
      <c r="AE1605" s="213"/>
      <c r="AF1605" s="213"/>
      <c r="AG1605" s="213" t="s">
        <v>202</v>
      </c>
      <c r="AH1605" s="213"/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 x14ac:dyDescent="0.2">
      <c r="A1606" s="236">
        <v>260</v>
      </c>
      <c r="B1606" s="237" t="s">
        <v>2800</v>
      </c>
      <c r="C1606" s="249" t="s">
        <v>2801</v>
      </c>
      <c r="D1606" s="238" t="s">
        <v>263</v>
      </c>
      <c r="E1606" s="239">
        <v>7.5</v>
      </c>
      <c r="F1606" s="240"/>
      <c r="G1606" s="241">
        <f>ROUND(E1606*F1606,2)</f>
        <v>0</v>
      </c>
      <c r="H1606" s="240"/>
      <c r="I1606" s="241">
        <f>ROUND(E1606*H1606,2)</f>
        <v>0</v>
      </c>
      <c r="J1606" s="240"/>
      <c r="K1606" s="241">
        <f>ROUND(E1606*J1606,2)</f>
        <v>0</v>
      </c>
      <c r="L1606" s="241">
        <v>21</v>
      </c>
      <c r="M1606" s="241">
        <f>G1606*(1+L1606/100)</f>
        <v>0</v>
      </c>
      <c r="N1606" s="239">
        <v>0</v>
      </c>
      <c r="O1606" s="239">
        <f>ROUND(E1606*N1606,2)</f>
        <v>0</v>
      </c>
      <c r="P1606" s="239">
        <v>0</v>
      </c>
      <c r="Q1606" s="239">
        <f>ROUND(E1606*P1606,2)</f>
        <v>0</v>
      </c>
      <c r="R1606" s="241" t="s">
        <v>2603</v>
      </c>
      <c r="S1606" s="241" t="s">
        <v>196</v>
      </c>
      <c r="T1606" s="242" t="s">
        <v>244</v>
      </c>
      <c r="U1606" s="224">
        <v>0.12</v>
      </c>
      <c r="V1606" s="224">
        <f>ROUND(E1606*U1606,2)</f>
        <v>0.9</v>
      </c>
      <c r="W1606" s="224"/>
      <c r="X1606" s="224" t="s">
        <v>233</v>
      </c>
      <c r="Y1606" s="213"/>
      <c r="Z1606" s="213"/>
      <c r="AA1606" s="213"/>
      <c r="AB1606" s="213"/>
      <c r="AC1606" s="213"/>
      <c r="AD1606" s="213"/>
      <c r="AE1606" s="213"/>
      <c r="AF1606" s="213"/>
      <c r="AG1606" s="213" t="s">
        <v>234</v>
      </c>
      <c r="AH1606" s="213"/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 x14ac:dyDescent="0.2">
      <c r="A1607" s="220"/>
      <c r="B1607" s="221"/>
      <c r="C1607" s="253" t="s">
        <v>2802</v>
      </c>
      <c r="D1607" s="226"/>
      <c r="E1607" s="227">
        <v>2.5</v>
      </c>
      <c r="F1607" s="224"/>
      <c r="G1607" s="224"/>
      <c r="H1607" s="224"/>
      <c r="I1607" s="224"/>
      <c r="J1607" s="224"/>
      <c r="K1607" s="224"/>
      <c r="L1607" s="224"/>
      <c r="M1607" s="224"/>
      <c r="N1607" s="223"/>
      <c r="O1607" s="223"/>
      <c r="P1607" s="223"/>
      <c r="Q1607" s="223"/>
      <c r="R1607" s="224"/>
      <c r="S1607" s="224"/>
      <c r="T1607" s="224"/>
      <c r="U1607" s="224"/>
      <c r="V1607" s="224"/>
      <c r="W1607" s="224"/>
      <c r="X1607" s="224"/>
      <c r="Y1607" s="213"/>
      <c r="Z1607" s="213"/>
      <c r="AA1607" s="213"/>
      <c r="AB1607" s="213"/>
      <c r="AC1607" s="213"/>
      <c r="AD1607" s="213"/>
      <c r="AE1607" s="213"/>
      <c r="AF1607" s="213"/>
      <c r="AG1607" s="213" t="s">
        <v>206</v>
      </c>
      <c r="AH1607" s="213">
        <v>0</v>
      </c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 x14ac:dyDescent="0.2">
      <c r="A1608" s="220"/>
      <c r="B1608" s="221"/>
      <c r="C1608" s="253" t="s">
        <v>2803</v>
      </c>
      <c r="D1608" s="226"/>
      <c r="E1608" s="227">
        <v>5</v>
      </c>
      <c r="F1608" s="224"/>
      <c r="G1608" s="224"/>
      <c r="H1608" s="224"/>
      <c r="I1608" s="224"/>
      <c r="J1608" s="224"/>
      <c r="K1608" s="224"/>
      <c r="L1608" s="224"/>
      <c r="M1608" s="224"/>
      <c r="N1608" s="223"/>
      <c r="O1608" s="223"/>
      <c r="P1608" s="223"/>
      <c r="Q1608" s="223"/>
      <c r="R1608" s="224"/>
      <c r="S1608" s="224"/>
      <c r="T1608" s="224"/>
      <c r="U1608" s="224"/>
      <c r="V1608" s="224"/>
      <c r="W1608" s="224"/>
      <c r="X1608" s="224"/>
      <c r="Y1608" s="213"/>
      <c r="Z1608" s="213"/>
      <c r="AA1608" s="213"/>
      <c r="AB1608" s="213"/>
      <c r="AC1608" s="213"/>
      <c r="AD1608" s="213"/>
      <c r="AE1608" s="213"/>
      <c r="AF1608" s="213"/>
      <c r="AG1608" s="213" t="s">
        <v>206</v>
      </c>
      <c r="AH1608" s="213">
        <v>0</v>
      </c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 x14ac:dyDescent="0.2">
      <c r="A1609" s="220"/>
      <c r="B1609" s="221"/>
      <c r="C1609" s="251"/>
      <c r="D1609" s="246"/>
      <c r="E1609" s="246"/>
      <c r="F1609" s="246"/>
      <c r="G1609" s="246"/>
      <c r="H1609" s="224"/>
      <c r="I1609" s="224"/>
      <c r="J1609" s="224"/>
      <c r="K1609" s="224"/>
      <c r="L1609" s="224"/>
      <c r="M1609" s="224"/>
      <c r="N1609" s="223"/>
      <c r="O1609" s="223"/>
      <c r="P1609" s="223"/>
      <c r="Q1609" s="223"/>
      <c r="R1609" s="224"/>
      <c r="S1609" s="224"/>
      <c r="T1609" s="224"/>
      <c r="U1609" s="224"/>
      <c r="V1609" s="224"/>
      <c r="W1609" s="224"/>
      <c r="X1609" s="224"/>
      <c r="Y1609" s="213"/>
      <c r="Z1609" s="213"/>
      <c r="AA1609" s="213"/>
      <c r="AB1609" s="213"/>
      <c r="AC1609" s="213"/>
      <c r="AD1609" s="213"/>
      <c r="AE1609" s="213"/>
      <c r="AF1609" s="213"/>
      <c r="AG1609" s="213" t="s">
        <v>202</v>
      </c>
      <c r="AH1609" s="213"/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ht="22.5" outlineLevel="1" x14ac:dyDescent="0.2">
      <c r="A1610" s="236">
        <v>261</v>
      </c>
      <c r="B1610" s="237" t="s">
        <v>2666</v>
      </c>
      <c r="C1610" s="249" t="s">
        <v>2667</v>
      </c>
      <c r="D1610" s="238" t="s">
        <v>1312</v>
      </c>
      <c r="E1610" s="239">
        <v>1297.52</v>
      </c>
      <c r="F1610" s="240"/>
      <c r="G1610" s="241">
        <f>ROUND(E1610*F1610,2)</f>
        <v>0</v>
      </c>
      <c r="H1610" s="240"/>
      <c r="I1610" s="241">
        <f>ROUND(E1610*H1610,2)</f>
        <v>0</v>
      </c>
      <c r="J1610" s="240"/>
      <c r="K1610" s="241">
        <f>ROUND(E1610*J1610,2)</f>
        <v>0</v>
      </c>
      <c r="L1610" s="241">
        <v>21</v>
      </c>
      <c r="M1610" s="241">
        <f>G1610*(1+L1610/100)</f>
        <v>0</v>
      </c>
      <c r="N1610" s="239">
        <v>1E-3</v>
      </c>
      <c r="O1610" s="239">
        <f>ROUND(E1610*N1610,2)</f>
        <v>1.3</v>
      </c>
      <c r="P1610" s="239">
        <v>0</v>
      </c>
      <c r="Q1610" s="239">
        <f>ROUND(E1610*P1610,2)</f>
        <v>0</v>
      </c>
      <c r="R1610" s="241" t="s">
        <v>319</v>
      </c>
      <c r="S1610" s="241" t="s">
        <v>196</v>
      </c>
      <c r="T1610" s="242" t="s">
        <v>244</v>
      </c>
      <c r="U1610" s="224">
        <v>0</v>
      </c>
      <c r="V1610" s="224">
        <f>ROUND(E1610*U1610,2)</f>
        <v>0</v>
      </c>
      <c r="W1610" s="224"/>
      <c r="X1610" s="224" t="s">
        <v>320</v>
      </c>
      <c r="Y1610" s="213"/>
      <c r="Z1610" s="213"/>
      <c r="AA1610" s="213"/>
      <c r="AB1610" s="213"/>
      <c r="AC1610" s="213"/>
      <c r="AD1610" s="213"/>
      <c r="AE1610" s="213"/>
      <c r="AF1610" s="213"/>
      <c r="AG1610" s="213" t="s">
        <v>321</v>
      </c>
      <c r="AH1610" s="213"/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 x14ac:dyDescent="0.2">
      <c r="A1611" s="220"/>
      <c r="B1611" s="221"/>
      <c r="C1611" s="253" t="s">
        <v>2804</v>
      </c>
      <c r="D1611" s="226"/>
      <c r="E1611" s="227">
        <v>1297.52</v>
      </c>
      <c r="F1611" s="224"/>
      <c r="G1611" s="224"/>
      <c r="H1611" s="224"/>
      <c r="I1611" s="224"/>
      <c r="J1611" s="224"/>
      <c r="K1611" s="224"/>
      <c r="L1611" s="224"/>
      <c r="M1611" s="224"/>
      <c r="N1611" s="223"/>
      <c r="O1611" s="223"/>
      <c r="P1611" s="223"/>
      <c r="Q1611" s="223"/>
      <c r="R1611" s="224"/>
      <c r="S1611" s="224"/>
      <c r="T1611" s="224"/>
      <c r="U1611" s="224"/>
      <c r="V1611" s="224"/>
      <c r="W1611" s="224"/>
      <c r="X1611" s="224"/>
      <c r="Y1611" s="213"/>
      <c r="Z1611" s="213"/>
      <c r="AA1611" s="213"/>
      <c r="AB1611" s="213"/>
      <c r="AC1611" s="213"/>
      <c r="AD1611" s="213"/>
      <c r="AE1611" s="213"/>
      <c r="AF1611" s="213"/>
      <c r="AG1611" s="213" t="s">
        <v>206</v>
      </c>
      <c r="AH1611" s="213">
        <v>0</v>
      </c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 x14ac:dyDescent="0.2">
      <c r="A1612" s="220"/>
      <c r="B1612" s="221"/>
      <c r="C1612" s="251"/>
      <c r="D1612" s="246"/>
      <c r="E1612" s="246"/>
      <c r="F1612" s="246"/>
      <c r="G1612" s="246"/>
      <c r="H1612" s="224"/>
      <c r="I1612" s="224"/>
      <c r="J1612" s="224"/>
      <c r="K1612" s="224"/>
      <c r="L1612" s="224"/>
      <c r="M1612" s="224"/>
      <c r="N1612" s="223"/>
      <c r="O1612" s="223"/>
      <c r="P1612" s="223"/>
      <c r="Q1612" s="223"/>
      <c r="R1612" s="224"/>
      <c r="S1612" s="224"/>
      <c r="T1612" s="224"/>
      <c r="U1612" s="224"/>
      <c r="V1612" s="224"/>
      <c r="W1612" s="224"/>
      <c r="X1612" s="224"/>
      <c r="Y1612" s="213"/>
      <c r="Z1612" s="213"/>
      <c r="AA1612" s="213"/>
      <c r="AB1612" s="213"/>
      <c r="AC1612" s="213"/>
      <c r="AD1612" s="213"/>
      <c r="AE1612" s="213"/>
      <c r="AF1612" s="213"/>
      <c r="AG1612" s="213" t="s">
        <v>202</v>
      </c>
      <c r="AH1612" s="213"/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ht="33.75" outlineLevel="1" x14ac:dyDescent="0.2">
      <c r="A1613" s="236">
        <v>262</v>
      </c>
      <c r="B1613" s="237" t="s">
        <v>2675</v>
      </c>
      <c r="C1613" s="249" t="s">
        <v>2676</v>
      </c>
      <c r="D1613" s="238" t="s">
        <v>1312</v>
      </c>
      <c r="E1613" s="239">
        <v>194.62799999999999</v>
      </c>
      <c r="F1613" s="240"/>
      <c r="G1613" s="241">
        <f>ROUND(E1613*F1613,2)</f>
        <v>0</v>
      </c>
      <c r="H1613" s="240"/>
      <c r="I1613" s="241">
        <f>ROUND(E1613*H1613,2)</f>
        <v>0</v>
      </c>
      <c r="J1613" s="240"/>
      <c r="K1613" s="241">
        <f>ROUND(E1613*J1613,2)</f>
        <v>0</v>
      </c>
      <c r="L1613" s="241">
        <v>21</v>
      </c>
      <c r="M1613" s="241">
        <f>G1613*(1+L1613/100)</f>
        <v>0</v>
      </c>
      <c r="N1613" s="239">
        <v>1E-3</v>
      </c>
      <c r="O1613" s="239">
        <f>ROUND(E1613*N1613,2)</f>
        <v>0.19</v>
      </c>
      <c r="P1613" s="239">
        <v>0</v>
      </c>
      <c r="Q1613" s="239">
        <f>ROUND(E1613*P1613,2)</f>
        <v>0</v>
      </c>
      <c r="R1613" s="241" t="s">
        <v>319</v>
      </c>
      <c r="S1613" s="241" t="s">
        <v>196</v>
      </c>
      <c r="T1613" s="242" t="s">
        <v>244</v>
      </c>
      <c r="U1613" s="224">
        <v>0</v>
      </c>
      <c r="V1613" s="224">
        <f>ROUND(E1613*U1613,2)</f>
        <v>0</v>
      </c>
      <c r="W1613" s="224"/>
      <c r="X1613" s="224" t="s">
        <v>320</v>
      </c>
      <c r="Y1613" s="213"/>
      <c r="Z1613" s="213"/>
      <c r="AA1613" s="213"/>
      <c r="AB1613" s="213"/>
      <c r="AC1613" s="213"/>
      <c r="AD1613" s="213"/>
      <c r="AE1613" s="213"/>
      <c r="AF1613" s="213"/>
      <c r="AG1613" s="213" t="s">
        <v>321</v>
      </c>
      <c r="AH1613" s="213"/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 x14ac:dyDescent="0.2">
      <c r="A1614" s="220"/>
      <c r="B1614" s="221"/>
      <c r="C1614" s="253" t="s">
        <v>2805</v>
      </c>
      <c r="D1614" s="226"/>
      <c r="E1614" s="227">
        <v>194.62799999999999</v>
      </c>
      <c r="F1614" s="224"/>
      <c r="G1614" s="224"/>
      <c r="H1614" s="224"/>
      <c r="I1614" s="224"/>
      <c r="J1614" s="224"/>
      <c r="K1614" s="224"/>
      <c r="L1614" s="224"/>
      <c r="M1614" s="224"/>
      <c r="N1614" s="223"/>
      <c r="O1614" s="223"/>
      <c r="P1614" s="223"/>
      <c r="Q1614" s="223"/>
      <c r="R1614" s="224"/>
      <c r="S1614" s="224"/>
      <c r="T1614" s="224"/>
      <c r="U1614" s="224"/>
      <c r="V1614" s="224"/>
      <c r="W1614" s="224"/>
      <c r="X1614" s="224"/>
      <c r="Y1614" s="213"/>
      <c r="Z1614" s="213"/>
      <c r="AA1614" s="213"/>
      <c r="AB1614" s="213"/>
      <c r="AC1614" s="213"/>
      <c r="AD1614" s="213"/>
      <c r="AE1614" s="213"/>
      <c r="AF1614" s="213"/>
      <c r="AG1614" s="213" t="s">
        <v>206</v>
      </c>
      <c r="AH1614" s="213">
        <v>0</v>
      </c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 x14ac:dyDescent="0.2">
      <c r="A1615" s="220"/>
      <c r="B1615" s="221"/>
      <c r="C1615" s="251"/>
      <c r="D1615" s="246"/>
      <c r="E1615" s="246"/>
      <c r="F1615" s="246"/>
      <c r="G1615" s="246"/>
      <c r="H1615" s="224"/>
      <c r="I1615" s="224"/>
      <c r="J1615" s="224"/>
      <c r="K1615" s="224"/>
      <c r="L1615" s="224"/>
      <c r="M1615" s="224"/>
      <c r="N1615" s="223"/>
      <c r="O1615" s="223"/>
      <c r="P1615" s="223"/>
      <c r="Q1615" s="223"/>
      <c r="R1615" s="224"/>
      <c r="S1615" s="224"/>
      <c r="T1615" s="224"/>
      <c r="U1615" s="224"/>
      <c r="V1615" s="224"/>
      <c r="W1615" s="224"/>
      <c r="X1615" s="224"/>
      <c r="Y1615" s="213"/>
      <c r="Z1615" s="213"/>
      <c r="AA1615" s="213"/>
      <c r="AB1615" s="213"/>
      <c r="AC1615" s="213"/>
      <c r="AD1615" s="213"/>
      <c r="AE1615" s="213"/>
      <c r="AF1615" s="213"/>
      <c r="AG1615" s="213" t="s">
        <v>202</v>
      </c>
      <c r="AH1615" s="213"/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 x14ac:dyDescent="0.2">
      <c r="A1616" s="236">
        <v>263</v>
      </c>
      <c r="B1616" s="237" t="s">
        <v>2806</v>
      </c>
      <c r="C1616" s="249" t="s">
        <v>488</v>
      </c>
      <c r="D1616" s="238" t="s">
        <v>430</v>
      </c>
      <c r="E1616" s="239">
        <v>8.25</v>
      </c>
      <c r="F1616" s="240"/>
      <c r="G1616" s="241">
        <f>ROUND(E1616*F1616,2)</f>
        <v>0</v>
      </c>
      <c r="H1616" s="240"/>
      <c r="I1616" s="241">
        <f>ROUND(E1616*H1616,2)</f>
        <v>0</v>
      </c>
      <c r="J1616" s="240"/>
      <c r="K1616" s="241">
        <f>ROUND(E1616*J1616,2)</f>
        <v>0</v>
      </c>
      <c r="L1616" s="241">
        <v>21</v>
      </c>
      <c r="M1616" s="241">
        <f>G1616*(1+L1616/100)</f>
        <v>0</v>
      </c>
      <c r="N1616" s="239">
        <v>2.2000000000000001E-3</v>
      </c>
      <c r="O1616" s="239">
        <f>ROUND(E1616*N1616,2)</f>
        <v>0.02</v>
      </c>
      <c r="P1616" s="239">
        <v>0</v>
      </c>
      <c r="Q1616" s="239">
        <f>ROUND(E1616*P1616,2)</f>
        <v>0</v>
      </c>
      <c r="R1616" s="241"/>
      <c r="S1616" s="241" t="s">
        <v>345</v>
      </c>
      <c r="T1616" s="242" t="s">
        <v>197</v>
      </c>
      <c r="U1616" s="224">
        <v>0</v>
      </c>
      <c r="V1616" s="224">
        <f>ROUND(E1616*U1616,2)</f>
        <v>0</v>
      </c>
      <c r="W1616" s="224"/>
      <c r="X1616" s="224" t="s">
        <v>320</v>
      </c>
      <c r="Y1616" s="213"/>
      <c r="Z1616" s="213"/>
      <c r="AA1616" s="213"/>
      <c r="AB1616" s="213"/>
      <c r="AC1616" s="213"/>
      <c r="AD1616" s="213"/>
      <c r="AE1616" s="213"/>
      <c r="AF1616" s="213"/>
      <c r="AG1616" s="213" t="s">
        <v>321</v>
      </c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 x14ac:dyDescent="0.2">
      <c r="A1617" s="220"/>
      <c r="B1617" s="221"/>
      <c r="C1617" s="253" t="s">
        <v>2807</v>
      </c>
      <c r="D1617" s="226"/>
      <c r="E1617" s="227">
        <v>8.25</v>
      </c>
      <c r="F1617" s="224"/>
      <c r="G1617" s="224"/>
      <c r="H1617" s="224"/>
      <c r="I1617" s="224"/>
      <c r="J1617" s="224"/>
      <c r="K1617" s="224"/>
      <c r="L1617" s="224"/>
      <c r="M1617" s="224"/>
      <c r="N1617" s="223"/>
      <c r="O1617" s="223"/>
      <c r="P1617" s="223"/>
      <c r="Q1617" s="223"/>
      <c r="R1617" s="224"/>
      <c r="S1617" s="224"/>
      <c r="T1617" s="224"/>
      <c r="U1617" s="224"/>
      <c r="V1617" s="224"/>
      <c r="W1617" s="224"/>
      <c r="X1617" s="224"/>
      <c r="Y1617" s="213"/>
      <c r="Z1617" s="213"/>
      <c r="AA1617" s="213"/>
      <c r="AB1617" s="213"/>
      <c r="AC1617" s="213"/>
      <c r="AD1617" s="213"/>
      <c r="AE1617" s="213"/>
      <c r="AF1617" s="213"/>
      <c r="AG1617" s="213" t="s">
        <v>206</v>
      </c>
      <c r="AH1617" s="213">
        <v>0</v>
      </c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1" x14ac:dyDescent="0.2">
      <c r="A1618" s="220"/>
      <c r="B1618" s="221"/>
      <c r="C1618" s="251"/>
      <c r="D1618" s="246"/>
      <c r="E1618" s="246"/>
      <c r="F1618" s="246"/>
      <c r="G1618" s="246"/>
      <c r="H1618" s="224"/>
      <c r="I1618" s="224"/>
      <c r="J1618" s="224"/>
      <c r="K1618" s="224"/>
      <c r="L1618" s="224"/>
      <c r="M1618" s="224"/>
      <c r="N1618" s="223"/>
      <c r="O1618" s="223"/>
      <c r="P1618" s="223"/>
      <c r="Q1618" s="223"/>
      <c r="R1618" s="224"/>
      <c r="S1618" s="224"/>
      <c r="T1618" s="224"/>
      <c r="U1618" s="224"/>
      <c r="V1618" s="224"/>
      <c r="W1618" s="224"/>
      <c r="X1618" s="224"/>
      <c r="Y1618" s="213"/>
      <c r="Z1618" s="213"/>
      <c r="AA1618" s="213"/>
      <c r="AB1618" s="213"/>
      <c r="AC1618" s="213"/>
      <c r="AD1618" s="213"/>
      <c r="AE1618" s="213"/>
      <c r="AF1618" s="213"/>
      <c r="AG1618" s="213" t="s">
        <v>202</v>
      </c>
      <c r="AH1618" s="213"/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ht="22.5" outlineLevel="1" x14ac:dyDescent="0.2">
      <c r="A1619" s="236">
        <v>264</v>
      </c>
      <c r="B1619" s="237" t="s">
        <v>2808</v>
      </c>
      <c r="C1619" s="249" t="s">
        <v>2809</v>
      </c>
      <c r="D1619" s="238" t="s">
        <v>400</v>
      </c>
      <c r="E1619" s="239">
        <v>341.649</v>
      </c>
      <c r="F1619" s="240"/>
      <c r="G1619" s="241">
        <f>ROUND(E1619*F1619,2)</f>
        <v>0</v>
      </c>
      <c r="H1619" s="240"/>
      <c r="I1619" s="241">
        <f>ROUND(E1619*H1619,2)</f>
        <v>0</v>
      </c>
      <c r="J1619" s="240"/>
      <c r="K1619" s="241">
        <f>ROUND(E1619*J1619,2)</f>
        <v>0</v>
      </c>
      <c r="L1619" s="241">
        <v>21</v>
      </c>
      <c r="M1619" s="241">
        <f>G1619*(1+L1619/100)</f>
        <v>0</v>
      </c>
      <c r="N1619" s="239">
        <v>1.3599999999999999E-2</v>
      </c>
      <c r="O1619" s="239">
        <f>ROUND(E1619*N1619,2)</f>
        <v>4.6500000000000004</v>
      </c>
      <c r="P1619" s="239">
        <v>0</v>
      </c>
      <c r="Q1619" s="239">
        <f>ROUND(E1619*P1619,2)</f>
        <v>0</v>
      </c>
      <c r="R1619" s="241" t="s">
        <v>319</v>
      </c>
      <c r="S1619" s="241" t="s">
        <v>196</v>
      </c>
      <c r="T1619" s="242" t="s">
        <v>244</v>
      </c>
      <c r="U1619" s="224">
        <v>0</v>
      </c>
      <c r="V1619" s="224">
        <f>ROUND(E1619*U1619,2)</f>
        <v>0</v>
      </c>
      <c r="W1619" s="224"/>
      <c r="X1619" s="224" t="s">
        <v>320</v>
      </c>
      <c r="Y1619" s="213"/>
      <c r="Z1619" s="213"/>
      <c r="AA1619" s="213"/>
      <c r="AB1619" s="213"/>
      <c r="AC1619" s="213"/>
      <c r="AD1619" s="213"/>
      <c r="AE1619" s="213"/>
      <c r="AF1619" s="213"/>
      <c r="AG1619" s="213" t="s">
        <v>321</v>
      </c>
      <c r="AH1619" s="213"/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 x14ac:dyDescent="0.2">
      <c r="A1620" s="220"/>
      <c r="B1620" s="221"/>
      <c r="C1620" s="253" t="s">
        <v>2810</v>
      </c>
      <c r="D1620" s="226"/>
      <c r="E1620" s="227">
        <v>341.649</v>
      </c>
      <c r="F1620" s="224"/>
      <c r="G1620" s="224"/>
      <c r="H1620" s="224"/>
      <c r="I1620" s="224"/>
      <c r="J1620" s="224"/>
      <c r="K1620" s="224"/>
      <c r="L1620" s="224"/>
      <c r="M1620" s="224"/>
      <c r="N1620" s="223"/>
      <c r="O1620" s="223"/>
      <c r="P1620" s="223"/>
      <c r="Q1620" s="223"/>
      <c r="R1620" s="224"/>
      <c r="S1620" s="224"/>
      <c r="T1620" s="224"/>
      <c r="U1620" s="224"/>
      <c r="V1620" s="224"/>
      <c r="W1620" s="224"/>
      <c r="X1620" s="224"/>
      <c r="Y1620" s="213"/>
      <c r="Z1620" s="213"/>
      <c r="AA1620" s="213"/>
      <c r="AB1620" s="213"/>
      <c r="AC1620" s="213"/>
      <c r="AD1620" s="213"/>
      <c r="AE1620" s="213"/>
      <c r="AF1620" s="213"/>
      <c r="AG1620" s="213" t="s">
        <v>206</v>
      </c>
      <c r="AH1620" s="213">
        <v>0</v>
      </c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 x14ac:dyDescent="0.2">
      <c r="A1621" s="220"/>
      <c r="B1621" s="221"/>
      <c r="C1621" s="251"/>
      <c r="D1621" s="246"/>
      <c r="E1621" s="246"/>
      <c r="F1621" s="246"/>
      <c r="G1621" s="246"/>
      <c r="H1621" s="224"/>
      <c r="I1621" s="224"/>
      <c r="J1621" s="224"/>
      <c r="K1621" s="224"/>
      <c r="L1621" s="224"/>
      <c r="M1621" s="224"/>
      <c r="N1621" s="223"/>
      <c r="O1621" s="223"/>
      <c r="P1621" s="223"/>
      <c r="Q1621" s="223"/>
      <c r="R1621" s="224"/>
      <c r="S1621" s="224"/>
      <c r="T1621" s="224"/>
      <c r="U1621" s="224"/>
      <c r="V1621" s="224"/>
      <c r="W1621" s="224"/>
      <c r="X1621" s="224"/>
      <c r="Y1621" s="213"/>
      <c r="Z1621" s="213"/>
      <c r="AA1621" s="213"/>
      <c r="AB1621" s="213"/>
      <c r="AC1621" s="213"/>
      <c r="AD1621" s="213"/>
      <c r="AE1621" s="213"/>
      <c r="AF1621" s="213"/>
      <c r="AG1621" s="213" t="s">
        <v>202</v>
      </c>
      <c r="AH1621" s="213"/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 x14ac:dyDescent="0.2">
      <c r="A1622" s="220">
        <v>265</v>
      </c>
      <c r="B1622" s="221" t="s">
        <v>2811</v>
      </c>
      <c r="C1622" s="266" t="s">
        <v>2812</v>
      </c>
      <c r="D1622" s="222" t="s">
        <v>0</v>
      </c>
      <c r="E1622" s="245"/>
      <c r="F1622" s="225"/>
      <c r="G1622" s="224">
        <f>ROUND(E1622*F1622,2)</f>
        <v>0</v>
      </c>
      <c r="H1622" s="225"/>
      <c r="I1622" s="224">
        <f>ROUND(E1622*H1622,2)</f>
        <v>0</v>
      </c>
      <c r="J1622" s="225"/>
      <c r="K1622" s="224">
        <f>ROUND(E1622*J1622,2)</f>
        <v>0</v>
      </c>
      <c r="L1622" s="224">
        <v>21</v>
      </c>
      <c r="M1622" s="224">
        <f>G1622*(1+L1622/100)</f>
        <v>0</v>
      </c>
      <c r="N1622" s="223">
        <v>0</v>
      </c>
      <c r="O1622" s="223">
        <f>ROUND(E1622*N1622,2)</f>
        <v>0</v>
      </c>
      <c r="P1622" s="223">
        <v>0</v>
      </c>
      <c r="Q1622" s="223">
        <f>ROUND(E1622*P1622,2)</f>
        <v>0</v>
      </c>
      <c r="R1622" s="224" t="s">
        <v>2603</v>
      </c>
      <c r="S1622" s="224" t="s">
        <v>196</v>
      </c>
      <c r="T1622" s="224" t="s">
        <v>244</v>
      </c>
      <c r="U1622" s="224">
        <v>0</v>
      </c>
      <c r="V1622" s="224">
        <f>ROUND(E1622*U1622,2)</f>
        <v>0</v>
      </c>
      <c r="W1622" s="224"/>
      <c r="X1622" s="224" t="s">
        <v>340</v>
      </c>
      <c r="Y1622" s="213"/>
      <c r="Z1622" s="213"/>
      <c r="AA1622" s="213"/>
      <c r="AB1622" s="213"/>
      <c r="AC1622" s="213"/>
      <c r="AD1622" s="213"/>
      <c r="AE1622" s="213"/>
      <c r="AF1622" s="213"/>
      <c r="AG1622" s="213" t="s">
        <v>341</v>
      </c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 x14ac:dyDescent="0.2">
      <c r="A1623" s="220"/>
      <c r="B1623" s="221"/>
      <c r="C1623" s="251"/>
      <c r="D1623" s="246"/>
      <c r="E1623" s="246"/>
      <c r="F1623" s="246"/>
      <c r="G1623" s="246"/>
      <c r="H1623" s="224"/>
      <c r="I1623" s="224"/>
      <c r="J1623" s="224"/>
      <c r="K1623" s="224"/>
      <c r="L1623" s="224"/>
      <c r="M1623" s="224"/>
      <c r="N1623" s="223"/>
      <c r="O1623" s="223"/>
      <c r="P1623" s="223"/>
      <c r="Q1623" s="223"/>
      <c r="R1623" s="224"/>
      <c r="S1623" s="224"/>
      <c r="T1623" s="224"/>
      <c r="U1623" s="224"/>
      <c r="V1623" s="224"/>
      <c r="W1623" s="224"/>
      <c r="X1623" s="224"/>
      <c r="Y1623" s="213"/>
      <c r="Z1623" s="213"/>
      <c r="AA1623" s="213"/>
      <c r="AB1623" s="213"/>
      <c r="AC1623" s="213"/>
      <c r="AD1623" s="213"/>
      <c r="AE1623" s="213"/>
      <c r="AF1623" s="213"/>
      <c r="AG1623" s="213" t="s">
        <v>202</v>
      </c>
      <c r="AH1623" s="213"/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x14ac:dyDescent="0.2">
      <c r="A1624" s="229" t="s">
        <v>191</v>
      </c>
      <c r="B1624" s="230" t="s">
        <v>150</v>
      </c>
      <c r="C1624" s="248" t="s">
        <v>151</v>
      </c>
      <c r="D1624" s="231"/>
      <c r="E1624" s="232"/>
      <c r="F1624" s="233"/>
      <c r="G1624" s="233">
        <f>SUMIF(AG1625:AG1634,"&lt;&gt;NOR",G1625:G1634)</f>
        <v>0</v>
      </c>
      <c r="H1624" s="233"/>
      <c r="I1624" s="233">
        <f>SUM(I1625:I1634)</f>
        <v>0</v>
      </c>
      <c r="J1624" s="233"/>
      <c r="K1624" s="233">
        <f>SUM(K1625:K1634)</f>
        <v>0</v>
      </c>
      <c r="L1624" s="233"/>
      <c r="M1624" s="233">
        <f>SUM(M1625:M1634)</f>
        <v>0</v>
      </c>
      <c r="N1624" s="232"/>
      <c r="O1624" s="232">
        <f>SUM(O1625:O1634)</f>
        <v>0.05</v>
      </c>
      <c r="P1624" s="232"/>
      <c r="Q1624" s="232">
        <f>SUM(Q1625:Q1634)</f>
        <v>0</v>
      </c>
      <c r="R1624" s="233"/>
      <c r="S1624" s="233"/>
      <c r="T1624" s="234"/>
      <c r="U1624" s="228"/>
      <c r="V1624" s="228">
        <f>SUM(V1625:V1634)</f>
        <v>33.200000000000003</v>
      </c>
      <c r="W1624" s="228"/>
      <c r="X1624" s="228"/>
      <c r="AG1624" t="s">
        <v>192</v>
      </c>
    </row>
    <row r="1625" spans="1:60" outlineLevel="1" x14ac:dyDescent="0.2">
      <c r="A1625" s="236">
        <v>266</v>
      </c>
      <c r="B1625" s="237" t="s">
        <v>2813</v>
      </c>
      <c r="C1625" s="249" t="s">
        <v>2814</v>
      </c>
      <c r="D1625" s="238" t="s">
        <v>400</v>
      </c>
      <c r="E1625" s="239">
        <v>79.3</v>
      </c>
      <c r="F1625" s="240"/>
      <c r="G1625" s="241">
        <f>ROUND(E1625*F1625,2)</f>
        <v>0</v>
      </c>
      <c r="H1625" s="240"/>
      <c r="I1625" s="241">
        <f>ROUND(E1625*H1625,2)</f>
        <v>0</v>
      </c>
      <c r="J1625" s="240"/>
      <c r="K1625" s="241">
        <f>ROUND(E1625*J1625,2)</f>
        <v>0</v>
      </c>
      <c r="L1625" s="241">
        <v>21</v>
      </c>
      <c r="M1625" s="241">
        <f>G1625*(1+L1625/100)</f>
        <v>0</v>
      </c>
      <c r="N1625" s="239">
        <v>4.8000000000000001E-4</v>
      </c>
      <c r="O1625" s="239">
        <f>ROUND(E1625*N1625,2)</f>
        <v>0.04</v>
      </c>
      <c r="P1625" s="239">
        <v>0</v>
      </c>
      <c r="Q1625" s="239">
        <f>ROUND(E1625*P1625,2)</f>
        <v>0</v>
      </c>
      <c r="R1625" s="241" t="s">
        <v>2815</v>
      </c>
      <c r="S1625" s="241" t="s">
        <v>196</v>
      </c>
      <c r="T1625" s="242" t="s">
        <v>244</v>
      </c>
      <c r="U1625" s="224">
        <v>0.35799999999999998</v>
      </c>
      <c r="V1625" s="224">
        <f>ROUND(E1625*U1625,2)</f>
        <v>28.39</v>
      </c>
      <c r="W1625" s="224"/>
      <c r="X1625" s="224" t="s">
        <v>233</v>
      </c>
      <c r="Y1625" s="213"/>
      <c r="Z1625" s="213"/>
      <c r="AA1625" s="213"/>
      <c r="AB1625" s="213"/>
      <c r="AC1625" s="213"/>
      <c r="AD1625" s="213"/>
      <c r="AE1625" s="213"/>
      <c r="AF1625" s="213"/>
      <c r="AG1625" s="213" t="s">
        <v>234</v>
      </c>
      <c r="AH1625" s="213"/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 x14ac:dyDescent="0.2">
      <c r="A1626" s="220"/>
      <c r="B1626" s="221"/>
      <c r="C1626" s="253" t="s">
        <v>2816</v>
      </c>
      <c r="D1626" s="226"/>
      <c r="E1626" s="227">
        <v>79.3</v>
      </c>
      <c r="F1626" s="224"/>
      <c r="G1626" s="224"/>
      <c r="H1626" s="224"/>
      <c r="I1626" s="224"/>
      <c r="J1626" s="224"/>
      <c r="K1626" s="224"/>
      <c r="L1626" s="224"/>
      <c r="M1626" s="224"/>
      <c r="N1626" s="223"/>
      <c r="O1626" s="223"/>
      <c r="P1626" s="223"/>
      <c r="Q1626" s="223"/>
      <c r="R1626" s="224"/>
      <c r="S1626" s="224"/>
      <c r="T1626" s="224"/>
      <c r="U1626" s="224"/>
      <c r="V1626" s="224"/>
      <c r="W1626" s="224"/>
      <c r="X1626" s="224"/>
      <c r="Y1626" s="213"/>
      <c r="Z1626" s="213"/>
      <c r="AA1626" s="213"/>
      <c r="AB1626" s="213"/>
      <c r="AC1626" s="213"/>
      <c r="AD1626" s="213"/>
      <c r="AE1626" s="213"/>
      <c r="AF1626" s="213"/>
      <c r="AG1626" s="213" t="s">
        <v>206</v>
      </c>
      <c r="AH1626" s="213">
        <v>0</v>
      </c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 x14ac:dyDescent="0.2">
      <c r="A1627" s="220"/>
      <c r="B1627" s="221"/>
      <c r="C1627" s="251"/>
      <c r="D1627" s="246"/>
      <c r="E1627" s="246"/>
      <c r="F1627" s="246"/>
      <c r="G1627" s="246"/>
      <c r="H1627" s="224"/>
      <c r="I1627" s="224"/>
      <c r="J1627" s="224"/>
      <c r="K1627" s="224"/>
      <c r="L1627" s="224"/>
      <c r="M1627" s="224"/>
      <c r="N1627" s="223"/>
      <c r="O1627" s="223"/>
      <c r="P1627" s="223"/>
      <c r="Q1627" s="223"/>
      <c r="R1627" s="224"/>
      <c r="S1627" s="224"/>
      <c r="T1627" s="224"/>
      <c r="U1627" s="224"/>
      <c r="V1627" s="224"/>
      <c r="W1627" s="224"/>
      <c r="X1627" s="224"/>
      <c r="Y1627" s="213"/>
      <c r="Z1627" s="213"/>
      <c r="AA1627" s="213"/>
      <c r="AB1627" s="213"/>
      <c r="AC1627" s="213"/>
      <c r="AD1627" s="213"/>
      <c r="AE1627" s="213"/>
      <c r="AF1627" s="213"/>
      <c r="AG1627" s="213" t="s">
        <v>202</v>
      </c>
      <c r="AH1627" s="213"/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ht="22.5" outlineLevel="1" x14ac:dyDescent="0.2">
      <c r="A1628" s="236">
        <v>267</v>
      </c>
      <c r="B1628" s="237" t="s">
        <v>2817</v>
      </c>
      <c r="C1628" s="249" t="s">
        <v>2818</v>
      </c>
      <c r="D1628" s="238" t="s">
        <v>400</v>
      </c>
      <c r="E1628" s="239">
        <v>31.219000000000001</v>
      </c>
      <c r="F1628" s="240"/>
      <c r="G1628" s="241">
        <f>ROUND(E1628*F1628,2)</f>
        <v>0</v>
      </c>
      <c r="H1628" s="240"/>
      <c r="I1628" s="241">
        <f>ROUND(E1628*H1628,2)</f>
        <v>0</v>
      </c>
      <c r="J1628" s="240"/>
      <c r="K1628" s="241">
        <f>ROUND(E1628*J1628,2)</f>
        <v>0</v>
      </c>
      <c r="L1628" s="241">
        <v>21</v>
      </c>
      <c r="M1628" s="241">
        <f>G1628*(1+L1628/100)</f>
        <v>0</v>
      </c>
      <c r="N1628" s="239">
        <v>4.0999999999999999E-4</v>
      </c>
      <c r="O1628" s="239">
        <f>ROUND(E1628*N1628,2)</f>
        <v>0.01</v>
      </c>
      <c r="P1628" s="239">
        <v>0</v>
      </c>
      <c r="Q1628" s="239">
        <f>ROUND(E1628*P1628,2)</f>
        <v>0</v>
      </c>
      <c r="R1628" s="241" t="s">
        <v>2815</v>
      </c>
      <c r="S1628" s="241" t="s">
        <v>196</v>
      </c>
      <c r="T1628" s="242" t="s">
        <v>244</v>
      </c>
      <c r="U1628" s="224">
        <v>0.154</v>
      </c>
      <c r="V1628" s="224">
        <f>ROUND(E1628*U1628,2)</f>
        <v>4.8099999999999996</v>
      </c>
      <c r="W1628" s="224"/>
      <c r="X1628" s="224" t="s">
        <v>233</v>
      </c>
      <c r="Y1628" s="213"/>
      <c r="Z1628" s="213"/>
      <c r="AA1628" s="213"/>
      <c r="AB1628" s="213"/>
      <c r="AC1628" s="213"/>
      <c r="AD1628" s="213"/>
      <c r="AE1628" s="213"/>
      <c r="AF1628" s="213"/>
      <c r="AG1628" s="213" t="s">
        <v>234</v>
      </c>
      <c r="AH1628" s="213"/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 x14ac:dyDescent="0.2">
      <c r="A1629" s="220"/>
      <c r="B1629" s="221"/>
      <c r="C1629" s="250" t="s">
        <v>2819</v>
      </c>
      <c r="D1629" s="244"/>
      <c r="E1629" s="244"/>
      <c r="F1629" s="244"/>
      <c r="G1629" s="244"/>
      <c r="H1629" s="224"/>
      <c r="I1629" s="224"/>
      <c r="J1629" s="224"/>
      <c r="K1629" s="224"/>
      <c r="L1629" s="224"/>
      <c r="M1629" s="224"/>
      <c r="N1629" s="223"/>
      <c r="O1629" s="223"/>
      <c r="P1629" s="223"/>
      <c r="Q1629" s="223"/>
      <c r="R1629" s="224"/>
      <c r="S1629" s="224"/>
      <c r="T1629" s="224"/>
      <c r="U1629" s="224"/>
      <c r="V1629" s="224"/>
      <c r="W1629" s="224"/>
      <c r="X1629" s="224"/>
      <c r="Y1629" s="213"/>
      <c r="Z1629" s="213"/>
      <c r="AA1629" s="213"/>
      <c r="AB1629" s="213"/>
      <c r="AC1629" s="213"/>
      <c r="AD1629" s="213"/>
      <c r="AE1629" s="213"/>
      <c r="AF1629" s="213"/>
      <c r="AG1629" s="213" t="s">
        <v>201</v>
      </c>
      <c r="AH1629" s="213"/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 x14ac:dyDescent="0.2">
      <c r="A1630" s="220"/>
      <c r="B1630" s="221"/>
      <c r="C1630" s="253" t="s">
        <v>2820</v>
      </c>
      <c r="D1630" s="226"/>
      <c r="E1630" s="227">
        <v>4.0650000000000004</v>
      </c>
      <c r="F1630" s="224"/>
      <c r="G1630" s="224"/>
      <c r="H1630" s="224"/>
      <c r="I1630" s="224"/>
      <c r="J1630" s="224"/>
      <c r="K1630" s="224"/>
      <c r="L1630" s="224"/>
      <c r="M1630" s="224"/>
      <c r="N1630" s="223"/>
      <c r="O1630" s="223"/>
      <c r="P1630" s="223"/>
      <c r="Q1630" s="223"/>
      <c r="R1630" s="224"/>
      <c r="S1630" s="224"/>
      <c r="T1630" s="224"/>
      <c r="U1630" s="224"/>
      <c r="V1630" s="224"/>
      <c r="W1630" s="224"/>
      <c r="X1630" s="224"/>
      <c r="Y1630" s="213"/>
      <c r="Z1630" s="213"/>
      <c r="AA1630" s="213"/>
      <c r="AB1630" s="213"/>
      <c r="AC1630" s="213"/>
      <c r="AD1630" s="213"/>
      <c r="AE1630" s="213"/>
      <c r="AF1630" s="213"/>
      <c r="AG1630" s="213" t="s">
        <v>206</v>
      </c>
      <c r="AH1630" s="213">
        <v>0</v>
      </c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 x14ac:dyDescent="0.2">
      <c r="A1631" s="220"/>
      <c r="B1631" s="221"/>
      <c r="C1631" s="253" t="s">
        <v>2821</v>
      </c>
      <c r="D1631" s="226"/>
      <c r="E1631" s="227">
        <v>10.103999999999999</v>
      </c>
      <c r="F1631" s="224"/>
      <c r="G1631" s="224"/>
      <c r="H1631" s="224"/>
      <c r="I1631" s="224"/>
      <c r="J1631" s="224"/>
      <c r="K1631" s="224"/>
      <c r="L1631" s="224"/>
      <c r="M1631" s="224"/>
      <c r="N1631" s="223"/>
      <c r="O1631" s="223"/>
      <c r="P1631" s="223"/>
      <c r="Q1631" s="223"/>
      <c r="R1631" s="224"/>
      <c r="S1631" s="224"/>
      <c r="T1631" s="224"/>
      <c r="U1631" s="224"/>
      <c r="V1631" s="224"/>
      <c r="W1631" s="224"/>
      <c r="X1631" s="224"/>
      <c r="Y1631" s="213"/>
      <c r="Z1631" s="213"/>
      <c r="AA1631" s="213"/>
      <c r="AB1631" s="213"/>
      <c r="AC1631" s="213"/>
      <c r="AD1631" s="213"/>
      <c r="AE1631" s="213"/>
      <c r="AF1631" s="213"/>
      <c r="AG1631" s="213" t="s">
        <v>206</v>
      </c>
      <c r="AH1631" s="213">
        <v>0</v>
      </c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 x14ac:dyDescent="0.2">
      <c r="A1632" s="220"/>
      <c r="B1632" s="221"/>
      <c r="C1632" s="253" t="s">
        <v>2822</v>
      </c>
      <c r="D1632" s="226"/>
      <c r="E1632" s="227">
        <v>6.25</v>
      </c>
      <c r="F1632" s="224"/>
      <c r="G1632" s="224"/>
      <c r="H1632" s="224"/>
      <c r="I1632" s="224"/>
      <c r="J1632" s="224"/>
      <c r="K1632" s="224"/>
      <c r="L1632" s="224"/>
      <c r="M1632" s="224"/>
      <c r="N1632" s="223"/>
      <c r="O1632" s="223"/>
      <c r="P1632" s="223"/>
      <c r="Q1632" s="223"/>
      <c r="R1632" s="224"/>
      <c r="S1632" s="224"/>
      <c r="T1632" s="224"/>
      <c r="U1632" s="224"/>
      <c r="V1632" s="224"/>
      <c r="W1632" s="224"/>
      <c r="X1632" s="224"/>
      <c r="Y1632" s="213"/>
      <c r="Z1632" s="213"/>
      <c r="AA1632" s="213"/>
      <c r="AB1632" s="213"/>
      <c r="AC1632" s="213"/>
      <c r="AD1632" s="213"/>
      <c r="AE1632" s="213"/>
      <c r="AF1632" s="213"/>
      <c r="AG1632" s="213" t="s">
        <v>206</v>
      </c>
      <c r="AH1632" s="213">
        <v>0</v>
      </c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 x14ac:dyDescent="0.2">
      <c r="A1633" s="220"/>
      <c r="B1633" s="221"/>
      <c r="C1633" s="253" t="s">
        <v>2823</v>
      </c>
      <c r="D1633" s="226"/>
      <c r="E1633" s="227">
        <v>10.8</v>
      </c>
      <c r="F1633" s="224"/>
      <c r="G1633" s="224"/>
      <c r="H1633" s="224"/>
      <c r="I1633" s="224"/>
      <c r="J1633" s="224"/>
      <c r="K1633" s="224"/>
      <c r="L1633" s="224"/>
      <c r="M1633" s="224"/>
      <c r="N1633" s="223"/>
      <c r="O1633" s="223"/>
      <c r="P1633" s="223"/>
      <c r="Q1633" s="223"/>
      <c r="R1633" s="224"/>
      <c r="S1633" s="224"/>
      <c r="T1633" s="224"/>
      <c r="U1633" s="224"/>
      <c r="V1633" s="224"/>
      <c r="W1633" s="224"/>
      <c r="X1633" s="224"/>
      <c r="Y1633" s="213"/>
      <c r="Z1633" s="213"/>
      <c r="AA1633" s="213"/>
      <c r="AB1633" s="213"/>
      <c r="AC1633" s="213"/>
      <c r="AD1633" s="213"/>
      <c r="AE1633" s="213"/>
      <c r="AF1633" s="213"/>
      <c r="AG1633" s="213" t="s">
        <v>206</v>
      </c>
      <c r="AH1633" s="213">
        <v>0</v>
      </c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 x14ac:dyDescent="0.2">
      <c r="A1634" s="220"/>
      <c r="B1634" s="221"/>
      <c r="C1634" s="251"/>
      <c r="D1634" s="246"/>
      <c r="E1634" s="246"/>
      <c r="F1634" s="246"/>
      <c r="G1634" s="246"/>
      <c r="H1634" s="224"/>
      <c r="I1634" s="224"/>
      <c r="J1634" s="224"/>
      <c r="K1634" s="224"/>
      <c r="L1634" s="224"/>
      <c r="M1634" s="224"/>
      <c r="N1634" s="223"/>
      <c r="O1634" s="223"/>
      <c r="P1634" s="223"/>
      <c r="Q1634" s="223"/>
      <c r="R1634" s="224"/>
      <c r="S1634" s="224"/>
      <c r="T1634" s="224"/>
      <c r="U1634" s="224"/>
      <c r="V1634" s="224"/>
      <c r="W1634" s="224"/>
      <c r="X1634" s="224"/>
      <c r="Y1634" s="213"/>
      <c r="Z1634" s="213"/>
      <c r="AA1634" s="213"/>
      <c r="AB1634" s="213"/>
      <c r="AC1634" s="213"/>
      <c r="AD1634" s="213"/>
      <c r="AE1634" s="213"/>
      <c r="AF1634" s="213"/>
      <c r="AG1634" s="213" t="s">
        <v>202</v>
      </c>
      <c r="AH1634" s="213"/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x14ac:dyDescent="0.2">
      <c r="A1635" s="229" t="s">
        <v>191</v>
      </c>
      <c r="B1635" s="230" t="s">
        <v>152</v>
      </c>
      <c r="C1635" s="248" t="s">
        <v>153</v>
      </c>
      <c r="D1635" s="231"/>
      <c r="E1635" s="232"/>
      <c r="F1635" s="233"/>
      <c r="G1635" s="233">
        <f>SUMIF(AG1636:AG1654,"&lt;&gt;NOR",G1636:G1654)</f>
        <v>0</v>
      </c>
      <c r="H1635" s="233"/>
      <c r="I1635" s="233">
        <f>SUM(I1636:I1654)</f>
        <v>0</v>
      </c>
      <c r="J1635" s="233"/>
      <c r="K1635" s="233">
        <f>SUM(K1636:K1654)</f>
        <v>0</v>
      </c>
      <c r="L1635" s="233"/>
      <c r="M1635" s="233">
        <f>SUM(M1636:M1654)</f>
        <v>0</v>
      </c>
      <c r="N1635" s="232"/>
      <c r="O1635" s="232">
        <f>SUM(O1636:O1654)</f>
        <v>0.49</v>
      </c>
      <c r="P1635" s="232"/>
      <c r="Q1635" s="232">
        <f>SUM(Q1636:Q1654)</f>
        <v>0</v>
      </c>
      <c r="R1635" s="233"/>
      <c r="S1635" s="233"/>
      <c r="T1635" s="234"/>
      <c r="U1635" s="228"/>
      <c r="V1635" s="228">
        <f>SUM(V1636:V1654)</f>
        <v>289.39</v>
      </c>
      <c r="W1635" s="228"/>
      <c r="X1635" s="228"/>
      <c r="AG1635" t="s">
        <v>192</v>
      </c>
    </row>
    <row r="1636" spans="1:60" outlineLevel="1" x14ac:dyDescent="0.2">
      <c r="A1636" s="236">
        <v>268</v>
      </c>
      <c r="B1636" s="237" t="s">
        <v>2824</v>
      </c>
      <c r="C1636" s="249" t="s">
        <v>2825</v>
      </c>
      <c r="D1636" s="238" t="s">
        <v>400</v>
      </c>
      <c r="E1636" s="239">
        <v>1852.7294400000001</v>
      </c>
      <c r="F1636" s="240"/>
      <c r="G1636" s="241">
        <f>ROUND(E1636*F1636,2)</f>
        <v>0</v>
      </c>
      <c r="H1636" s="240"/>
      <c r="I1636" s="241">
        <f>ROUND(E1636*H1636,2)</f>
        <v>0</v>
      </c>
      <c r="J1636" s="240"/>
      <c r="K1636" s="241">
        <f>ROUND(E1636*J1636,2)</f>
        <v>0</v>
      </c>
      <c r="L1636" s="241">
        <v>21</v>
      </c>
      <c r="M1636" s="241">
        <f>G1636*(1+L1636/100)</f>
        <v>0</v>
      </c>
      <c r="N1636" s="239">
        <v>6.9999999999999994E-5</v>
      </c>
      <c r="O1636" s="239">
        <f>ROUND(E1636*N1636,2)</f>
        <v>0.13</v>
      </c>
      <c r="P1636" s="239">
        <v>0</v>
      </c>
      <c r="Q1636" s="239">
        <f>ROUND(E1636*P1636,2)</f>
        <v>0</v>
      </c>
      <c r="R1636" s="241" t="s">
        <v>2826</v>
      </c>
      <c r="S1636" s="241" t="s">
        <v>196</v>
      </c>
      <c r="T1636" s="242" t="s">
        <v>244</v>
      </c>
      <c r="U1636" s="224">
        <v>3.2480000000000002E-2</v>
      </c>
      <c r="V1636" s="224">
        <f>ROUND(E1636*U1636,2)</f>
        <v>60.18</v>
      </c>
      <c r="W1636" s="224"/>
      <c r="X1636" s="224" t="s">
        <v>233</v>
      </c>
      <c r="Y1636" s="213"/>
      <c r="Z1636" s="213"/>
      <c r="AA1636" s="213"/>
      <c r="AB1636" s="213"/>
      <c r="AC1636" s="213"/>
      <c r="AD1636" s="213"/>
      <c r="AE1636" s="213"/>
      <c r="AF1636" s="213"/>
      <c r="AG1636" s="213" t="s">
        <v>234</v>
      </c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 x14ac:dyDescent="0.2">
      <c r="A1637" s="220"/>
      <c r="B1637" s="221"/>
      <c r="C1637" s="253" t="s">
        <v>2827</v>
      </c>
      <c r="D1637" s="226"/>
      <c r="E1637" s="227">
        <v>1612.5</v>
      </c>
      <c r="F1637" s="224"/>
      <c r="G1637" s="224"/>
      <c r="H1637" s="224"/>
      <c r="I1637" s="224"/>
      <c r="J1637" s="224"/>
      <c r="K1637" s="224"/>
      <c r="L1637" s="224"/>
      <c r="M1637" s="224"/>
      <c r="N1637" s="223"/>
      <c r="O1637" s="223"/>
      <c r="P1637" s="223"/>
      <c r="Q1637" s="223"/>
      <c r="R1637" s="224"/>
      <c r="S1637" s="224"/>
      <c r="T1637" s="224"/>
      <c r="U1637" s="224"/>
      <c r="V1637" s="224"/>
      <c r="W1637" s="224"/>
      <c r="X1637" s="224"/>
      <c r="Y1637" s="213"/>
      <c r="Z1637" s="213"/>
      <c r="AA1637" s="213"/>
      <c r="AB1637" s="213"/>
      <c r="AC1637" s="213"/>
      <c r="AD1637" s="213"/>
      <c r="AE1637" s="213"/>
      <c r="AF1637" s="213"/>
      <c r="AG1637" s="213" t="s">
        <v>206</v>
      </c>
      <c r="AH1637" s="213">
        <v>0</v>
      </c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outlineLevel="1" x14ac:dyDescent="0.2">
      <c r="A1638" s="220"/>
      <c r="B1638" s="221"/>
      <c r="C1638" s="253" t="s">
        <v>2828</v>
      </c>
      <c r="D1638" s="226"/>
      <c r="E1638" s="227"/>
      <c r="F1638" s="224"/>
      <c r="G1638" s="224"/>
      <c r="H1638" s="224"/>
      <c r="I1638" s="224"/>
      <c r="J1638" s="224"/>
      <c r="K1638" s="224"/>
      <c r="L1638" s="224"/>
      <c r="M1638" s="224"/>
      <c r="N1638" s="223"/>
      <c r="O1638" s="223"/>
      <c r="P1638" s="223"/>
      <c r="Q1638" s="223"/>
      <c r="R1638" s="224"/>
      <c r="S1638" s="224"/>
      <c r="T1638" s="224"/>
      <c r="U1638" s="224"/>
      <c r="V1638" s="224"/>
      <c r="W1638" s="224"/>
      <c r="X1638" s="224"/>
      <c r="Y1638" s="213"/>
      <c r="Z1638" s="213"/>
      <c r="AA1638" s="213"/>
      <c r="AB1638" s="213"/>
      <c r="AC1638" s="213"/>
      <c r="AD1638" s="213"/>
      <c r="AE1638" s="213"/>
      <c r="AF1638" s="213"/>
      <c r="AG1638" s="213" t="s">
        <v>206</v>
      </c>
      <c r="AH1638" s="213">
        <v>0</v>
      </c>
      <c r="AI1638" s="213"/>
      <c r="AJ1638" s="213"/>
      <c r="AK1638" s="213"/>
      <c r="AL1638" s="213"/>
      <c r="AM1638" s="213"/>
      <c r="AN1638" s="213"/>
      <c r="AO1638" s="213"/>
      <c r="AP1638" s="213"/>
      <c r="AQ1638" s="213"/>
      <c r="AR1638" s="213"/>
      <c r="AS1638" s="213"/>
      <c r="AT1638" s="213"/>
      <c r="AU1638" s="213"/>
      <c r="AV1638" s="213"/>
      <c r="AW1638" s="213"/>
      <c r="AX1638" s="213"/>
      <c r="AY1638" s="213"/>
      <c r="AZ1638" s="213"/>
      <c r="BA1638" s="213"/>
      <c r="BB1638" s="213"/>
      <c r="BC1638" s="213"/>
      <c r="BD1638" s="213"/>
      <c r="BE1638" s="213"/>
      <c r="BF1638" s="213"/>
      <c r="BG1638" s="213"/>
      <c r="BH1638" s="213"/>
    </row>
    <row r="1639" spans="1:60" outlineLevel="1" x14ac:dyDescent="0.2">
      <c r="A1639" s="220"/>
      <c r="B1639" s="221"/>
      <c r="C1639" s="253" t="s">
        <v>2829</v>
      </c>
      <c r="D1639" s="226"/>
      <c r="E1639" s="227">
        <v>82.351380000000006</v>
      </c>
      <c r="F1639" s="224"/>
      <c r="G1639" s="224"/>
      <c r="H1639" s="224"/>
      <c r="I1639" s="224"/>
      <c r="J1639" s="224"/>
      <c r="K1639" s="224"/>
      <c r="L1639" s="224"/>
      <c r="M1639" s="224"/>
      <c r="N1639" s="223"/>
      <c r="O1639" s="223"/>
      <c r="P1639" s="223"/>
      <c r="Q1639" s="223"/>
      <c r="R1639" s="224"/>
      <c r="S1639" s="224"/>
      <c r="T1639" s="224"/>
      <c r="U1639" s="224"/>
      <c r="V1639" s="224"/>
      <c r="W1639" s="224"/>
      <c r="X1639" s="224"/>
      <c r="Y1639" s="213"/>
      <c r="Z1639" s="213"/>
      <c r="AA1639" s="213"/>
      <c r="AB1639" s="213"/>
      <c r="AC1639" s="213"/>
      <c r="AD1639" s="213"/>
      <c r="AE1639" s="213"/>
      <c r="AF1639" s="213"/>
      <c r="AG1639" s="213" t="s">
        <v>206</v>
      </c>
      <c r="AH1639" s="213">
        <v>0</v>
      </c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1" x14ac:dyDescent="0.2">
      <c r="A1640" s="220"/>
      <c r="B1640" s="221"/>
      <c r="C1640" s="253" t="s">
        <v>2830</v>
      </c>
      <c r="D1640" s="226"/>
      <c r="E1640" s="227">
        <v>77.801580000000001</v>
      </c>
      <c r="F1640" s="224"/>
      <c r="G1640" s="224"/>
      <c r="H1640" s="224"/>
      <c r="I1640" s="224"/>
      <c r="J1640" s="224"/>
      <c r="K1640" s="224"/>
      <c r="L1640" s="224"/>
      <c r="M1640" s="224"/>
      <c r="N1640" s="223"/>
      <c r="O1640" s="223"/>
      <c r="P1640" s="223"/>
      <c r="Q1640" s="223"/>
      <c r="R1640" s="224"/>
      <c r="S1640" s="224"/>
      <c r="T1640" s="224"/>
      <c r="U1640" s="224"/>
      <c r="V1640" s="224"/>
      <c r="W1640" s="224"/>
      <c r="X1640" s="224"/>
      <c r="Y1640" s="213"/>
      <c r="Z1640" s="213"/>
      <c r="AA1640" s="213"/>
      <c r="AB1640" s="213"/>
      <c r="AC1640" s="213"/>
      <c r="AD1640" s="213"/>
      <c r="AE1640" s="213"/>
      <c r="AF1640" s="213"/>
      <c r="AG1640" s="213" t="s">
        <v>206</v>
      </c>
      <c r="AH1640" s="213">
        <v>0</v>
      </c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1" x14ac:dyDescent="0.2">
      <c r="A1641" s="220"/>
      <c r="B1641" s="221"/>
      <c r="C1641" s="253" t="s">
        <v>2831</v>
      </c>
      <c r="D1641" s="226"/>
      <c r="E1641" s="227">
        <v>80.076480000000004</v>
      </c>
      <c r="F1641" s="224"/>
      <c r="G1641" s="224"/>
      <c r="H1641" s="224"/>
      <c r="I1641" s="224"/>
      <c r="J1641" s="224"/>
      <c r="K1641" s="224"/>
      <c r="L1641" s="224"/>
      <c r="M1641" s="224"/>
      <c r="N1641" s="223"/>
      <c r="O1641" s="223"/>
      <c r="P1641" s="223"/>
      <c r="Q1641" s="223"/>
      <c r="R1641" s="224"/>
      <c r="S1641" s="224"/>
      <c r="T1641" s="224"/>
      <c r="U1641" s="224"/>
      <c r="V1641" s="224"/>
      <c r="W1641" s="224"/>
      <c r="X1641" s="224"/>
      <c r="Y1641" s="213"/>
      <c r="Z1641" s="213"/>
      <c r="AA1641" s="213"/>
      <c r="AB1641" s="213"/>
      <c r="AC1641" s="213"/>
      <c r="AD1641" s="213"/>
      <c r="AE1641" s="213"/>
      <c r="AF1641" s="213"/>
      <c r="AG1641" s="213" t="s">
        <v>206</v>
      </c>
      <c r="AH1641" s="213">
        <v>0</v>
      </c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1" x14ac:dyDescent="0.2">
      <c r="A1642" s="220"/>
      <c r="B1642" s="221"/>
      <c r="C1642" s="251"/>
      <c r="D1642" s="246"/>
      <c r="E1642" s="246"/>
      <c r="F1642" s="246"/>
      <c r="G1642" s="246"/>
      <c r="H1642" s="224"/>
      <c r="I1642" s="224"/>
      <c r="J1642" s="224"/>
      <c r="K1642" s="224"/>
      <c r="L1642" s="224"/>
      <c r="M1642" s="224"/>
      <c r="N1642" s="223"/>
      <c r="O1642" s="223"/>
      <c r="P1642" s="223"/>
      <c r="Q1642" s="223"/>
      <c r="R1642" s="224"/>
      <c r="S1642" s="224"/>
      <c r="T1642" s="224"/>
      <c r="U1642" s="224"/>
      <c r="V1642" s="224"/>
      <c r="W1642" s="224"/>
      <c r="X1642" s="224"/>
      <c r="Y1642" s="213"/>
      <c r="Z1642" s="213"/>
      <c r="AA1642" s="213"/>
      <c r="AB1642" s="213"/>
      <c r="AC1642" s="213"/>
      <c r="AD1642" s="213"/>
      <c r="AE1642" s="213"/>
      <c r="AF1642" s="213"/>
      <c r="AG1642" s="213" t="s">
        <v>202</v>
      </c>
      <c r="AH1642" s="213"/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 x14ac:dyDescent="0.2">
      <c r="A1643" s="236">
        <v>269</v>
      </c>
      <c r="B1643" s="237" t="s">
        <v>2832</v>
      </c>
      <c r="C1643" s="249" t="s">
        <v>2833</v>
      </c>
      <c r="D1643" s="238" t="s">
        <v>400</v>
      </c>
      <c r="E1643" s="239">
        <v>1852.72</v>
      </c>
      <c r="F1643" s="240"/>
      <c r="G1643" s="241">
        <f>ROUND(E1643*F1643,2)</f>
        <v>0</v>
      </c>
      <c r="H1643" s="240"/>
      <c r="I1643" s="241">
        <f>ROUND(E1643*H1643,2)</f>
        <v>0</v>
      </c>
      <c r="J1643" s="240"/>
      <c r="K1643" s="241">
        <f>ROUND(E1643*J1643,2)</f>
        <v>0</v>
      </c>
      <c r="L1643" s="241">
        <v>21</v>
      </c>
      <c r="M1643" s="241">
        <f>G1643*(1+L1643/100)</f>
        <v>0</v>
      </c>
      <c r="N1643" s="239">
        <v>1.3999999999999999E-4</v>
      </c>
      <c r="O1643" s="239">
        <f>ROUND(E1643*N1643,2)</f>
        <v>0.26</v>
      </c>
      <c r="P1643" s="239">
        <v>0</v>
      </c>
      <c r="Q1643" s="239">
        <f>ROUND(E1643*P1643,2)</f>
        <v>0</v>
      </c>
      <c r="R1643" s="241" t="s">
        <v>2826</v>
      </c>
      <c r="S1643" s="241" t="s">
        <v>196</v>
      </c>
      <c r="T1643" s="242" t="s">
        <v>244</v>
      </c>
      <c r="U1643" s="224">
        <v>0.10191</v>
      </c>
      <c r="V1643" s="224">
        <f>ROUND(E1643*U1643,2)</f>
        <v>188.81</v>
      </c>
      <c r="W1643" s="224"/>
      <c r="X1643" s="224" t="s">
        <v>233</v>
      </c>
      <c r="Y1643" s="213"/>
      <c r="Z1643" s="213"/>
      <c r="AA1643" s="213"/>
      <c r="AB1643" s="213"/>
      <c r="AC1643" s="213"/>
      <c r="AD1643" s="213"/>
      <c r="AE1643" s="213"/>
      <c r="AF1643" s="213"/>
      <c r="AG1643" s="213" t="s">
        <v>234</v>
      </c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 x14ac:dyDescent="0.2">
      <c r="A1644" s="220"/>
      <c r="B1644" s="221"/>
      <c r="C1644" s="260"/>
      <c r="D1644" s="258"/>
      <c r="E1644" s="258"/>
      <c r="F1644" s="258"/>
      <c r="G1644" s="258"/>
      <c r="H1644" s="224"/>
      <c r="I1644" s="224"/>
      <c r="J1644" s="224"/>
      <c r="K1644" s="224"/>
      <c r="L1644" s="224"/>
      <c r="M1644" s="224"/>
      <c r="N1644" s="223"/>
      <c r="O1644" s="223"/>
      <c r="P1644" s="223"/>
      <c r="Q1644" s="223"/>
      <c r="R1644" s="224"/>
      <c r="S1644" s="224"/>
      <c r="T1644" s="224"/>
      <c r="U1644" s="224"/>
      <c r="V1644" s="224"/>
      <c r="W1644" s="224"/>
      <c r="X1644" s="224"/>
      <c r="Y1644" s="213"/>
      <c r="Z1644" s="213"/>
      <c r="AA1644" s="213"/>
      <c r="AB1644" s="213"/>
      <c r="AC1644" s="213"/>
      <c r="AD1644" s="213"/>
      <c r="AE1644" s="213"/>
      <c r="AF1644" s="213"/>
      <c r="AG1644" s="213" t="s">
        <v>202</v>
      </c>
      <c r="AH1644" s="213"/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ht="22.5" outlineLevel="1" x14ac:dyDescent="0.2">
      <c r="A1645" s="236">
        <v>270</v>
      </c>
      <c r="B1645" s="237" t="s">
        <v>2834</v>
      </c>
      <c r="C1645" s="249" t="s">
        <v>2835</v>
      </c>
      <c r="D1645" s="238" t="s">
        <v>400</v>
      </c>
      <c r="E1645" s="239">
        <v>300.60000000000002</v>
      </c>
      <c r="F1645" s="240"/>
      <c r="G1645" s="241">
        <f>ROUND(E1645*F1645,2)</f>
        <v>0</v>
      </c>
      <c r="H1645" s="240"/>
      <c r="I1645" s="241">
        <f>ROUND(E1645*H1645,2)</f>
        <v>0</v>
      </c>
      <c r="J1645" s="240"/>
      <c r="K1645" s="241">
        <f>ROUND(E1645*J1645,2)</f>
        <v>0</v>
      </c>
      <c r="L1645" s="241">
        <v>21</v>
      </c>
      <c r="M1645" s="241">
        <f>G1645*(1+L1645/100)</f>
        <v>0</v>
      </c>
      <c r="N1645" s="239">
        <v>3.2000000000000003E-4</v>
      </c>
      <c r="O1645" s="239">
        <f>ROUND(E1645*N1645,2)</f>
        <v>0.1</v>
      </c>
      <c r="P1645" s="239">
        <v>0</v>
      </c>
      <c r="Q1645" s="239">
        <f>ROUND(E1645*P1645,2)</f>
        <v>0</v>
      </c>
      <c r="R1645" s="241" t="s">
        <v>2826</v>
      </c>
      <c r="S1645" s="241" t="s">
        <v>196</v>
      </c>
      <c r="T1645" s="242" t="s">
        <v>244</v>
      </c>
      <c r="U1645" s="224">
        <v>0.13439999999999999</v>
      </c>
      <c r="V1645" s="224">
        <f>ROUND(E1645*U1645,2)</f>
        <v>40.4</v>
      </c>
      <c r="W1645" s="224"/>
      <c r="X1645" s="224" t="s">
        <v>233</v>
      </c>
      <c r="Y1645" s="213"/>
      <c r="Z1645" s="213"/>
      <c r="AA1645" s="213"/>
      <c r="AB1645" s="213"/>
      <c r="AC1645" s="213"/>
      <c r="AD1645" s="213"/>
      <c r="AE1645" s="213"/>
      <c r="AF1645" s="213"/>
      <c r="AG1645" s="213" t="s">
        <v>234</v>
      </c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 x14ac:dyDescent="0.2">
      <c r="A1646" s="220"/>
      <c r="B1646" s="221"/>
      <c r="C1646" s="253" t="s">
        <v>2836</v>
      </c>
      <c r="D1646" s="226"/>
      <c r="E1646" s="227">
        <v>47.94</v>
      </c>
      <c r="F1646" s="224"/>
      <c r="G1646" s="224"/>
      <c r="H1646" s="224"/>
      <c r="I1646" s="224"/>
      <c r="J1646" s="224"/>
      <c r="K1646" s="224"/>
      <c r="L1646" s="224"/>
      <c r="M1646" s="224"/>
      <c r="N1646" s="223"/>
      <c r="O1646" s="223"/>
      <c r="P1646" s="223"/>
      <c r="Q1646" s="223"/>
      <c r="R1646" s="224"/>
      <c r="S1646" s="224"/>
      <c r="T1646" s="224"/>
      <c r="U1646" s="224"/>
      <c r="V1646" s="224"/>
      <c r="W1646" s="224"/>
      <c r="X1646" s="224"/>
      <c r="Y1646" s="213"/>
      <c r="Z1646" s="213"/>
      <c r="AA1646" s="213"/>
      <c r="AB1646" s="213"/>
      <c r="AC1646" s="213"/>
      <c r="AD1646" s="213"/>
      <c r="AE1646" s="213"/>
      <c r="AF1646" s="213"/>
      <c r="AG1646" s="213" t="s">
        <v>206</v>
      </c>
      <c r="AH1646" s="213">
        <v>0</v>
      </c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 x14ac:dyDescent="0.2">
      <c r="A1647" s="220"/>
      <c r="B1647" s="221"/>
      <c r="C1647" s="253" t="s">
        <v>2837</v>
      </c>
      <c r="D1647" s="226"/>
      <c r="E1647" s="227">
        <v>110.1</v>
      </c>
      <c r="F1647" s="224"/>
      <c r="G1647" s="224"/>
      <c r="H1647" s="224"/>
      <c r="I1647" s="224"/>
      <c r="J1647" s="224"/>
      <c r="K1647" s="224"/>
      <c r="L1647" s="224"/>
      <c r="M1647" s="224"/>
      <c r="N1647" s="223"/>
      <c r="O1647" s="223"/>
      <c r="P1647" s="223"/>
      <c r="Q1647" s="223"/>
      <c r="R1647" s="224"/>
      <c r="S1647" s="224"/>
      <c r="T1647" s="224"/>
      <c r="U1647" s="224"/>
      <c r="V1647" s="224"/>
      <c r="W1647" s="224"/>
      <c r="X1647" s="224"/>
      <c r="Y1647" s="213"/>
      <c r="Z1647" s="213"/>
      <c r="AA1647" s="213"/>
      <c r="AB1647" s="213"/>
      <c r="AC1647" s="213"/>
      <c r="AD1647" s="213"/>
      <c r="AE1647" s="213"/>
      <c r="AF1647" s="213"/>
      <c r="AG1647" s="213" t="s">
        <v>206</v>
      </c>
      <c r="AH1647" s="213">
        <v>0</v>
      </c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 x14ac:dyDescent="0.2">
      <c r="A1648" s="220"/>
      <c r="B1648" s="221"/>
      <c r="C1648" s="253" t="s">
        <v>2838</v>
      </c>
      <c r="D1648" s="226"/>
      <c r="E1648" s="227">
        <v>41.183999999999997</v>
      </c>
      <c r="F1648" s="224"/>
      <c r="G1648" s="224"/>
      <c r="H1648" s="224"/>
      <c r="I1648" s="224"/>
      <c r="J1648" s="224"/>
      <c r="K1648" s="224"/>
      <c r="L1648" s="224"/>
      <c r="M1648" s="224"/>
      <c r="N1648" s="223"/>
      <c r="O1648" s="223"/>
      <c r="P1648" s="223"/>
      <c r="Q1648" s="223"/>
      <c r="R1648" s="224"/>
      <c r="S1648" s="224"/>
      <c r="T1648" s="224"/>
      <c r="U1648" s="224"/>
      <c r="V1648" s="224"/>
      <c r="W1648" s="224"/>
      <c r="X1648" s="224"/>
      <c r="Y1648" s="213"/>
      <c r="Z1648" s="213"/>
      <c r="AA1648" s="213"/>
      <c r="AB1648" s="213"/>
      <c r="AC1648" s="213"/>
      <c r="AD1648" s="213"/>
      <c r="AE1648" s="213"/>
      <c r="AF1648" s="213"/>
      <c r="AG1648" s="213" t="s">
        <v>206</v>
      </c>
      <c r="AH1648" s="213">
        <v>0</v>
      </c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1" x14ac:dyDescent="0.2">
      <c r="A1649" s="220"/>
      <c r="B1649" s="221"/>
      <c r="C1649" s="253" t="s">
        <v>2839</v>
      </c>
      <c r="D1649" s="226"/>
      <c r="E1649" s="227">
        <v>6.3360000000000003</v>
      </c>
      <c r="F1649" s="224"/>
      <c r="G1649" s="224"/>
      <c r="H1649" s="224"/>
      <c r="I1649" s="224"/>
      <c r="J1649" s="224"/>
      <c r="K1649" s="224"/>
      <c r="L1649" s="224"/>
      <c r="M1649" s="224"/>
      <c r="N1649" s="223"/>
      <c r="O1649" s="223"/>
      <c r="P1649" s="223"/>
      <c r="Q1649" s="223"/>
      <c r="R1649" s="224"/>
      <c r="S1649" s="224"/>
      <c r="T1649" s="224"/>
      <c r="U1649" s="224"/>
      <c r="V1649" s="224"/>
      <c r="W1649" s="224"/>
      <c r="X1649" s="224"/>
      <c r="Y1649" s="213"/>
      <c r="Z1649" s="213"/>
      <c r="AA1649" s="213"/>
      <c r="AB1649" s="213"/>
      <c r="AC1649" s="213"/>
      <c r="AD1649" s="213"/>
      <c r="AE1649" s="213"/>
      <c r="AF1649" s="213"/>
      <c r="AG1649" s="213" t="s">
        <v>206</v>
      </c>
      <c r="AH1649" s="213">
        <v>0</v>
      </c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 x14ac:dyDescent="0.2">
      <c r="A1650" s="220"/>
      <c r="B1650" s="221"/>
      <c r="C1650" s="253" t="s">
        <v>2840</v>
      </c>
      <c r="D1650" s="226"/>
      <c r="E1650" s="227">
        <v>40.014000000000003</v>
      </c>
      <c r="F1650" s="224"/>
      <c r="G1650" s="224"/>
      <c r="H1650" s="224"/>
      <c r="I1650" s="224"/>
      <c r="J1650" s="224"/>
      <c r="K1650" s="224"/>
      <c r="L1650" s="224"/>
      <c r="M1650" s="224"/>
      <c r="N1650" s="223"/>
      <c r="O1650" s="223"/>
      <c r="P1650" s="223"/>
      <c r="Q1650" s="223"/>
      <c r="R1650" s="224"/>
      <c r="S1650" s="224"/>
      <c r="T1650" s="224"/>
      <c r="U1650" s="224"/>
      <c r="V1650" s="224"/>
      <c r="W1650" s="224"/>
      <c r="X1650" s="224"/>
      <c r="Y1650" s="213"/>
      <c r="Z1650" s="213"/>
      <c r="AA1650" s="213"/>
      <c r="AB1650" s="213"/>
      <c r="AC1650" s="213"/>
      <c r="AD1650" s="213"/>
      <c r="AE1650" s="213"/>
      <c r="AF1650" s="213"/>
      <c r="AG1650" s="213" t="s">
        <v>206</v>
      </c>
      <c r="AH1650" s="213">
        <v>0</v>
      </c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 x14ac:dyDescent="0.2">
      <c r="A1651" s="220"/>
      <c r="B1651" s="221"/>
      <c r="C1651" s="253" t="s">
        <v>2841</v>
      </c>
      <c r="D1651" s="226"/>
      <c r="E1651" s="227">
        <v>6.1559999999999997</v>
      </c>
      <c r="F1651" s="224"/>
      <c r="G1651" s="224"/>
      <c r="H1651" s="224"/>
      <c r="I1651" s="224"/>
      <c r="J1651" s="224"/>
      <c r="K1651" s="224"/>
      <c r="L1651" s="224"/>
      <c r="M1651" s="224"/>
      <c r="N1651" s="223"/>
      <c r="O1651" s="223"/>
      <c r="P1651" s="223"/>
      <c r="Q1651" s="223"/>
      <c r="R1651" s="224"/>
      <c r="S1651" s="224"/>
      <c r="T1651" s="224"/>
      <c r="U1651" s="224"/>
      <c r="V1651" s="224"/>
      <c r="W1651" s="224"/>
      <c r="X1651" s="224"/>
      <c r="Y1651" s="213"/>
      <c r="Z1651" s="213"/>
      <c r="AA1651" s="213"/>
      <c r="AB1651" s="213"/>
      <c r="AC1651" s="213"/>
      <c r="AD1651" s="213"/>
      <c r="AE1651" s="213"/>
      <c r="AF1651" s="213"/>
      <c r="AG1651" s="213" t="s">
        <v>206</v>
      </c>
      <c r="AH1651" s="213">
        <v>0</v>
      </c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 x14ac:dyDescent="0.2">
      <c r="A1652" s="220"/>
      <c r="B1652" s="221"/>
      <c r="C1652" s="253" t="s">
        <v>2842</v>
      </c>
      <c r="D1652" s="226"/>
      <c r="E1652" s="227">
        <v>42.353999999999999</v>
      </c>
      <c r="F1652" s="224"/>
      <c r="G1652" s="224"/>
      <c r="H1652" s="224"/>
      <c r="I1652" s="224"/>
      <c r="J1652" s="224"/>
      <c r="K1652" s="224"/>
      <c r="L1652" s="224"/>
      <c r="M1652" s="224"/>
      <c r="N1652" s="223"/>
      <c r="O1652" s="223"/>
      <c r="P1652" s="223"/>
      <c r="Q1652" s="223"/>
      <c r="R1652" s="224"/>
      <c r="S1652" s="224"/>
      <c r="T1652" s="224"/>
      <c r="U1652" s="224"/>
      <c r="V1652" s="224"/>
      <c r="W1652" s="224"/>
      <c r="X1652" s="224"/>
      <c r="Y1652" s="213"/>
      <c r="Z1652" s="213"/>
      <c r="AA1652" s="213"/>
      <c r="AB1652" s="213"/>
      <c r="AC1652" s="213"/>
      <c r="AD1652" s="213"/>
      <c r="AE1652" s="213"/>
      <c r="AF1652" s="213"/>
      <c r="AG1652" s="213" t="s">
        <v>206</v>
      </c>
      <c r="AH1652" s="213">
        <v>0</v>
      </c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 x14ac:dyDescent="0.2">
      <c r="A1653" s="220"/>
      <c r="B1653" s="221"/>
      <c r="C1653" s="253" t="s">
        <v>2843</v>
      </c>
      <c r="D1653" s="226"/>
      <c r="E1653" s="227">
        <v>6.516</v>
      </c>
      <c r="F1653" s="224"/>
      <c r="G1653" s="224"/>
      <c r="H1653" s="224"/>
      <c r="I1653" s="224"/>
      <c r="J1653" s="224"/>
      <c r="K1653" s="224"/>
      <c r="L1653" s="224"/>
      <c r="M1653" s="224"/>
      <c r="N1653" s="223"/>
      <c r="O1653" s="223"/>
      <c r="P1653" s="223"/>
      <c r="Q1653" s="223"/>
      <c r="R1653" s="224"/>
      <c r="S1653" s="224"/>
      <c r="T1653" s="224"/>
      <c r="U1653" s="224"/>
      <c r="V1653" s="224"/>
      <c r="W1653" s="224"/>
      <c r="X1653" s="224"/>
      <c r="Y1653" s="213"/>
      <c r="Z1653" s="213"/>
      <c r="AA1653" s="213"/>
      <c r="AB1653" s="213"/>
      <c r="AC1653" s="213"/>
      <c r="AD1653" s="213"/>
      <c r="AE1653" s="213"/>
      <c r="AF1653" s="213"/>
      <c r="AG1653" s="213" t="s">
        <v>206</v>
      </c>
      <c r="AH1653" s="213">
        <v>0</v>
      </c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 x14ac:dyDescent="0.2">
      <c r="A1654" s="220"/>
      <c r="B1654" s="221"/>
      <c r="C1654" s="251"/>
      <c r="D1654" s="246"/>
      <c r="E1654" s="246"/>
      <c r="F1654" s="246"/>
      <c r="G1654" s="246"/>
      <c r="H1654" s="224"/>
      <c r="I1654" s="224"/>
      <c r="J1654" s="224"/>
      <c r="K1654" s="224"/>
      <c r="L1654" s="224"/>
      <c r="M1654" s="224"/>
      <c r="N1654" s="223"/>
      <c r="O1654" s="223"/>
      <c r="P1654" s="223"/>
      <c r="Q1654" s="223"/>
      <c r="R1654" s="224"/>
      <c r="S1654" s="224"/>
      <c r="T1654" s="224"/>
      <c r="U1654" s="224"/>
      <c r="V1654" s="224"/>
      <c r="W1654" s="224"/>
      <c r="X1654" s="224"/>
      <c r="Y1654" s="213"/>
      <c r="Z1654" s="213"/>
      <c r="AA1654" s="213"/>
      <c r="AB1654" s="213"/>
      <c r="AC1654" s="213"/>
      <c r="AD1654" s="213"/>
      <c r="AE1654" s="213"/>
      <c r="AF1654" s="213"/>
      <c r="AG1654" s="213" t="s">
        <v>202</v>
      </c>
      <c r="AH1654" s="213"/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x14ac:dyDescent="0.2">
      <c r="A1655" s="229" t="s">
        <v>191</v>
      </c>
      <c r="B1655" s="230" t="s">
        <v>154</v>
      </c>
      <c r="C1655" s="248" t="s">
        <v>155</v>
      </c>
      <c r="D1655" s="231"/>
      <c r="E1655" s="232"/>
      <c r="F1655" s="233"/>
      <c r="G1655" s="233">
        <f>SUMIF(AG1656:AG1661,"&lt;&gt;NOR",G1656:G1661)</f>
        <v>0</v>
      </c>
      <c r="H1655" s="233"/>
      <c r="I1655" s="233">
        <f>SUM(I1656:I1661)</f>
        <v>0</v>
      </c>
      <c r="J1655" s="233"/>
      <c r="K1655" s="233">
        <f>SUM(K1656:K1661)</f>
        <v>0</v>
      </c>
      <c r="L1655" s="233"/>
      <c r="M1655" s="233">
        <f>SUM(M1656:M1661)</f>
        <v>0</v>
      </c>
      <c r="N1655" s="232"/>
      <c r="O1655" s="232">
        <f>SUM(O1656:O1661)</f>
        <v>0</v>
      </c>
      <c r="P1655" s="232"/>
      <c r="Q1655" s="232">
        <f>SUM(Q1656:Q1661)</f>
        <v>0</v>
      </c>
      <c r="R1655" s="233"/>
      <c r="S1655" s="233"/>
      <c r="T1655" s="234"/>
      <c r="U1655" s="228"/>
      <c r="V1655" s="228">
        <f>SUM(V1656:V1661)</f>
        <v>0</v>
      </c>
      <c r="W1655" s="228"/>
      <c r="X1655" s="228"/>
      <c r="AG1655" t="s">
        <v>192</v>
      </c>
    </row>
    <row r="1656" spans="1:60" outlineLevel="1" x14ac:dyDescent="0.2">
      <c r="A1656" s="236">
        <v>271</v>
      </c>
      <c r="B1656" s="237" t="s">
        <v>2844</v>
      </c>
      <c r="C1656" s="249" t="s">
        <v>2845</v>
      </c>
      <c r="D1656" s="238" t="s">
        <v>1182</v>
      </c>
      <c r="E1656" s="239">
        <v>36</v>
      </c>
      <c r="F1656" s="240"/>
      <c r="G1656" s="241">
        <f>ROUND(E1656*F1656,2)</f>
        <v>0</v>
      </c>
      <c r="H1656" s="240"/>
      <c r="I1656" s="241">
        <f>ROUND(E1656*H1656,2)</f>
        <v>0</v>
      </c>
      <c r="J1656" s="240"/>
      <c r="K1656" s="241">
        <f>ROUND(E1656*J1656,2)</f>
        <v>0</v>
      </c>
      <c r="L1656" s="241">
        <v>21</v>
      </c>
      <c r="M1656" s="241">
        <f>G1656*(1+L1656/100)</f>
        <v>0</v>
      </c>
      <c r="N1656" s="239">
        <v>0</v>
      </c>
      <c r="O1656" s="239">
        <f>ROUND(E1656*N1656,2)</f>
        <v>0</v>
      </c>
      <c r="P1656" s="239">
        <v>0</v>
      </c>
      <c r="Q1656" s="239">
        <f>ROUND(E1656*P1656,2)</f>
        <v>0</v>
      </c>
      <c r="R1656" s="241"/>
      <c r="S1656" s="241" t="s">
        <v>345</v>
      </c>
      <c r="T1656" s="242" t="s">
        <v>197</v>
      </c>
      <c r="U1656" s="224">
        <v>0</v>
      </c>
      <c r="V1656" s="224">
        <f>ROUND(E1656*U1656,2)</f>
        <v>0</v>
      </c>
      <c r="W1656" s="224"/>
      <c r="X1656" s="224" t="s">
        <v>233</v>
      </c>
      <c r="Y1656" s="213"/>
      <c r="Z1656" s="213"/>
      <c r="AA1656" s="213"/>
      <c r="AB1656" s="213"/>
      <c r="AC1656" s="213"/>
      <c r="AD1656" s="213"/>
      <c r="AE1656" s="213"/>
      <c r="AF1656" s="213"/>
      <c r="AG1656" s="213" t="s">
        <v>234</v>
      </c>
      <c r="AH1656" s="213"/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1" x14ac:dyDescent="0.2">
      <c r="A1657" s="220"/>
      <c r="B1657" s="221"/>
      <c r="C1657" s="260"/>
      <c r="D1657" s="258"/>
      <c r="E1657" s="258"/>
      <c r="F1657" s="258"/>
      <c r="G1657" s="258"/>
      <c r="H1657" s="224"/>
      <c r="I1657" s="224"/>
      <c r="J1657" s="224"/>
      <c r="K1657" s="224"/>
      <c r="L1657" s="224"/>
      <c r="M1657" s="224"/>
      <c r="N1657" s="223"/>
      <c r="O1657" s="223"/>
      <c r="P1657" s="223"/>
      <c r="Q1657" s="223"/>
      <c r="R1657" s="224"/>
      <c r="S1657" s="224"/>
      <c r="T1657" s="224"/>
      <c r="U1657" s="224"/>
      <c r="V1657" s="224"/>
      <c r="W1657" s="224"/>
      <c r="X1657" s="224"/>
      <c r="Y1657" s="213"/>
      <c r="Z1657" s="213"/>
      <c r="AA1657" s="213"/>
      <c r="AB1657" s="213"/>
      <c r="AC1657" s="213"/>
      <c r="AD1657" s="213"/>
      <c r="AE1657" s="213"/>
      <c r="AF1657" s="213"/>
      <c r="AG1657" s="213" t="s">
        <v>202</v>
      </c>
      <c r="AH1657" s="213"/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1" x14ac:dyDescent="0.2">
      <c r="A1658" s="236">
        <v>272</v>
      </c>
      <c r="B1658" s="237" t="s">
        <v>2846</v>
      </c>
      <c r="C1658" s="249" t="s">
        <v>2847</v>
      </c>
      <c r="D1658" s="238" t="s">
        <v>1182</v>
      </c>
      <c r="E1658" s="239">
        <v>2</v>
      </c>
      <c r="F1658" s="240"/>
      <c r="G1658" s="241">
        <f>ROUND(E1658*F1658,2)</f>
        <v>0</v>
      </c>
      <c r="H1658" s="240"/>
      <c r="I1658" s="241">
        <f>ROUND(E1658*H1658,2)</f>
        <v>0</v>
      </c>
      <c r="J1658" s="240"/>
      <c r="K1658" s="241">
        <f>ROUND(E1658*J1658,2)</f>
        <v>0</v>
      </c>
      <c r="L1658" s="241">
        <v>21</v>
      </c>
      <c r="M1658" s="241">
        <f>G1658*(1+L1658/100)</f>
        <v>0</v>
      </c>
      <c r="N1658" s="239">
        <v>0</v>
      </c>
      <c r="O1658" s="239">
        <f>ROUND(E1658*N1658,2)</f>
        <v>0</v>
      </c>
      <c r="P1658" s="239">
        <v>0</v>
      </c>
      <c r="Q1658" s="239">
        <f>ROUND(E1658*P1658,2)</f>
        <v>0</v>
      </c>
      <c r="R1658" s="241"/>
      <c r="S1658" s="241" t="s">
        <v>345</v>
      </c>
      <c r="T1658" s="242" t="s">
        <v>197</v>
      </c>
      <c r="U1658" s="224">
        <v>0</v>
      </c>
      <c r="V1658" s="224">
        <f>ROUND(E1658*U1658,2)</f>
        <v>0</v>
      </c>
      <c r="W1658" s="224"/>
      <c r="X1658" s="224" t="s">
        <v>233</v>
      </c>
      <c r="Y1658" s="213"/>
      <c r="Z1658" s="213"/>
      <c r="AA1658" s="213"/>
      <c r="AB1658" s="213"/>
      <c r="AC1658" s="213"/>
      <c r="AD1658" s="213"/>
      <c r="AE1658" s="213"/>
      <c r="AF1658" s="213"/>
      <c r="AG1658" s="213" t="s">
        <v>234</v>
      </c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 x14ac:dyDescent="0.2">
      <c r="A1659" s="220"/>
      <c r="B1659" s="221"/>
      <c r="C1659" s="260"/>
      <c r="D1659" s="258"/>
      <c r="E1659" s="258"/>
      <c r="F1659" s="258"/>
      <c r="G1659" s="258"/>
      <c r="H1659" s="224"/>
      <c r="I1659" s="224"/>
      <c r="J1659" s="224"/>
      <c r="K1659" s="224"/>
      <c r="L1659" s="224"/>
      <c r="M1659" s="224"/>
      <c r="N1659" s="223"/>
      <c r="O1659" s="223"/>
      <c r="P1659" s="223"/>
      <c r="Q1659" s="223"/>
      <c r="R1659" s="224"/>
      <c r="S1659" s="224"/>
      <c r="T1659" s="224"/>
      <c r="U1659" s="224"/>
      <c r="V1659" s="224"/>
      <c r="W1659" s="224"/>
      <c r="X1659" s="224"/>
      <c r="Y1659" s="213"/>
      <c r="Z1659" s="213"/>
      <c r="AA1659" s="213"/>
      <c r="AB1659" s="213"/>
      <c r="AC1659" s="213"/>
      <c r="AD1659" s="213"/>
      <c r="AE1659" s="213"/>
      <c r="AF1659" s="213"/>
      <c r="AG1659" s="213" t="s">
        <v>202</v>
      </c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 x14ac:dyDescent="0.2">
      <c r="A1660" s="236">
        <v>273</v>
      </c>
      <c r="B1660" s="237" t="s">
        <v>2848</v>
      </c>
      <c r="C1660" s="249" t="s">
        <v>2849</v>
      </c>
      <c r="D1660" s="238" t="s">
        <v>1182</v>
      </c>
      <c r="E1660" s="239">
        <v>16</v>
      </c>
      <c r="F1660" s="240"/>
      <c r="G1660" s="241">
        <f>ROUND(E1660*F1660,2)</f>
        <v>0</v>
      </c>
      <c r="H1660" s="240"/>
      <c r="I1660" s="241">
        <f>ROUND(E1660*H1660,2)</f>
        <v>0</v>
      </c>
      <c r="J1660" s="240"/>
      <c r="K1660" s="241">
        <f>ROUND(E1660*J1660,2)</f>
        <v>0</v>
      </c>
      <c r="L1660" s="241">
        <v>21</v>
      </c>
      <c r="M1660" s="241">
        <f>G1660*(1+L1660/100)</f>
        <v>0</v>
      </c>
      <c r="N1660" s="239">
        <v>0</v>
      </c>
      <c r="O1660" s="239">
        <f>ROUND(E1660*N1660,2)</f>
        <v>0</v>
      </c>
      <c r="P1660" s="239">
        <v>0</v>
      </c>
      <c r="Q1660" s="239">
        <f>ROUND(E1660*P1660,2)</f>
        <v>0</v>
      </c>
      <c r="R1660" s="241"/>
      <c r="S1660" s="241" t="s">
        <v>345</v>
      </c>
      <c r="T1660" s="242" t="s">
        <v>197</v>
      </c>
      <c r="U1660" s="224">
        <v>0</v>
      </c>
      <c r="V1660" s="224">
        <f>ROUND(E1660*U1660,2)</f>
        <v>0</v>
      </c>
      <c r="W1660" s="224"/>
      <c r="X1660" s="224" t="s">
        <v>233</v>
      </c>
      <c r="Y1660" s="213"/>
      <c r="Z1660" s="213"/>
      <c r="AA1660" s="213"/>
      <c r="AB1660" s="213"/>
      <c r="AC1660" s="213"/>
      <c r="AD1660" s="213"/>
      <c r="AE1660" s="213"/>
      <c r="AF1660" s="213"/>
      <c r="AG1660" s="213" t="s">
        <v>234</v>
      </c>
      <c r="AH1660" s="213"/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 x14ac:dyDescent="0.2">
      <c r="A1661" s="220"/>
      <c r="B1661" s="221"/>
      <c r="C1661" s="260"/>
      <c r="D1661" s="258"/>
      <c r="E1661" s="258"/>
      <c r="F1661" s="258"/>
      <c r="G1661" s="258"/>
      <c r="H1661" s="224"/>
      <c r="I1661" s="224"/>
      <c r="J1661" s="224"/>
      <c r="K1661" s="224"/>
      <c r="L1661" s="224"/>
      <c r="M1661" s="224"/>
      <c r="N1661" s="223"/>
      <c r="O1661" s="223"/>
      <c r="P1661" s="223"/>
      <c r="Q1661" s="223"/>
      <c r="R1661" s="224"/>
      <c r="S1661" s="224"/>
      <c r="T1661" s="224"/>
      <c r="U1661" s="224"/>
      <c r="V1661" s="224"/>
      <c r="W1661" s="224"/>
      <c r="X1661" s="224"/>
      <c r="Y1661" s="213"/>
      <c r="Z1661" s="213"/>
      <c r="AA1661" s="213"/>
      <c r="AB1661" s="213"/>
      <c r="AC1661" s="213"/>
      <c r="AD1661" s="213"/>
      <c r="AE1661" s="213"/>
      <c r="AF1661" s="213"/>
      <c r="AG1661" s="213" t="s">
        <v>202</v>
      </c>
      <c r="AH1661" s="213"/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x14ac:dyDescent="0.2">
      <c r="A1662" s="229" t="s">
        <v>191</v>
      </c>
      <c r="B1662" s="230" t="s">
        <v>156</v>
      </c>
      <c r="C1662" s="248" t="s">
        <v>157</v>
      </c>
      <c r="D1662" s="231"/>
      <c r="E1662" s="232"/>
      <c r="F1662" s="233"/>
      <c r="G1662" s="233">
        <f>SUMIF(AG1663:AG1669,"&lt;&gt;NOR",G1663:G1669)</f>
        <v>0</v>
      </c>
      <c r="H1662" s="233"/>
      <c r="I1662" s="233">
        <f>SUM(I1663:I1669)</f>
        <v>0</v>
      </c>
      <c r="J1662" s="233"/>
      <c r="K1662" s="233">
        <f>SUM(K1663:K1669)</f>
        <v>0</v>
      </c>
      <c r="L1662" s="233"/>
      <c r="M1662" s="233">
        <f>SUM(M1663:M1669)</f>
        <v>0</v>
      </c>
      <c r="N1662" s="232"/>
      <c r="O1662" s="232">
        <f>SUM(O1663:O1669)</f>
        <v>0</v>
      </c>
      <c r="P1662" s="232"/>
      <c r="Q1662" s="232">
        <f>SUM(Q1663:Q1669)</f>
        <v>0</v>
      </c>
      <c r="R1662" s="233"/>
      <c r="S1662" s="233"/>
      <c r="T1662" s="234"/>
      <c r="U1662" s="228"/>
      <c r="V1662" s="228">
        <f>SUM(V1663:V1669)</f>
        <v>146.56</v>
      </c>
      <c r="W1662" s="228"/>
      <c r="X1662" s="228"/>
      <c r="AG1662" t="s">
        <v>192</v>
      </c>
    </row>
    <row r="1663" spans="1:60" outlineLevel="1" x14ac:dyDescent="0.2">
      <c r="A1663" s="236">
        <v>274</v>
      </c>
      <c r="B1663" s="237" t="s">
        <v>2850</v>
      </c>
      <c r="C1663" s="249" t="s">
        <v>2851</v>
      </c>
      <c r="D1663" s="238" t="s">
        <v>400</v>
      </c>
      <c r="E1663" s="239">
        <v>54.28</v>
      </c>
      <c r="F1663" s="240"/>
      <c r="G1663" s="241">
        <f>ROUND(E1663*F1663,2)</f>
        <v>0</v>
      </c>
      <c r="H1663" s="240"/>
      <c r="I1663" s="241">
        <f>ROUND(E1663*H1663,2)</f>
        <v>0</v>
      </c>
      <c r="J1663" s="240"/>
      <c r="K1663" s="241">
        <f>ROUND(E1663*J1663,2)</f>
        <v>0</v>
      </c>
      <c r="L1663" s="241">
        <v>21</v>
      </c>
      <c r="M1663" s="241">
        <f>G1663*(1+L1663/100)</f>
        <v>0</v>
      </c>
      <c r="N1663" s="239">
        <v>8.0000000000000007E-5</v>
      </c>
      <c r="O1663" s="239">
        <f>ROUND(E1663*N1663,2)</f>
        <v>0</v>
      </c>
      <c r="P1663" s="239">
        <v>0</v>
      </c>
      <c r="Q1663" s="239">
        <f>ROUND(E1663*P1663,2)</f>
        <v>0</v>
      </c>
      <c r="R1663" s="241"/>
      <c r="S1663" s="241" t="s">
        <v>345</v>
      </c>
      <c r="T1663" s="242" t="s">
        <v>197</v>
      </c>
      <c r="U1663" s="224">
        <v>2.7</v>
      </c>
      <c r="V1663" s="224">
        <f>ROUND(E1663*U1663,2)</f>
        <v>146.56</v>
      </c>
      <c r="W1663" s="224"/>
      <c r="X1663" s="224" t="s">
        <v>233</v>
      </c>
      <c r="Y1663" s="213"/>
      <c r="Z1663" s="213"/>
      <c r="AA1663" s="213"/>
      <c r="AB1663" s="213"/>
      <c r="AC1663" s="213"/>
      <c r="AD1663" s="213"/>
      <c r="AE1663" s="213"/>
      <c r="AF1663" s="213"/>
      <c r="AG1663" s="213" t="s">
        <v>234</v>
      </c>
      <c r="AH1663" s="213"/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 x14ac:dyDescent="0.2">
      <c r="A1664" s="220"/>
      <c r="B1664" s="221"/>
      <c r="C1664" s="250" t="s">
        <v>2852</v>
      </c>
      <c r="D1664" s="244"/>
      <c r="E1664" s="244"/>
      <c r="F1664" s="244"/>
      <c r="G1664" s="244"/>
      <c r="H1664" s="224"/>
      <c r="I1664" s="224"/>
      <c r="J1664" s="224"/>
      <c r="K1664" s="224"/>
      <c r="L1664" s="224"/>
      <c r="M1664" s="224"/>
      <c r="N1664" s="223"/>
      <c r="O1664" s="223"/>
      <c r="P1664" s="223"/>
      <c r="Q1664" s="223"/>
      <c r="R1664" s="224"/>
      <c r="S1664" s="224"/>
      <c r="T1664" s="224"/>
      <c r="U1664" s="224"/>
      <c r="V1664" s="224"/>
      <c r="W1664" s="224"/>
      <c r="X1664" s="224"/>
      <c r="Y1664" s="213"/>
      <c r="Z1664" s="213"/>
      <c r="AA1664" s="213"/>
      <c r="AB1664" s="213"/>
      <c r="AC1664" s="213"/>
      <c r="AD1664" s="213"/>
      <c r="AE1664" s="213"/>
      <c r="AF1664" s="213"/>
      <c r="AG1664" s="213" t="s">
        <v>201</v>
      </c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 x14ac:dyDescent="0.2">
      <c r="A1665" s="220"/>
      <c r="B1665" s="221"/>
      <c r="C1665" s="253" t="s">
        <v>2853</v>
      </c>
      <c r="D1665" s="226"/>
      <c r="E1665" s="227">
        <v>35.4</v>
      </c>
      <c r="F1665" s="224"/>
      <c r="G1665" s="224"/>
      <c r="H1665" s="224"/>
      <c r="I1665" s="224"/>
      <c r="J1665" s="224"/>
      <c r="K1665" s="224"/>
      <c r="L1665" s="224"/>
      <c r="M1665" s="224"/>
      <c r="N1665" s="223"/>
      <c r="O1665" s="223"/>
      <c r="P1665" s="223"/>
      <c r="Q1665" s="223"/>
      <c r="R1665" s="224"/>
      <c r="S1665" s="224"/>
      <c r="T1665" s="224"/>
      <c r="U1665" s="224"/>
      <c r="V1665" s="224"/>
      <c r="W1665" s="224"/>
      <c r="X1665" s="224"/>
      <c r="Y1665" s="213"/>
      <c r="Z1665" s="213"/>
      <c r="AA1665" s="213"/>
      <c r="AB1665" s="213"/>
      <c r="AC1665" s="213"/>
      <c r="AD1665" s="213"/>
      <c r="AE1665" s="213"/>
      <c r="AF1665" s="213"/>
      <c r="AG1665" s="213" t="s">
        <v>206</v>
      </c>
      <c r="AH1665" s="213">
        <v>0</v>
      </c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 x14ac:dyDescent="0.2">
      <c r="A1666" s="220"/>
      <c r="B1666" s="221"/>
      <c r="C1666" s="253" t="s">
        <v>2854</v>
      </c>
      <c r="D1666" s="226"/>
      <c r="E1666" s="227">
        <v>18.88</v>
      </c>
      <c r="F1666" s="224"/>
      <c r="G1666" s="224"/>
      <c r="H1666" s="224"/>
      <c r="I1666" s="224"/>
      <c r="J1666" s="224"/>
      <c r="K1666" s="224"/>
      <c r="L1666" s="224"/>
      <c r="M1666" s="224"/>
      <c r="N1666" s="223"/>
      <c r="O1666" s="223"/>
      <c r="P1666" s="223"/>
      <c r="Q1666" s="223"/>
      <c r="R1666" s="224"/>
      <c r="S1666" s="224"/>
      <c r="T1666" s="224"/>
      <c r="U1666" s="224"/>
      <c r="V1666" s="224"/>
      <c r="W1666" s="224"/>
      <c r="X1666" s="224"/>
      <c r="Y1666" s="213"/>
      <c r="Z1666" s="213"/>
      <c r="AA1666" s="213"/>
      <c r="AB1666" s="213"/>
      <c r="AC1666" s="213"/>
      <c r="AD1666" s="213"/>
      <c r="AE1666" s="213"/>
      <c r="AF1666" s="213"/>
      <c r="AG1666" s="213" t="s">
        <v>206</v>
      </c>
      <c r="AH1666" s="213">
        <v>0</v>
      </c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 x14ac:dyDescent="0.2">
      <c r="A1667" s="220"/>
      <c r="B1667" s="221"/>
      <c r="C1667" s="251"/>
      <c r="D1667" s="246"/>
      <c r="E1667" s="246"/>
      <c r="F1667" s="246"/>
      <c r="G1667" s="246"/>
      <c r="H1667" s="224"/>
      <c r="I1667" s="224"/>
      <c r="J1667" s="224"/>
      <c r="K1667" s="224"/>
      <c r="L1667" s="224"/>
      <c r="M1667" s="224"/>
      <c r="N1667" s="223"/>
      <c r="O1667" s="223"/>
      <c r="P1667" s="223"/>
      <c r="Q1667" s="223"/>
      <c r="R1667" s="224"/>
      <c r="S1667" s="224"/>
      <c r="T1667" s="224"/>
      <c r="U1667" s="224"/>
      <c r="V1667" s="224"/>
      <c r="W1667" s="224"/>
      <c r="X1667" s="224"/>
      <c r="Y1667" s="213"/>
      <c r="Z1667" s="213"/>
      <c r="AA1667" s="213"/>
      <c r="AB1667" s="213"/>
      <c r="AC1667" s="213"/>
      <c r="AD1667" s="213"/>
      <c r="AE1667" s="213"/>
      <c r="AF1667" s="213"/>
      <c r="AG1667" s="213" t="s">
        <v>202</v>
      </c>
      <c r="AH1667" s="213"/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 x14ac:dyDescent="0.2">
      <c r="A1668" s="236">
        <v>275</v>
      </c>
      <c r="B1668" s="237" t="s">
        <v>2855</v>
      </c>
      <c r="C1668" s="249" t="s">
        <v>2856</v>
      </c>
      <c r="D1668" s="238" t="s">
        <v>344</v>
      </c>
      <c r="E1668" s="239">
        <v>1</v>
      </c>
      <c r="F1668" s="240"/>
      <c r="G1668" s="241">
        <f>ROUND(E1668*F1668,2)</f>
        <v>0</v>
      </c>
      <c r="H1668" s="240"/>
      <c r="I1668" s="241">
        <f>ROUND(E1668*H1668,2)</f>
        <v>0</v>
      </c>
      <c r="J1668" s="240"/>
      <c r="K1668" s="241">
        <f>ROUND(E1668*J1668,2)</f>
        <v>0</v>
      </c>
      <c r="L1668" s="241">
        <v>21</v>
      </c>
      <c r="M1668" s="241">
        <f>G1668*(1+L1668/100)</f>
        <v>0</v>
      </c>
      <c r="N1668" s="239">
        <v>0</v>
      </c>
      <c r="O1668" s="239">
        <f>ROUND(E1668*N1668,2)</f>
        <v>0</v>
      </c>
      <c r="P1668" s="239">
        <v>0</v>
      </c>
      <c r="Q1668" s="239">
        <f>ROUND(E1668*P1668,2)</f>
        <v>0</v>
      </c>
      <c r="R1668" s="241"/>
      <c r="S1668" s="241" t="s">
        <v>345</v>
      </c>
      <c r="T1668" s="242" t="s">
        <v>197</v>
      </c>
      <c r="U1668" s="224">
        <v>0</v>
      </c>
      <c r="V1668" s="224">
        <f>ROUND(E1668*U1668,2)</f>
        <v>0</v>
      </c>
      <c r="W1668" s="224"/>
      <c r="X1668" s="224" t="s">
        <v>233</v>
      </c>
      <c r="Y1668" s="213"/>
      <c r="Z1668" s="213"/>
      <c r="AA1668" s="213"/>
      <c r="AB1668" s="213"/>
      <c r="AC1668" s="213"/>
      <c r="AD1668" s="213"/>
      <c r="AE1668" s="213"/>
      <c r="AF1668" s="213"/>
      <c r="AG1668" s="213" t="s">
        <v>234</v>
      </c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 x14ac:dyDescent="0.2">
      <c r="A1669" s="220"/>
      <c r="B1669" s="221"/>
      <c r="C1669" s="260"/>
      <c r="D1669" s="258"/>
      <c r="E1669" s="258"/>
      <c r="F1669" s="258"/>
      <c r="G1669" s="258"/>
      <c r="H1669" s="224"/>
      <c r="I1669" s="224"/>
      <c r="J1669" s="224"/>
      <c r="K1669" s="224"/>
      <c r="L1669" s="224"/>
      <c r="M1669" s="224"/>
      <c r="N1669" s="223"/>
      <c r="O1669" s="223"/>
      <c r="P1669" s="223"/>
      <c r="Q1669" s="223"/>
      <c r="R1669" s="224"/>
      <c r="S1669" s="224"/>
      <c r="T1669" s="224"/>
      <c r="U1669" s="224"/>
      <c r="V1669" s="224"/>
      <c r="W1669" s="224"/>
      <c r="X1669" s="224"/>
      <c r="Y1669" s="213"/>
      <c r="Z1669" s="213"/>
      <c r="AA1669" s="213"/>
      <c r="AB1669" s="213"/>
      <c r="AC1669" s="213"/>
      <c r="AD1669" s="213"/>
      <c r="AE1669" s="213"/>
      <c r="AF1669" s="213"/>
      <c r="AG1669" s="213" t="s">
        <v>202</v>
      </c>
      <c r="AH1669" s="213"/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x14ac:dyDescent="0.2">
      <c r="A1670" s="229" t="s">
        <v>191</v>
      </c>
      <c r="B1670" s="230" t="s">
        <v>158</v>
      </c>
      <c r="C1670" s="248" t="s">
        <v>159</v>
      </c>
      <c r="D1670" s="231"/>
      <c r="E1670" s="232"/>
      <c r="F1670" s="233"/>
      <c r="G1670" s="233">
        <f>SUMIF(AG1671:AG1682,"&lt;&gt;NOR",G1671:G1682)</f>
        <v>0</v>
      </c>
      <c r="H1670" s="233"/>
      <c r="I1670" s="233">
        <f>SUM(I1671:I1682)</f>
        <v>0</v>
      </c>
      <c r="J1670" s="233"/>
      <c r="K1670" s="233">
        <f>SUM(K1671:K1682)</f>
        <v>0</v>
      </c>
      <c r="L1670" s="233"/>
      <c r="M1670" s="233">
        <f>SUM(M1671:M1682)</f>
        <v>0</v>
      </c>
      <c r="N1670" s="232"/>
      <c r="O1670" s="232">
        <f>SUM(O1671:O1682)</f>
        <v>0</v>
      </c>
      <c r="P1670" s="232"/>
      <c r="Q1670" s="232">
        <f>SUM(Q1671:Q1682)</f>
        <v>0</v>
      </c>
      <c r="R1670" s="233"/>
      <c r="S1670" s="233"/>
      <c r="T1670" s="234"/>
      <c r="U1670" s="228"/>
      <c r="V1670" s="228">
        <f>SUM(V1671:V1682)</f>
        <v>0</v>
      </c>
      <c r="W1670" s="228"/>
      <c r="X1670" s="228"/>
      <c r="AG1670" t="s">
        <v>192</v>
      </c>
    </row>
    <row r="1671" spans="1:60" outlineLevel="1" x14ac:dyDescent="0.2">
      <c r="A1671" s="236">
        <v>276</v>
      </c>
      <c r="B1671" s="237" t="s">
        <v>2857</v>
      </c>
      <c r="C1671" s="249" t="s">
        <v>2858</v>
      </c>
      <c r="D1671" s="238" t="s">
        <v>344</v>
      </c>
      <c r="E1671" s="239">
        <v>1</v>
      </c>
      <c r="F1671" s="240"/>
      <c r="G1671" s="241">
        <f>ROUND(E1671*F1671,2)</f>
        <v>0</v>
      </c>
      <c r="H1671" s="240"/>
      <c r="I1671" s="241">
        <f>ROUND(E1671*H1671,2)</f>
        <v>0</v>
      </c>
      <c r="J1671" s="240"/>
      <c r="K1671" s="241">
        <f>ROUND(E1671*J1671,2)</f>
        <v>0</v>
      </c>
      <c r="L1671" s="241">
        <v>21</v>
      </c>
      <c r="M1671" s="241">
        <f>G1671*(1+L1671/100)</f>
        <v>0</v>
      </c>
      <c r="N1671" s="239">
        <v>0</v>
      </c>
      <c r="O1671" s="239">
        <f>ROUND(E1671*N1671,2)</f>
        <v>0</v>
      </c>
      <c r="P1671" s="239">
        <v>0</v>
      </c>
      <c r="Q1671" s="239">
        <f>ROUND(E1671*P1671,2)</f>
        <v>0</v>
      </c>
      <c r="R1671" s="241"/>
      <c r="S1671" s="241" t="s">
        <v>345</v>
      </c>
      <c r="T1671" s="242" t="s">
        <v>197</v>
      </c>
      <c r="U1671" s="224">
        <v>0</v>
      </c>
      <c r="V1671" s="224">
        <f>ROUND(E1671*U1671,2)</f>
        <v>0</v>
      </c>
      <c r="W1671" s="224"/>
      <c r="X1671" s="224" t="s">
        <v>233</v>
      </c>
      <c r="Y1671" s="213"/>
      <c r="Z1671" s="213"/>
      <c r="AA1671" s="213"/>
      <c r="AB1671" s="213"/>
      <c r="AC1671" s="213"/>
      <c r="AD1671" s="213"/>
      <c r="AE1671" s="213"/>
      <c r="AF1671" s="213"/>
      <c r="AG1671" s="213" t="s">
        <v>234</v>
      </c>
      <c r="AH1671" s="213"/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 x14ac:dyDescent="0.2">
      <c r="A1672" s="220"/>
      <c r="B1672" s="221"/>
      <c r="C1672" s="253" t="s">
        <v>2859</v>
      </c>
      <c r="D1672" s="226"/>
      <c r="E1672" s="227"/>
      <c r="F1672" s="224"/>
      <c r="G1672" s="224"/>
      <c r="H1672" s="224"/>
      <c r="I1672" s="224"/>
      <c r="J1672" s="224"/>
      <c r="K1672" s="224"/>
      <c r="L1672" s="224"/>
      <c r="M1672" s="224"/>
      <c r="N1672" s="223"/>
      <c r="O1672" s="223"/>
      <c r="P1672" s="223"/>
      <c r="Q1672" s="223"/>
      <c r="R1672" s="224"/>
      <c r="S1672" s="224"/>
      <c r="T1672" s="224"/>
      <c r="U1672" s="224"/>
      <c r="V1672" s="224"/>
      <c r="W1672" s="224"/>
      <c r="X1672" s="224"/>
      <c r="Y1672" s="213"/>
      <c r="Z1672" s="213"/>
      <c r="AA1672" s="213"/>
      <c r="AB1672" s="213"/>
      <c r="AC1672" s="213"/>
      <c r="AD1672" s="213"/>
      <c r="AE1672" s="213"/>
      <c r="AF1672" s="213"/>
      <c r="AG1672" s="213" t="s">
        <v>206</v>
      </c>
      <c r="AH1672" s="213">
        <v>0</v>
      </c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 x14ac:dyDescent="0.2">
      <c r="A1673" s="220"/>
      <c r="B1673" s="221"/>
      <c r="C1673" s="253" t="s">
        <v>2860</v>
      </c>
      <c r="D1673" s="226"/>
      <c r="E1673" s="227"/>
      <c r="F1673" s="224"/>
      <c r="G1673" s="224"/>
      <c r="H1673" s="224"/>
      <c r="I1673" s="224"/>
      <c r="J1673" s="224"/>
      <c r="K1673" s="224"/>
      <c r="L1673" s="224"/>
      <c r="M1673" s="224"/>
      <c r="N1673" s="223"/>
      <c r="O1673" s="223"/>
      <c r="P1673" s="223"/>
      <c r="Q1673" s="223"/>
      <c r="R1673" s="224"/>
      <c r="S1673" s="224"/>
      <c r="T1673" s="224"/>
      <c r="U1673" s="224"/>
      <c r="V1673" s="224"/>
      <c r="W1673" s="224"/>
      <c r="X1673" s="224"/>
      <c r="Y1673" s="213"/>
      <c r="Z1673" s="213"/>
      <c r="AA1673" s="213"/>
      <c r="AB1673" s="213"/>
      <c r="AC1673" s="213"/>
      <c r="AD1673" s="213"/>
      <c r="AE1673" s="213"/>
      <c r="AF1673" s="213"/>
      <c r="AG1673" s="213" t="s">
        <v>206</v>
      </c>
      <c r="AH1673" s="213">
        <v>0</v>
      </c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 x14ac:dyDescent="0.2">
      <c r="A1674" s="220"/>
      <c r="B1674" s="221"/>
      <c r="C1674" s="253" t="s">
        <v>2861</v>
      </c>
      <c r="D1674" s="226"/>
      <c r="E1674" s="227"/>
      <c r="F1674" s="224"/>
      <c r="G1674" s="224"/>
      <c r="H1674" s="224"/>
      <c r="I1674" s="224"/>
      <c r="J1674" s="224"/>
      <c r="K1674" s="224"/>
      <c r="L1674" s="224"/>
      <c r="M1674" s="224"/>
      <c r="N1674" s="223"/>
      <c r="O1674" s="223"/>
      <c r="P1674" s="223"/>
      <c r="Q1674" s="223"/>
      <c r="R1674" s="224"/>
      <c r="S1674" s="224"/>
      <c r="T1674" s="224"/>
      <c r="U1674" s="224"/>
      <c r="V1674" s="224"/>
      <c r="W1674" s="224"/>
      <c r="X1674" s="224"/>
      <c r="Y1674" s="213"/>
      <c r="Z1674" s="213"/>
      <c r="AA1674" s="213"/>
      <c r="AB1674" s="213"/>
      <c r="AC1674" s="213"/>
      <c r="AD1674" s="213"/>
      <c r="AE1674" s="213"/>
      <c r="AF1674" s="213"/>
      <c r="AG1674" s="213" t="s">
        <v>206</v>
      </c>
      <c r="AH1674" s="213">
        <v>0</v>
      </c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 x14ac:dyDescent="0.2">
      <c r="A1675" s="220"/>
      <c r="B1675" s="221"/>
      <c r="C1675" s="253" t="s">
        <v>2862</v>
      </c>
      <c r="D1675" s="226"/>
      <c r="E1675" s="227">
        <v>1</v>
      </c>
      <c r="F1675" s="224"/>
      <c r="G1675" s="224"/>
      <c r="H1675" s="224"/>
      <c r="I1675" s="224"/>
      <c r="J1675" s="224"/>
      <c r="K1675" s="224"/>
      <c r="L1675" s="224"/>
      <c r="M1675" s="224"/>
      <c r="N1675" s="223"/>
      <c r="O1675" s="223"/>
      <c r="P1675" s="223"/>
      <c r="Q1675" s="223"/>
      <c r="R1675" s="224"/>
      <c r="S1675" s="224"/>
      <c r="T1675" s="224"/>
      <c r="U1675" s="224"/>
      <c r="V1675" s="224"/>
      <c r="W1675" s="224"/>
      <c r="X1675" s="224"/>
      <c r="Y1675" s="213"/>
      <c r="Z1675" s="213"/>
      <c r="AA1675" s="213"/>
      <c r="AB1675" s="213"/>
      <c r="AC1675" s="213"/>
      <c r="AD1675" s="213"/>
      <c r="AE1675" s="213"/>
      <c r="AF1675" s="213"/>
      <c r="AG1675" s="213" t="s">
        <v>206</v>
      </c>
      <c r="AH1675" s="213">
        <v>0</v>
      </c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 x14ac:dyDescent="0.2">
      <c r="A1676" s="220"/>
      <c r="B1676" s="221"/>
      <c r="C1676" s="251"/>
      <c r="D1676" s="246"/>
      <c r="E1676" s="246"/>
      <c r="F1676" s="246"/>
      <c r="G1676" s="246"/>
      <c r="H1676" s="224"/>
      <c r="I1676" s="224"/>
      <c r="J1676" s="224"/>
      <c r="K1676" s="224"/>
      <c r="L1676" s="224"/>
      <c r="M1676" s="224"/>
      <c r="N1676" s="223"/>
      <c r="O1676" s="223"/>
      <c r="P1676" s="223"/>
      <c r="Q1676" s="223"/>
      <c r="R1676" s="224"/>
      <c r="S1676" s="224"/>
      <c r="T1676" s="224"/>
      <c r="U1676" s="224"/>
      <c r="V1676" s="224"/>
      <c r="W1676" s="224"/>
      <c r="X1676" s="224"/>
      <c r="Y1676" s="213"/>
      <c r="Z1676" s="213"/>
      <c r="AA1676" s="213"/>
      <c r="AB1676" s="213"/>
      <c r="AC1676" s="213"/>
      <c r="AD1676" s="213"/>
      <c r="AE1676" s="213"/>
      <c r="AF1676" s="213"/>
      <c r="AG1676" s="213" t="s">
        <v>202</v>
      </c>
      <c r="AH1676" s="213"/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 x14ac:dyDescent="0.2">
      <c r="A1677" s="236">
        <v>277</v>
      </c>
      <c r="B1677" s="237" t="s">
        <v>2863</v>
      </c>
      <c r="C1677" s="249" t="s">
        <v>2864</v>
      </c>
      <c r="D1677" s="238" t="s">
        <v>344</v>
      </c>
      <c r="E1677" s="239">
        <v>1</v>
      </c>
      <c r="F1677" s="240"/>
      <c r="G1677" s="241">
        <f>ROUND(E1677*F1677,2)</f>
        <v>0</v>
      </c>
      <c r="H1677" s="240"/>
      <c r="I1677" s="241">
        <f>ROUND(E1677*H1677,2)</f>
        <v>0</v>
      </c>
      <c r="J1677" s="240"/>
      <c r="K1677" s="241">
        <f>ROUND(E1677*J1677,2)</f>
        <v>0</v>
      </c>
      <c r="L1677" s="241">
        <v>21</v>
      </c>
      <c r="M1677" s="241">
        <f>G1677*(1+L1677/100)</f>
        <v>0</v>
      </c>
      <c r="N1677" s="239">
        <v>0</v>
      </c>
      <c r="O1677" s="239">
        <f>ROUND(E1677*N1677,2)</f>
        <v>0</v>
      </c>
      <c r="P1677" s="239">
        <v>0</v>
      </c>
      <c r="Q1677" s="239">
        <f>ROUND(E1677*P1677,2)</f>
        <v>0</v>
      </c>
      <c r="R1677" s="241"/>
      <c r="S1677" s="241" t="s">
        <v>345</v>
      </c>
      <c r="T1677" s="242" t="s">
        <v>197</v>
      </c>
      <c r="U1677" s="224">
        <v>0</v>
      </c>
      <c r="V1677" s="224">
        <f>ROUND(E1677*U1677,2)</f>
        <v>0</v>
      </c>
      <c r="W1677" s="224"/>
      <c r="X1677" s="224" t="s">
        <v>233</v>
      </c>
      <c r="Y1677" s="213"/>
      <c r="Z1677" s="213"/>
      <c r="AA1677" s="213"/>
      <c r="AB1677" s="213"/>
      <c r="AC1677" s="213"/>
      <c r="AD1677" s="213"/>
      <c r="AE1677" s="213"/>
      <c r="AF1677" s="213"/>
      <c r="AG1677" s="213" t="s">
        <v>234</v>
      </c>
      <c r="AH1677" s="213"/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 x14ac:dyDescent="0.2">
      <c r="A1678" s="220"/>
      <c r="B1678" s="221"/>
      <c r="C1678" s="253" t="s">
        <v>2859</v>
      </c>
      <c r="D1678" s="226"/>
      <c r="E1678" s="227"/>
      <c r="F1678" s="224"/>
      <c r="G1678" s="224"/>
      <c r="H1678" s="224"/>
      <c r="I1678" s="224"/>
      <c r="J1678" s="224"/>
      <c r="K1678" s="224"/>
      <c r="L1678" s="224"/>
      <c r="M1678" s="224"/>
      <c r="N1678" s="223"/>
      <c r="O1678" s="223"/>
      <c r="P1678" s="223"/>
      <c r="Q1678" s="223"/>
      <c r="R1678" s="224"/>
      <c r="S1678" s="224"/>
      <c r="T1678" s="224"/>
      <c r="U1678" s="224"/>
      <c r="V1678" s="224"/>
      <c r="W1678" s="224"/>
      <c r="X1678" s="224"/>
      <c r="Y1678" s="213"/>
      <c r="Z1678" s="213"/>
      <c r="AA1678" s="213"/>
      <c r="AB1678" s="213"/>
      <c r="AC1678" s="213"/>
      <c r="AD1678" s="213"/>
      <c r="AE1678" s="213"/>
      <c r="AF1678" s="213"/>
      <c r="AG1678" s="213" t="s">
        <v>206</v>
      </c>
      <c r="AH1678" s="213">
        <v>0</v>
      </c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 x14ac:dyDescent="0.2">
      <c r="A1679" s="220"/>
      <c r="B1679" s="221"/>
      <c r="C1679" s="253" t="s">
        <v>2860</v>
      </c>
      <c r="D1679" s="226"/>
      <c r="E1679" s="227"/>
      <c r="F1679" s="224"/>
      <c r="G1679" s="224"/>
      <c r="H1679" s="224"/>
      <c r="I1679" s="224"/>
      <c r="J1679" s="224"/>
      <c r="K1679" s="224"/>
      <c r="L1679" s="224"/>
      <c r="M1679" s="224"/>
      <c r="N1679" s="223"/>
      <c r="O1679" s="223"/>
      <c r="P1679" s="223"/>
      <c r="Q1679" s="223"/>
      <c r="R1679" s="224"/>
      <c r="S1679" s="224"/>
      <c r="T1679" s="224"/>
      <c r="U1679" s="224"/>
      <c r="V1679" s="224"/>
      <c r="W1679" s="224"/>
      <c r="X1679" s="224"/>
      <c r="Y1679" s="213"/>
      <c r="Z1679" s="213"/>
      <c r="AA1679" s="213"/>
      <c r="AB1679" s="213"/>
      <c r="AC1679" s="213"/>
      <c r="AD1679" s="213"/>
      <c r="AE1679" s="213"/>
      <c r="AF1679" s="213"/>
      <c r="AG1679" s="213" t="s">
        <v>206</v>
      </c>
      <c r="AH1679" s="213">
        <v>0</v>
      </c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 x14ac:dyDescent="0.2">
      <c r="A1680" s="220"/>
      <c r="B1680" s="221"/>
      <c r="C1680" s="253" t="s">
        <v>2861</v>
      </c>
      <c r="D1680" s="226"/>
      <c r="E1680" s="227"/>
      <c r="F1680" s="224"/>
      <c r="G1680" s="224"/>
      <c r="H1680" s="224"/>
      <c r="I1680" s="224"/>
      <c r="J1680" s="224"/>
      <c r="K1680" s="224"/>
      <c r="L1680" s="224"/>
      <c r="M1680" s="224"/>
      <c r="N1680" s="223"/>
      <c r="O1680" s="223"/>
      <c r="P1680" s="223"/>
      <c r="Q1680" s="223"/>
      <c r="R1680" s="224"/>
      <c r="S1680" s="224"/>
      <c r="T1680" s="224"/>
      <c r="U1680" s="224"/>
      <c r="V1680" s="224"/>
      <c r="W1680" s="224"/>
      <c r="X1680" s="224"/>
      <c r="Y1680" s="213"/>
      <c r="Z1680" s="213"/>
      <c r="AA1680" s="213"/>
      <c r="AB1680" s="213"/>
      <c r="AC1680" s="213"/>
      <c r="AD1680" s="213"/>
      <c r="AE1680" s="213"/>
      <c r="AF1680" s="213"/>
      <c r="AG1680" s="213" t="s">
        <v>206</v>
      </c>
      <c r="AH1680" s="213">
        <v>0</v>
      </c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 x14ac:dyDescent="0.2">
      <c r="A1681" s="220"/>
      <c r="B1681" s="221"/>
      <c r="C1681" s="253" t="s">
        <v>2862</v>
      </c>
      <c r="D1681" s="226"/>
      <c r="E1681" s="227">
        <v>1</v>
      </c>
      <c r="F1681" s="224"/>
      <c r="G1681" s="224"/>
      <c r="H1681" s="224"/>
      <c r="I1681" s="224"/>
      <c r="J1681" s="224"/>
      <c r="K1681" s="224"/>
      <c r="L1681" s="224"/>
      <c r="M1681" s="224"/>
      <c r="N1681" s="223"/>
      <c r="O1681" s="223"/>
      <c r="P1681" s="223"/>
      <c r="Q1681" s="223"/>
      <c r="R1681" s="224"/>
      <c r="S1681" s="224"/>
      <c r="T1681" s="224"/>
      <c r="U1681" s="224"/>
      <c r="V1681" s="224"/>
      <c r="W1681" s="224"/>
      <c r="X1681" s="224"/>
      <c r="Y1681" s="213"/>
      <c r="Z1681" s="213"/>
      <c r="AA1681" s="213"/>
      <c r="AB1681" s="213"/>
      <c r="AC1681" s="213"/>
      <c r="AD1681" s="213"/>
      <c r="AE1681" s="213"/>
      <c r="AF1681" s="213"/>
      <c r="AG1681" s="213" t="s">
        <v>206</v>
      </c>
      <c r="AH1681" s="213">
        <v>0</v>
      </c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 x14ac:dyDescent="0.2">
      <c r="A1682" s="220"/>
      <c r="B1682" s="221"/>
      <c r="C1682" s="251"/>
      <c r="D1682" s="246"/>
      <c r="E1682" s="246"/>
      <c r="F1682" s="246"/>
      <c r="G1682" s="246"/>
      <c r="H1682" s="224"/>
      <c r="I1682" s="224"/>
      <c r="J1682" s="224"/>
      <c r="K1682" s="224"/>
      <c r="L1682" s="224"/>
      <c r="M1682" s="224"/>
      <c r="N1682" s="223"/>
      <c r="O1682" s="223"/>
      <c r="P1682" s="223"/>
      <c r="Q1682" s="223"/>
      <c r="R1682" s="224"/>
      <c r="S1682" s="224"/>
      <c r="T1682" s="224"/>
      <c r="U1682" s="224"/>
      <c r="V1682" s="224"/>
      <c r="W1682" s="224"/>
      <c r="X1682" s="224"/>
      <c r="Y1682" s="213"/>
      <c r="Z1682" s="213"/>
      <c r="AA1682" s="213"/>
      <c r="AB1682" s="213"/>
      <c r="AC1682" s="213"/>
      <c r="AD1682" s="213"/>
      <c r="AE1682" s="213"/>
      <c r="AF1682" s="213"/>
      <c r="AG1682" s="213" t="s">
        <v>202</v>
      </c>
      <c r="AH1682" s="213"/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x14ac:dyDescent="0.2">
      <c r="A1683" s="3"/>
      <c r="B1683" s="4"/>
      <c r="C1683" s="254"/>
      <c r="D1683" s="6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AE1683">
        <v>15</v>
      </c>
      <c r="AF1683">
        <v>21</v>
      </c>
      <c r="AG1683" t="s">
        <v>178</v>
      </c>
    </row>
    <row r="1684" spans="1:60" x14ac:dyDescent="0.2">
      <c r="A1684" s="216"/>
      <c r="B1684" s="217" t="s">
        <v>29</v>
      </c>
      <c r="C1684" s="255"/>
      <c r="D1684" s="218"/>
      <c r="E1684" s="219"/>
      <c r="F1684" s="219"/>
      <c r="G1684" s="235">
        <f>G8+G15+G229+G262+G424+G465+G513+G566+G581+G594+G634+G675+G679+G697+G888+G1018+G1038+G1044+G1075+G1142+G1326+G1361+G1482+G1521+G1566+G1624+G1635+G1655+G1662+G1670</f>
        <v>0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AE1684">
        <f>SUMIF(L7:L1682,AE1683,G7:G1682)</f>
        <v>0</v>
      </c>
      <c r="AF1684">
        <f>SUMIF(L7:L1682,AF1683,G7:G1682)</f>
        <v>0</v>
      </c>
      <c r="AG1684" t="s">
        <v>225</v>
      </c>
    </row>
    <row r="1685" spans="1:60" x14ac:dyDescent="0.2">
      <c r="C1685" s="256"/>
      <c r="D1685" s="10"/>
      <c r="AG1685" t="s">
        <v>227</v>
      </c>
    </row>
    <row r="1686" spans="1:60" x14ac:dyDescent="0.2">
      <c r="D1686" s="10"/>
    </row>
    <row r="1687" spans="1:60" x14ac:dyDescent="0.2">
      <c r="D1687" s="10"/>
    </row>
    <row r="1688" spans="1:60" x14ac:dyDescent="0.2">
      <c r="D1688" s="10"/>
    </row>
    <row r="1689" spans="1:60" x14ac:dyDescent="0.2">
      <c r="D1689" s="10"/>
    </row>
    <row r="1690" spans="1:60" x14ac:dyDescent="0.2">
      <c r="D1690" s="10"/>
    </row>
    <row r="1691" spans="1:60" x14ac:dyDescent="0.2">
      <c r="D1691" s="10"/>
    </row>
    <row r="1692" spans="1:60" x14ac:dyDescent="0.2">
      <c r="D1692" s="10"/>
    </row>
    <row r="1693" spans="1:60" x14ac:dyDescent="0.2">
      <c r="D1693" s="10"/>
    </row>
    <row r="1694" spans="1:60" x14ac:dyDescent="0.2">
      <c r="D1694" s="10"/>
    </row>
    <row r="1695" spans="1:60" x14ac:dyDescent="0.2">
      <c r="D1695" s="10"/>
    </row>
    <row r="1696" spans="1:60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LlBro0lftOT8uJDH/cEh6JUa8Kh/a6sLGwlnrX3LNvoGYhAd9ZpCcKSMQBvSPbVOKgdH+aG5IYeepbq5IhhAQ==" saltValue="qVfhV7aSDvHsoW+3yFpeeQ==" spinCount="100000" sheet="1"/>
  <mergeCells count="359">
    <mergeCell ref="C1664:G1664"/>
    <mergeCell ref="C1667:G1667"/>
    <mergeCell ref="C1669:G1669"/>
    <mergeCell ref="C1676:G1676"/>
    <mergeCell ref="C1682:G1682"/>
    <mergeCell ref="C1642:G1642"/>
    <mergeCell ref="C1644:G1644"/>
    <mergeCell ref="C1654:G1654"/>
    <mergeCell ref="C1657:G1657"/>
    <mergeCell ref="C1659:G1659"/>
    <mergeCell ref="C1661:G1661"/>
    <mergeCell ref="C1618:G1618"/>
    <mergeCell ref="C1621:G1621"/>
    <mergeCell ref="C1623:G1623"/>
    <mergeCell ref="C1627:G1627"/>
    <mergeCell ref="C1629:G1629"/>
    <mergeCell ref="C1634:G1634"/>
    <mergeCell ref="C1568:G1568"/>
    <mergeCell ref="C1586:G1586"/>
    <mergeCell ref="C1605:G1605"/>
    <mergeCell ref="C1609:G1609"/>
    <mergeCell ref="C1612:G1612"/>
    <mergeCell ref="C1615:G1615"/>
    <mergeCell ref="C1520:G1520"/>
    <mergeCell ref="C1523:G1523"/>
    <mergeCell ref="C1540:G1540"/>
    <mergeCell ref="C1550:G1550"/>
    <mergeCell ref="C1563:G1563"/>
    <mergeCell ref="C1565:G1565"/>
    <mergeCell ref="C1495:G1495"/>
    <mergeCell ref="C1502:G1502"/>
    <mergeCell ref="C1509:G1509"/>
    <mergeCell ref="C1513:G1513"/>
    <mergeCell ref="C1517:G1517"/>
    <mergeCell ref="C1519:G1519"/>
    <mergeCell ref="C1478:G1478"/>
    <mergeCell ref="C1480:G1480"/>
    <mergeCell ref="C1481:G1481"/>
    <mergeCell ref="C1487:G1487"/>
    <mergeCell ref="C1489:G1489"/>
    <mergeCell ref="C1492:G1492"/>
    <mergeCell ref="C1452:G1452"/>
    <mergeCell ref="C1461:G1461"/>
    <mergeCell ref="C1464:G1464"/>
    <mergeCell ref="C1468:G1468"/>
    <mergeCell ref="C1471:G1471"/>
    <mergeCell ref="C1475:G1475"/>
    <mergeCell ref="C1397:G1397"/>
    <mergeCell ref="C1412:G1412"/>
    <mergeCell ref="C1436:G1436"/>
    <mergeCell ref="C1440:G1440"/>
    <mergeCell ref="C1442:G1442"/>
    <mergeCell ref="C1443:G1443"/>
    <mergeCell ref="C1379:G1379"/>
    <mergeCell ref="C1383:G1383"/>
    <mergeCell ref="C1387:G1387"/>
    <mergeCell ref="C1391:G1391"/>
    <mergeCell ref="C1393:G1393"/>
    <mergeCell ref="C1395:G1395"/>
    <mergeCell ref="C1345:G1345"/>
    <mergeCell ref="C1348:G1348"/>
    <mergeCell ref="C1352:G1352"/>
    <mergeCell ref="C1354:G1354"/>
    <mergeCell ref="C1357:G1357"/>
    <mergeCell ref="C1360:G1360"/>
    <mergeCell ref="C1325:G1325"/>
    <mergeCell ref="C1330:G1330"/>
    <mergeCell ref="C1332:G1332"/>
    <mergeCell ref="C1334:G1334"/>
    <mergeCell ref="C1337:G1337"/>
    <mergeCell ref="C1341:G1341"/>
    <mergeCell ref="C1313:G1313"/>
    <mergeCell ref="C1315:G1315"/>
    <mergeCell ref="C1317:G1317"/>
    <mergeCell ref="C1319:G1319"/>
    <mergeCell ref="C1322:G1322"/>
    <mergeCell ref="C1324:G1324"/>
    <mergeCell ref="C1291:G1291"/>
    <mergeCell ref="C1295:G1295"/>
    <mergeCell ref="C1304:G1304"/>
    <mergeCell ref="C1307:G1307"/>
    <mergeCell ref="C1309:G1309"/>
    <mergeCell ref="C1311:G1311"/>
    <mergeCell ref="C1266:G1266"/>
    <mergeCell ref="C1269:G1269"/>
    <mergeCell ref="C1271:G1271"/>
    <mergeCell ref="C1275:G1275"/>
    <mergeCell ref="C1281:G1281"/>
    <mergeCell ref="C1287:G1287"/>
    <mergeCell ref="C1239:G1239"/>
    <mergeCell ref="C1244:G1244"/>
    <mergeCell ref="C1248:G1248"/>
    <mergeCell ref="C1251:G1251"/>
    <mergeCell ref="C1259:G1259"/>
    <mergeCell ref="C1263:G1263"/>
    <mergeCell ref="C1204:G1204"/>
    <mergeCell ref="C1207:G1207"/>
    <mergeCell ref="C1210:G1210"/>
    <mergeCell ref="C1227:G1227"/>
    <mergeCell ref="C1231:G1231"/>
    <mergeCell ref="C1235:G1235"/>
    <mergeCell ref="C1189:G1189"/>
    <mergeCell ref="C1191:G1191"/>
    <mergeCell ref="C1195:G1195"/>
    <mergeCell ref="C1197:G1197"/>
    <mergeCell ref="C1199:G1199"/>
    <mergeCell ref="C1201:G1201"/>
    <mergeCell ref="C1150:G1150"/>
    <mergeCell ref="C1165:G1165"/>
    <mergeCell ref="C1168:G1168"/>
    <mergeCell ref="C1175:G1175"/>
    <mergeCell ref="C1178:G1178"/>
    <mergeCell ref="C1184:G1184"/>
    <mergeCell ref="C1128:G1128"/>
    <mergeCell ref="C1132:G1132"/>
    <mergeCell ref="C1135:G1135"/>
    <mergeCell ref="C1138:G1138"/>
    <mergeCell ref="C1140:G1140"/>
    <mergeCell ref="C1141:G1141"/>
    <mergeCell ref="C1110:G1110"/>
    <mergeCell ref="C1113:G1113"/>
    <mergeCell ref="C1116:G1116"/>
    <mergeCell ref="C1119:G1119"/>
    <mergeCell ref="C1122:G1122"/>
    <mergeCell ref="C1125:G1125"/>
    <mergeCell ref="C1092:G1092"/>
    <mergeCell ref="C1095:G1095"/>
    <mergeCell ref="C1098:G1098"/>
    <mergeCell ref="C1101:G1101"/>
    <mergeCell ref="C1104:G1104"/>
    <mergeCell ref="C1107:G1107"/>
    <mergeCell ref="C1074:G1074"/>
    <mergeCell ref="C1077:G1077"/>
    <mergeCell ref="C1079:G1079"/>
    <mergeCell ref="C1082:G1082"/>
    <mergeCell ref="C1085:G1085"/>
    <mergeCell ref="C1089:G1089"/>
    <mergeCell ref="C1061:G1061"/>
    <mergeCell ref="C1064:G1064"/>
    <mergeCell ref="C1067:G1067"/>
    <mergeCell ref="C1069:G1069"/>
    <mergeCell ref="C1071:G1071"/>
    <mergeCell ref="C1073:G1073"/>
    <mergeCell ref="C1046:G1046"/>
    <mergeCell ref="C1049:G1049"/>
    <mergeCell ref="C1051:G1051"/>
    <mergeCell ref="C1054:G1054"/>
    <mergeCell ref="C1056:G1056"/>
    <mergeCell ref="C1058:G1058"/>
    <mergeCell ref="C1016:G1016"/>
    <mergeCell ref="C1017:G1017"/>
    <mergeCell ref="C1025:G1025"/>
    <mergeCell ref="C1032:G1032"/>
    <mergeCell ref="C1037:G1037"/>
    <mergeCell ref="C1043:G1043"/>
    <mergeCell ref="C990:G990"/>
    <mergeCell ref="C995:G995"/>
    <mergeCell ref="C999:G999"/>
    <mergeCell ref="C1006:G1006"/>
    <mergeCell ref="C1010:G1010"/>
    <mergeCell ref="C1014:G1014"/>
    <mergeCell ref="C926:G926"/>
    <mergeCell ref="C943:G943"/>
    <mergeCell ref="C949:G949"/>
    <mergeCell ref="C964:G964"/>
    <mergeCell ref="C971:G971"/>
    <mergeCell ref="C976:G976"/>
    <mergeCell ref="C884:G884"/>
    <mergeCell ref="C886:G886"/>
    <mergeCell ref="C887:G887"/>
    <mergeCell ref="C896:G896"/>
    <mergeCell ref="C908:G908"/>
    <mergeCell ref="C924:G924"/>
    <mergeCell ref="C838:G838"/>
    <mergeCell ref="C857:G857"/>
    <mergeCell ref="C862:G862"/>
    <mergeCell ref="C869:G869"/>
    <mergeCell ref="C874:G874"/>
    <mergeCell ref="C881:G881"/>
    <mergeCell ref="C814:G814"/>
    <mergeCell ref="C820:G820"/>
    <mergeCell ref="C822:G822"/>
    <mergeCell ref="C827:G827"/>
    <mergeCell ref="C830:G830"/>
    <mergeCell ref="C834:G834"/>
    <mergeCell ref="C774:G774"/>
    <mergeCell ref="C775:G775"/>
    <mergeCell ref="C777:G777"/>
    <mergeCell ref="C794:G794"/>
    <mergeCell ref="C806:G806"/>
    <mergeCell ref="C812:G812"/>
    <mergeCell ref="C763:G763"/>
    <mergeCell ref="C764:G764"/>
    <mergeCell ref="C766:G766"/>
    <mergeCell ref="C769:G769"/>
    <mergeCell ref="C770:G770"/>
    <mergeCell ref="C771:G771"/>
    <mergeCell ref="C735:G735"/>
    <mergeCell ref="C737:G737"/>
    <mergeCell ref="C754:G754"/>
    <mergeCell ref="C757:G757"/>
    <mergeCell ref="C758:G758"/>
    <mergeCell ref="C760:G760"/>
    <mergeCell ref="C689:G689"/>
    <mergeCell ref="C693:G693"/>
    <mergeCell ref="C695:G695"/>
    <mergeCell ref="C696:G696"/>
    <mergeCell ref="C711:G711"/>
    <mergeCell ref="C727:G727"/>
    <mergeCell ref="C666:G666"/>
    <mergeCell ref="C668:G668"/>
    <mergeCell ref="C674:G674"/>
    <mergeCell ref="C677:G677"/>
    <mergeCell ref="C678:G678"/>
    <mergeCell ref="C684:G684"/>
    <mergeCell ref="C649:G649"/>
    <mergeCell ref="C651:G651"/>
    <mergeCell ref="C653:G653"/>
    <mergeCell ref="C656:G656"/>
    <mergeCell ref="C660:G660"/>
    <mergeCell ref="C663:G663"/>
    <mergeCell ref="C616:G616"/>
    <mergeCell ref="C618:G618"/>
    <mergeCell ref="C633:G633"/>
    <mergeCell ref="C639:G639"/>
    <mergeCell ref="C643:G643"/>
    <mergeCell ref="C645:G645"/>
    <mergeCell ref="C596:G596"/>
    <mergeCell ref="C597:G597"/>
    <mergeCell ref="C608:G608"/>
    <mergeCell ref="C610:G610"/>
    <mergeCell ref="C612:G612"/>
    <mergeCell ref="C614:G614"/>
    <mergeCell ref="C580:G580"/>
    <mergeCell ref="C583:G583"/>
    <mergeCell ref="C586:G586"/>
    <mergeCell ref="C588:G588"/>
    <mergeCell ref="C590:G590"/>
    <mergeCell ref="C593:G593"/>
    <mergeCell ref="C565:G565"/>
    <mergeCell ref="C569:G569"/>
    <mergeCell ref="C572:G572"/>
    <mergeCell ref="C574:G574"/>
    <mergeCell ref="C576:G576"/>
    <mergeCell ref="C578:G578"/>
    <mergeCell ref="C542:G542"/>
    <mergeCell ref="C547:G547"/>
    <mergeCell ref="C550:G550"/>
    <mergeCell ref="C554:G554"/>
    <mergeCell ref="C557:G557"/>
    <mergeCell ref="C562:G562"/>
    <mergeCell ref="C516:G516"/>
    <mergeCell ref="C518:G518"/>
    <mergeCell ref="C521:G521"/>
    <mergeCell ref="C524:G524"/>
    <mergeCell ref="C532:G532"/>
    <mergeCell ref="C536:G536"/>
    <mergeCell ref="C491:G491"/>
    <mergeCell ref="C496:G496"/>
    <mergeCell ref="C498:G498"/>
    <mergeCell ref="C506:G506"/>
    <mergeCell ref="C508:G508"/>
    <mergeCell ref="C512:G512"/>
    <mergeCell ref="C468:G468"/>
    <mergeCell ref="C476:G476"/>
    <mergeCell ref="C478:G478"/>
    <mergeCell ref="C479:G479"/>
    <mergeCell ref="C488:G488"/>
    <mergeCell ref="C490:G490"/>
    <mergeCell ref="C445:G445"/>
    <mergeCell ref="C457:G457"/>
    <mergeCell ref="C459:G459"/>
    <mergeCell ref="C460:G460"/>
    <mergeCell ref="C464:G464"/>
    <mergeCell ref="C467:G467"/>
    <mergeCell ref="C427:G427"/>
    <mergeCell ref="C428:G428"/>
    <mergeCell ref="C432:G432"/>
    <mergeCell ref="C434:G434"/>
    <mergeCell ref="C435:G435"/>
    <mergeCell ref="C436:G436"/>
    <mergeCell ref="C400:G400"/>
    <mergeCell ref="C402:G402"/>
    <mergeCell ref="C411:G411"/>
    <mergeCell ref="C413:G413"/>
    <mergeCell ref="C423:G423"/>
    <mergeCell ref="C426:G426"/>
    <mergeCell ref="C354:G354"/>
    <mergeCell ref="C356:G356"/>
    <mergeCell ref="C358:G358"/>
    <mergeCell ref="C368:G368"/>
    <mergeCell ref="C370:G370"/>
    <mergeCell ref="C386:G386"/>
    <mergeCell ref="C277:G277"/>
    <mergeCell ref="C278:G278"/>
    <mergeCell ref="C280:G280"/>
    <mergeCell ref="C343:G343"/>
    <mergeCell ref="C345:G345"/>
    <mergeCell ref="C352:G352"/>
    <mergeCell ref="C261:G261"/>
    <mergeCell ref="C264:G264"/>
    <mergeCell ref="C265:G265"/>
    <mergeCell ref="C272:G272"/>
    <mergeCell ref="C274:G274"/>
    <mergeCell ref="C275:G275"/>
    <mergeCell ref="C246:G246"/>
    <mergeCell ref="C248:G248"/>
    <mergeCell ref="C250:G250"/>
    <mergeCell ref="C252:G252"/>
    <mergeCell ref="C255:G255"/>
    <mergeCell ref="C258:G258"/>
    <mergeCell ref="C228:G228"/>
    <mergeCell ref="C231:G231"/>
    <mergeCell ref="C235:G235"/>
    <mergeCell ref="C239:G239"/>
    <mergeCell ref="C241:G241"/>
    <mergeCell ref="C244:G244"/>
    <mergeCell ref="C210:G210"/>
    <mergeCell ref="C213:G213"/>
    <mergeCell ref="C216:G216"/>
    <mergeCell ref="C219:G219"/>
    <mergeCell ref="C222:G222"/>
    <mergeCell ref="C225:G225"/>
    <mergeCell ref="C188:G188"/>
    <mergeCell ref="C193:G193"/>
    <mergeCell ref="C195:G195"/>
    <mergeCell ref="C199:G199"/>
    <mergeCell ref="C204:G204"/>
    <mergeCell ref="C207:G207"/>
    <mergeCell ref="C115:G115"/>
    <mergeCell ref="C125:G125"/>
    <mergeCell ref="C127:G127"/>
    <mergeCell ref="C180:G180"/>
    <mergeCell ref="C185:G185"/>
    <mergeCell ref="C187:G187"/>
    <mergeCell ref="C94:G94"/>
    <mergeCell ref="C96:G96"/>
    <mergeCell ref="C99:G99"/>
    <mergeCell ref="C105:G105"/>
    <mergeCell ref="C109:G109"/>
    <mergeCell ref="C113:G113"/>
    <mergeCell ref="C68:G68"/>
    <mergeCell ref="C74:G74"/>
    <mergeCell ref="C78:G78"/>
    <mergeCell ref="C80:G80"/>
    <mergeCell ref="C86:G86"/>
    <mergeCell ref="C88:G88"/>
    <mergeCell ref="C14:G14"/>
    <mergeCell ref="C19:G19"/>
    <mergeCell ref="C40:G40"/>
    <mergeCell ref="C47:G47"/>
    <mergeCell ref="C51:G51"/>
    <mergeCell ref="C59:G5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8CAA-710F-4B3B-9E78-7C49A5C9A45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165</v>
      </c>
      <c r="B1" s="198"/>
      <c r="C1" s="198"/>
      <c r="D1" s="198"/>
      <c r="E1" s="198"/>
      <c r="F1" s="198"/>
      <c r="G1" s="198"/>
      <c r="AG1" t="s">
        <v>166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167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167</v>
      </c>
      <c r="AG3" t="s">
        <v>168</v>
      </c>
    </row>
    <row r="4" spans="1:60" ht="24.95" customHeight="1" x14ac:dyDescent="0.2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169</v>
      </c>
    </row>
    <row r="5" spans="1:60" x14ac:dyDescent="0.2">
      <c r="D5" s="10"/>
    </row>
    <row r="6" spans="1:60" ht="38.25" x14ac:dyDescent="0.2">
      <c r="A6" s="209" t="s">
        <v>170</v>
      </c>
      <c r="B6" s="211" t="s">
        <v>171</v>
      </c>
      <c r="C6" s="211" t="s">
        <v>172</v>
      </c>
      <c r="D6" s="210" t="s">
        <v>173</v>
      </c>
      <c r="E6" s="209" t="s">
        <v>174</v>
      </c>
      <c r="F6" s="208" t="s">
        <v>175</v>
      </c>
      <c r="G6" s="209" t="s">
        <v>29</v>
      </c>
      <c r="H6" s="212" t="s">
        <v>30</v>
      </c>
      <c r="I6" s="212" t="s">
        <v>176</v>
      </c>
      <c r="J6" s="212" t="s">
        <v>31</v>
      </c>
      <c r="K6" s="212" t="s">
        <v>177</v>
      </c>
      <c r="L6" s="212" t="s">
        <v>178</v>
      </c>
      <c r="M6" s="212" t="s">
        <v>179</v>
      </c>
      <c r="N6" s="212" t="s">
        <v>180</v>
      </c>
      <c r="O6" s="212" t="s">
        <v>181</v>
      </c>
      <c r="P6" s="212" t="s">
        <v>182</v>
      </c>
      <c r="Q6" s="212" t="s">
        <v>183</v>
      </c>
      <c r="R6" s="212" t="s">
        <v>184</v>
      </c>
      <c r="S6" s="212" t="s">
        <v>185</v>
      </c>
      <c r="T6" s="212" t="s">
        <v>186</v>
      </c>
      <c r="U6" s="212" t="s">
        <v>187</v>
      </c>
      <c r="V6" s="212" t="s">
        <v>188</v>
      </c>
      <c r="W6" s="212" t="s">
        <v>189</v>
      </c>
      <c r="X6" s="212" t="s">
        <v>190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191</v>
      </c>
      <c r="B8" s="230" t="s">
        <v>110</v>
      </c>
      <c r="C8" s="248" t="s">
        <v>111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AG8" t="s">
        <v>192</v>
      </c>
    </row>
    <row r="9" spans="1:60" outlineLevel="1" x14ac:dyDescent="0.2">
      <c r="A9" s="236">
        <v>1</v>
      </c>
      <c r="B9" s="237" t="s">
        <v>2865</v>
      </c>
      <c r="C9" s="249" t="s">
        <v>2866</v>
      </c>
      <c r="D9" s="238" t="s">
        <v>1182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345</v>
      </c>
      <c r="T9" s="242" t="s">
        <v>197</v>
      </c>
      <c r="U9" s="224">
        <v>0</v>
      </c>
      <c r="V9" s="224">
        <f>ROUND(E9*U9,2)</f>
        <v>0</v>
      </c>
      <c r="W9" s="224"/>
      <c r="X9" s="224" t="s">
        <v>320</v>
      </c>
      <c r="Y9" s="213"/>
      <c r="Z9" s="213"/>
      <c r="AA9" s="213"/>
      <c r="AB9" s="213"/>
      <c r="AC9" s="213"/>
      <c r="AD9" s="213"/>
      <c r="AE9" s="213"/>
      <c r="AF9" s="213"/>
      <c r="AG9" s="213" t="s">
        <v>321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0"/>
      <c r="D10" s="258"/>
      <c r="E10" s="258"/>
      <c r="F10" s="258"/>
      <c r="G10" s="258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202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2867</v>
      </c>
      <c r="C11" s="249" t="s">
        <v>2868</v>
      </c>
      <c r="D11" s="238" t="s">
        <v>1182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345</v>
      </c>
      <c r="T11" s="242" t="s">
        <v>197</v>
      </c>
      <c r="U11" s="224">
        <v>0</v>
      </c>
      <c r="V11" s="224">
        <f>ROUND(E11*U11,2)</f>
        <v>0</v>
      </c>
      <c r="W11" s="224"/>
      <c r="X11" s="224" t="s">
        <v>320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321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0"/>
      <c r="D12" s="258"/>
      <c r="E12" s="258"/>
      <c r="F12" s="258"/>
      <c r="G12" s="25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9" t="s">
        <v>191</v>
      </c>
      <c r="B13" s="230" t="s">
        <v>120</v>
      </c>
      <c r="C13" s="248" t="s">
        <v>121</v>
      </c>
      <c r="D13" s="231"/>
      <c r="E13" s="232"/>
      <c r="F13" s="233"/>
      <c r="G13" s="233">
        <f>SUMIF(AG14:AG15,"&lt;&gt;NOR",G14:G15)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2"/>
      <c r="O13" s="232">
        <f>SUM(O14:O15)</f>
        <v>0</v>
      </c>
      <c r="P13" s="232"/>
      <c r="Q13" s="232">
        <f>SUM(Q14:Q15)</f>
        <v>0.02</v>
      </c>
      <c r="R13" s="233"/>
      <c r="S13" s="233"/>
      <c r="T13" s="234"/>
      <c r="U13" s="228"/>
      <c r="V13" s="228">
        <f>SUM(V14:V15)</f>
        <v>1.84</v>
      </c>
      <c r="W13" s="228"/>
      <c r="X13" s="228"/>
      <c r="AG13" t="s">
        <v>192</v>
      </c>
    </row>
    <row r="14" spans="1:60" outlineLevel="1" x14ac:dyDescent="0.2">
      <c r="A14" s="236">
        <v>3</v>
      </c>
      <c r="B14" s="237" t="s">
        <v>2869</v>
      </c>
      <c r="C14" s="249" t="s">
        <v>2870</v>
      </c>
      <c r="D14" s="238" t="s">
        <v>263</v>
      </c>
      <c r="E14" s="239">
        <v>0.4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5.024E-2</v>
      </c>
      <c r="Q14" s="239">
        <f>ROUND(E14*P14,2)</f>
        <v>0.02</v>
      </c>
      <c r="R14" s="241" t="s">
        <v>357</v>
      </c>
      <c r="S14" s="241" t="s">
        <v>196</v>
      </c>
      <c r="T14" s="242" t="s">
        <v>244</v>
      </c>
      <c r="U14" s="224">
        <v>4.5999999999999996</v>
      </c>
      <c r="V14" s="224">
        <f>ROUND(E14*U14,2)</f>
        <v>1.84</v>
      </c>
      <c r="W14" s="224"/>
      <c r="X14" s="224" t="s">
        <v>233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0"/>
      <c r="D15" s="258"/>
      <c r="E15" s="258"/>
      <c r="F15" s="258"/>
      <c r="G15" s="25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3"/>
      <c r="B16" s="4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178</v>
      </c>
    </row>
    <row r="17" spans="1:33" x14ac:dyDescent="0.2">
      <c r="A17" s="216"/>
      <c r="B17" s="217" t="s">
        <v>29</v>
      </c>
      <c r="C17" s="255"/>
      <c r="D17" s="218"/>
      <c r="E17" s="219"/>
      <c r="F17" s="219"/>
      <c r="G17" s="235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225</v>
      </c>
    </row>
    <row r="18" spans="1:33" x14ac:dyDescent="0.2">
      <c r="C18" s="256"/>
      <c r="D18" s="10"/>
      <c r="AG18" t="s">
        <v>227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sP65TUiaV2VectQDdKZSiTgyytzU2Te4VS/dPA7zavZkaoMTM3nzeucJq17++XeU7a3fv2jEkXRuxBjjZ7qzA==" saltValue="Xz8zqDNRWHBs5xVOjBCOHw==" spinCount="100000" sheet="1"/>
  <mergeCells count="7">
    <mergeCell ref="C15:G1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OO00 06.10.2021 Pol</vt:lpstr>
      <vt:lpstr>SO02a 21.08.2021 Pol</vt:lpstr>
      <vt:lpstr>SO02b 22.08.2021 Pol</vt:lpstr>
      <vt:lpstr>SO02c 14.09.2021 Pol</vt:lpstr>
      <vt:lpstr>SO02d 20.09.2021 Pol</vt:lpstr>
      <vt:lpstr>SO09 12.10.2021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'OO00 06.10.2021 Pol'!Názvy_tisku</vt:lpstr>
      <vt:lpstr>'SO02a 21.08.2021 Pol'!Názvy_tisku</vt:lpstr>
      <vt:lpstr>'SO02b 22.08.2021 Pol'!Názvy_tisku</vt:lpstr>
      <vt:lpstr>'SO02c 14.09.2021 Pol'!Názvy_tisku</vt:lpstr>
      <vt:lpstr>'SO02d 20.09.2021 Pol'!Názvy_tisku</vt:lpstr>
      <vt:lpstr>'SO09 12.10.2021 Pol'!Názvy_tisku</vt:lpstr>
      <vt:lpstr>oadresa</vt:lpstr>
      <vt:lpstr>Stavba!Objednatel</vt:lpstr>
      <vt:lpstr>Stavba!Objekt</vt:lpstr>
      <vt:lpstr>'OO00 06.10.2021 Pol'!Oblast_tisku</vt:lpstr>
      <vt:lpstr>'SO02a 21.08.2021 Pol'!Oblast_tisku</vt:lpstr>
      <vt:lpstr>'SO02b 22.08.2021 Pol'!Oblast_tisku</vt:lpstr>
      <vt:lpstr>'SO02c 14.09.2021 Pol'!Oblast_tisku</vt:lpstr>
      <vt:lpstr>'SO02d 20.09.2021 Pol'!Oblast_tisku</vt:lpstr>
      <vt:lpstr>'SO09 12.10.2021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Palánová</dc:creator>
  <cp:lastModifiedBy>Jana Palánová</cp:lastModifiedBy>
  <cp:lastPrinted>2019-03-19T12:27:02Z</cp:lastPrinted>
  <dcterms:created xsi:type="dcterms:W3CDTF">2009-04-08T07:15:50Z</dcterms:created>
  <dcterms:modified xsi:type="dcterms:W3CDTF">2022-04-25T13:35:25Z</dcterms:modified>
</cp:coreProperties>
</file>