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 Palánová\Documents\Kristen\Nová složka\"/>
    </mc:Choice>
  </mc:AlternateContent>
  <xr:revisionPtr revIDLastSave="0" documentId="8_{446EBF73-6CBD-4B74-BEF1-CB2F6EF49BAC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O00 06.10.2021 Pol" sheetId="12" r:id="rId4"/>
    <sheet name="SO02a 21.08.2021 Pol" sheetId="13" r:id="rId5"/>
    <sheet name="SO02b 22.08.2021 Pol" sheetId="14" r:id="rId6"/>
    <sheet name="SO02c 14.09.2021 Pol" sheetId="15" r:id="rId7"/>
    <sheet name="SO02d 20.09.2021 Pol" sheetId="16" r:id="rId8"/>
    <sheet name="SO09 12.10.202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'OO00 06.10.2021 Pol'!$1:$7</definedName>
    <definedName name="_xlnm.Print_Titles" localSheetId="4">'SO02a 21.08.2021 Pol'!$1:$7</definedName>
    <definedName name="_xlnm.Print_Titles" localSheetId="5">'SO02b 22.08.2021 Pol'!$1:$7</definedName>
    <definedName name="_xlnm.Print_Titles" localSheetId="6">'SO02c 14.09.2021 Pol'!$1:$7</definedName>
    <definedName name="_xlnm.Print_Titles" localSheetId="7">'SO02d 20.09.2021 Pol'!$1:$7</definedName>
    <definedName name="_xlnm.Print_Titles" localSheetId="8">'SO09 12.10.2021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'OO00 06.10.2021 Pol'!$A$1:$X$38</definedName>
    <definedName name="_xlnm.Print_Area" localSheetId="4">'SO02a 21.08.2021 Pol'!$A$1:$X$137</definedName>
    <definedName name="_xlnm.Print_Area" localSheetId="5">'SO02b 22.08.2021 Pol'!$A$1:$X$1216</definedName>
    <definedName name="_xlnm.Print_Area" localSheetId="6">'SO02c 14.09.2021 Pol'!$A$1:$X$164</definedName>
    <definedName name="_xlnm.Print_Area" localSheetId="7">'SO02d 20.09.2021 Pol'!$A$1:$X$1692</definedName>
    <definedName name="_xlnm.Print_Area" localSheetId="8">'SO09 12.10.2021 Pol'!$A$1:$X$18</definedName>
    <definedName name="_xlnm.Print_Area" localSheetId="1">Stavba!$A$1:$J$111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1" l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7" i="17"/>
  <c r="G9" i="17"/>
  <c r="I9" i="17"/>
  <c r="K9" i="17"/>
  <c r="M9" i="17"/>
  <c r="O9" i="17"/>
  <c r="Q9" i="17"/>
  <c r="V9" i="17"/>
  <c r="G11" i="17"/>
  <c r="I11" i="17"/>
  <c r="K11" i="17"/>
  <c r="M11" i="17"/>
  <c r="O11" i="17"/>
  <c r="Q11" i="17"/>
  <c r="V11" i="17"/>
  <c r="G14" i="17"/>
  <c r="G13" i="17" s="1"/>
  <c r="I14" i="17"/>
  <c r="I13" i="17" s="1"/>
  <c r="K14" i="17"/>
  <c r="K13" i="17" s="1"/>
  <c r="M14" i="17"/>
  <c r="M13" i="17" s="1"/>
  <c r="O14" i="17"/>
  <c r="O13" i="17" s="1"/>
  <c r="Q14" i="17"/>
  <c r="Q13" i="17" s="1"/>
  <c r="V14" i="17"/>
  <c r="V13" i="17" s="1"/>
  <c r="AE17" i="17"/>
  <c r="AF17" i="17"/>
  <c r="G1691" i="16"/>
  <c r="BA677" i="16"/>
  <c r="BA518" i="16"/>
  <c r="BA508" i="16"/>
  <c r="BA434" i="16"/>
  <c r="BA426" i="16"/>
  <c r="BA358" i="16"/>
  <c r="BA250" i="16"/>
  <c r="BA246" i="16"/>
  <c r="BA231" i="16"/>
  <c r="BA127" i="16"/>
  <c r="BA115" i="16"/>
  <c r="BA96" i="16"/>
  <c r="BA88" i="16"/>
  <c r="BA80" i="16"/>
  <c r="BA10" i="16"/>
  <c r="G9" i="16"/>
  <c r="I9" i="16"/>
  <c r="K9" i="16"/>
  <c r="M9" i="16"/>
  <c r="O9" i="16"/>
  <c r="Q9" i="16"/>
  <c r="V9" i="16"/>
  <c r="G12" i="16"/>
  <c r="I12" i="16"/>
  <c r="K12" i="16"/>
  <c r="M12" i="16"/>
  <c r="O12" i="16"/>
  <c r="Q12" i="16"/>
  <c r="V12" i="16"/>
  <c r="G16" i="16"/>
  <c r="I16" i="16"/>
  <c r="K16" i="16"/>
  <c r="M16" i="16"/>
  <c r="O16" i="16"/>
  <c r="Q16" i="16"/>
  <c r="V16" i="16"/>
  <c r="G20" i="16"/>
  <c r="I20" i="16"/>
  <c r="K20" i="16"/>
  <c r="M20" i="16"/>
  <c r="O20" i="16"/>
  <c r="Q20" i="16"/>
  <c r="V20" i="16"/>
  <c r="G41" i="16"/>
  <c r="I41" i="16"/>
  <c r="K41" i="16"/>
  <c r="M41" i="16"/>
  <c r="O41" i="16"/>
  <c r="Q41" i="16"/>
  <c r="V41" i="16"/>
  <c r="G48" i="16"/>
  <c r="I48" i="16"/>
  <c r="K48" i="16"/>
  <c r="M48" i="16"/>
  <c r="O48" i="16"/>
  <c r="Q48" i="16"/>
  <c r="V48" i="16"/>
  <c r="G52" i="16"/>
  <c r="I52" i="16"/>
  <c r="K52" i="16"/>
  <c r="M52" i="16"/>
  <c r="O52" i="16"/>
  <c r="Q52" i="16"/>
  <c r="V52" i="16"/>
  <c r="G60" i="16"/>
  <c r="I60" i="16"/>
  <c r="K60" i="16"/>
  <c r="M60" i="16"/>
  <c r="O60" i="16"/>
  <c r="Q60" i="16"/>
  <c r="V60" i="16"/>
  <c r="G69" i="16"/>
  <c r="I69" i="16"/>
  <c r="K69" i="16"/>
  <c r="M69" i="16"/>
  <c r="O69" i="16"/>
  <c r="Q69" i="16"/>
  <c r="V69" i="16"/>
  <c r="G75" i="16"/>
  <c r="I75" i="16"/>
  <c r="K75" i="16"/>
  <c r="M75" i="16"/>
  <c r="O75" i="16"/>
  <c r="Q75" i="16"/>
  <c r="V75" i="16"/>
  <c r="G79" i="16"/>
  <c r="I79" i="16"/>
  <c r="K79" i="16"/>
  <c r="M79" i="16"/>
  <c r="O79" i="16"/>
  <c r="Q79" i="16"/>
  <c r="V79" i="16"/>
  <c r="G87" i="16"/>
  <c r="I87" i="16"/>
  <c r="K87" i="16"/>
  <c r="M87" i="16"/>
  <c r="O87" i="16"/>
  <c r="Q87" i="16"/>
  <c r="V87" i="16"/>
  <c r="G95" i="16"/>
  <c r="I95" i="16"/>
  <c r="K95" i="16"/>
  <c r="M95" i="16"/>
  <c r="O95" i="16"/>
  <c r="Q95" i="16"/>
  <c r="V95" i="16"/>
  <c r="G100" i="16"/>
  <c r="I100" i="16"/>
  <c r="K100" i="16"/>
  <c r="M100" i="16"/>
  <c r="O100" i="16"/>
  <c r="Q100" i="16"/>
  <c r="V100" i="16"/>
  <c r="G106" i="16"/>
  <c r="I106" i="16"/>
  <c r="K106" i="16"/>
  <c r="M106" i="16"/>
  <c r="O106" i="16"/>
  <c r="Q106" i="16"/>
  <c r="V106" i="16"/>
  <c r="G110" i="16"/>
  <c r="I110" i="16"/>
  <c r="K110" i="16"/>
  <c r="M110" i="16"/>
  <c r="O110" i="16"/>
  <c r="Q110" i="16"/>
  <c r="V110" i="16"/>
  <c r="G114" i="16"/>
  <c r="I114" i="16"/>
  <c r="K114" i="16"/>
  <c r="M114" i="16"/>
  <c r="O114" i="16"/>
  <c r="Q114" i="16"/>
  <c r="V114" i="16"/>
  <c r="G126" i="16"/>
  <c r="I126" i="16"/>
  <c r="K126" i="16"/>
  <c r="M126" i="16"/>
  <c r="O126" i="16"/>
  <c r="Q126" i="16"/>
  <c r="V126" i="16"/>
  <c r="G181" i="16"/>
  <c r="I181" i="16"/>
  <c r="K181" i="16"/>
  <c r="M181" i="16"/>
  <c r="O181" i="16"/>
  <c r="Q181" i="16"/>
  <c r="V181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4" i="16"/>
  <c r="I194" i="16"/>
  <c r="K194" i="16"/>
  <c r="M194" i="16"/>
  <c r="O194" i="16"/>
  <c r="Q194" i="16"/>
  <c r="V194" i="16"/>
  <c r="G196" i="16"/>
  <c r="I196" i="16"/>
  <c r="K196" i="16"/>
  <c r="M196" i="16"/>
  <c r="O196" i="16"/>
  <c r="Q196" i="16"/>
  <c r="V196" i="16"/>
  <c r="G200" i="16"/>
  <c r="I200" i="16"/>
  <c r="K200" i="16"/>
  <c r="M200" i="16"/>
  <c r="O200" i="16"/>
  <c r="Q200" i="16"/>
  <c r="V200" i="16"/>
  <c r="G205" i="16"/>
  <c r="I205" i="16"/>
  <c r="K205" i="16"/>
  <c r="M205" i="16"/>
  <c r="O205" i="16"/>
  <c r="Q205" i="16"/>
  <c r="V205" i="16"/>
  <c r="G208" i="16"/>
  <c r="I208" i="16"/>
  <c r="K208" i="16"/>
  <c r="M208" i="16"/>
  <c r="O208" i="16"/>
  <c r="Q208" i="16"/>
  <c r="V208" i="16"/>
  <c r="G211" i="16"/>
  <c r="I211" i="16"/>
  <c r="K211" i="16"/>
  <c r="M211" i="16"/>
  <c r="O211" i="16"/>
  <c r="Q211" i="16"/>
  <c r="V211" i="16"/>
  <c r="G214" i="16"/>
  <c r="I214" i="16"/>
  <c r="K214" i="16"/>
  <c r="M214" i="16"/>
  <c r="O214" i="16"/>
  <c r="Q214" i="16"/>
  <c r="V214" i="16"/>
  <c r="G217" i="16"/>
  <c r="I217" i="16"/>
  <c r="K217" i="16"/>
  <c r="M217" i="16"/>
  <c r="O217" i="16"/>
  <c r="Q217" i="16"/>
  <c r="V217" i="16"/>
  <c r="G220" i="16"/>
  <c r="I220" i="16"/>
  <c r="K220" i="16"/>
  <c r="M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30" i="16"/>
  <c r="I230" i="16"/>
  <c r="K230" i="16"/>
  <c r="M230" i="16"/>
  <c r="O230" i="16"/>
  <c r="Q230" i="16"/>
  <c r="V230" i="16"/>
  <c r="G236" i="16"/>
  <c r="I236" i="16"/>
  <c r="K236" i="16"/>
  <c r="M236" i="16"/>
  <c r="O236" i="16"/>
  <c r="Q236" i="16"/>
  <c r="V236" i="16"/>
  <c r="G240" i="16"/>
  <c r="I240" i="16"/>
  <c r="K240" i="16"/>
  <c r="M240" i="16"/>
  <c r="O240" i="16"/>
  <c r="Q240" i="16"/>
  <c r="V240" i="16"/>
  <c r="G245" i="16"/>
  <c r="I245" i="16"/>
  <c r="K245" i="16"/>
  <c r="M245" i="16"/>
  <c r="O245" i="16"/>
  <c r="Q245" i="16"/>
  <c r="V245" i="16"/>
  <c r="G249" i="16"/>
  <c r="I249" i="16"/>
  <c r="K249" i="16"/>
  <c r="M249" i="16"/>
  <c r="O249" i="16"/>
  <c r="Q249" i="16"/>
  <c r="V249" i="16"/>
  <c r="G253" i="16"/>
  <c r="I253" i="16"/>
  <c r="K253" i="16"/>
  <c r="M253" i="16"/>
  <c r="O253" i="16"/>
  <c r="Q253" i="16"/>
  <c r="V253" i="16"/>
  <c r="G256" i="16"/>
  <c r="I256" i="16"/>
  <c r="K256" i="16"/>
  <c r="M256" i="16"/>
  <c r="O256" i="16"/>
  <c r="Q256" i="16"/>
  <c r="V256" i="16"/>
  <c r="G259" i="16"/>
  <c r="I259" i="16"/>
  <c r="K259" i="16"/>
  <c r="M259" i="16"/>
  <c r="O259" i="16"/>
  <c r="Q259" i="16"/>
  <c r="V259" i="16"/>
  <c r="G263" i="16"/>
  <c r="I263" i="16"/>
  <c r="K263" i="16"/>
  <c r="M263" i="16"/>
  <c r="O263" i="16"/>
  <c r="Q263" i="16"/>
  <c r="V263" i="16"/>
  <c r="G273" i="16"/>
  <c r="I273" i="16"/>
  <c r="K273" i="16"/>
  <c r="M273" i="16"/>
  <c r="O273" i="16"/>
  <c r="Q273" i="16"/>
  <c r="V273" i="16"/>
  <c r="G276" i="16"/>
  <c r="I276" i="16"/>
  <c r="K276" i="16"/>
  <c r="M276" i="16"/>
  <c r="O276" i="16"/>
  <c r="Q276" i="16"/>
  <c r="V276" i="16"/>
  <c r="G279" i="16"/>
  <c r="I279" i="16"/>
  <c r="K279" i="16"/>
  <c r="M279" i="16"/>
  <c r="O279" i="16"/>
  <c r="Q279" i="16"/>
  <c r="V279" i="16"/>
  <c r="G344" i="16"/>
  <c r="I344" i="16"/>
  <c r="K344" i="16"/>
  <c r="M344" i="16"/>
  <c r="O344" i="16"/>
  <c r="Q344" i="16"/>
  <c r="V344" i="16"/>
  <c r="G353" i="16"/>
  <c r="I353" i="16"/>
  <c r="K353" i="16"/>
  <c r="M353" i="16"/>
  <c r="O353" i="16"/>
  <c r="Q353" i="16"/>
  <c r="V353" i="16"/>
  <c r="G357" i="16"/>
  <c r="I357" i="16"/>
  <c r="K357" i="16"/>
  <c r="M357" i="16"/>
  <c r="O357" i="16"/>
  <c r="Q357" i="16"/>
  <c r="V357" i="16"/>
  <c r="G369" i="16"/>
  <c r="I369" i="16"/>
  <c r="K369" i="16"/>
  <c r="M369" i="16"/>
  <c r="O369" i="16"/>
  <c r="Q369" i="16"/>
  <c r="V369" i="16"/>
  <c r="G387" i="16"/>
  <c r="I387" i="16"/>
  <c r="K387" i="16"/>
  <c r="M387" i="16"/>
  <c r="O387" i="16"/>
  <c r="Q387" i="16"/>
  <c r="V387" i="16"/>
  <c r="G401" i="16"/>
  <c r="I401" i="16"/>
  <c r="K401" i="16"/>
  <c r="M401" i="16"/>
  <c r="O401" i="16"/>
  <c r="Q401" i="16"/>
  <c r="V401" i="16"/>
  <c r="G412" i="16"/>
  <c r="I412" i="16"/>
  <c r="K412" i="16"/>
  <c r="M412" i="16"/>
  <c r="O412" i="16"/>
  <c r="Q412" i="16"/>
  <c r="V412" i="16"/>
  <c r="G425" i="16"/>
  <c r="I425" i="16"/>
  <c r="K425" i="16"/>
  <c r="M425" i="16"/>
  <c r="O425" i="16"/>
  <c r="Q425" i="16"/>
  <c r="V425" i="16"/>
  <c r="G433" i="16"/>
  <c r="I433" i="16"/>
  <c r="K433" i="16"/>
  <c r="M433" i="16"/>
  <c r="O433" i="16"/>
  <c r="Q433" i="16"/>
  <c r="V433" i="16"/>
  <c r="G446" i="16"/>
  <c r="I446" i="16"/>
  <c r="K446" i="16"/>
  <c r="M446" i="16"/>
  <c r="O446" i="16"/>
  <c r="Q446" i="16"/>
  <c r="V446" i="16"/>
  <c r="G458" i="16"/>
  <c r="I458" i="16"/>
  <c r="K458" i="16"/>
  <c r="M458" i="16"/>
  <c r="O458" i="16"/>
  <c r="Q458" i="16"/>
  <c r="V458" i="16"/>
  <c r="G466" i="16"/>
  <c r="I466" i="16"/>
  <c r="K466" i="16"/>
  <c r="M466" i="16"/>
  <c r="O466" i="16"/>
  <c r="Q466" i="16"/>
  <c r="V466" i="16"/>
  <c r="G477" i="16"/>
  <c r="I477" i="16"/>
  <c r="K477" i="16"/>
  <c r="M477" i="16"/>
  <c r="O477" i="16"/>
  <c r="Q477" i="16"/>
  <c r="V477" i="16"/>
  <c r="G489" i="16"/>
  <c r="I489" i="16"/>
  <c r="K489" i="16"/>
  <c r="M489" i="16"/>
  <c r="O489" i="16"/>
  <c r="Q489" i="16"/>
  <c r="V489" i="16"/>
  <c r="G492" i="16"/>
  <c r="I492" i="16"/>
  <c r="K492" i="16"/>
  <c r="M492" i="16"/>
  <c r="O492" i="16"/>
  <c r="Q492" i="16"/>
  <c r="V492" i="16"/>
  <c r="G497" i="16"/>
  <c r="I497" i="16"/>
  <c r="K497" i="16"/>
  <c r="M497" i="16"/>
  <c r="O497" i="16"/>
  <c r="Q497" i="16"/>
  <c r="V497" i="16"/>
  <c r="G507" i="16"/>
  <c r="I507" i="16"/>
  <c r="K507" i="16"/>
  <c r="M507" i="16"/>
  <c r="O507" i="16"/>
  <c r="Q507" i="16"/>
  <c r="V507" i="16"/>
  <c r="G514" i="16"/>
  <c r="I514" i="16"/>
  <c r="K514" i="16"/>
  <c r="M514" i="16"/>
  <c r="O514" i="16"/>
  <c r="Q514" i="16"/>
  <c r="V514" i="16"/>
  <c r="G517" i="16"/>
  <c r="I517" i="16"/>
  <c r="K517" i="16"/>
  <c r="M517" i="16"/>
  <c r="O517" i="16"/>
  <c r="Q517" i="16"/>
  <c r="V517" i="16"/>
  <c r="G522" i="16"/>
  <c r="I522" i="16"/>
  <c r="K522" i="16"/>
  <c r="M522" i="16"/>
  <c r="O522" i="16"/>
  <c r="Q522" i="16"/>
  <c r="V522" i="16"/>
  <c r="G525" i="16"/>
  <c r="I525" i="16"/>
  <c r="K525" i="16"/>
  <c r="M525" i="16"/>
  <c r="O525" i="16"/>
  <c r="Q525" i="16"/>
  <c r="V525" i="16"/>
  <c r="G533" i="16"/>
  <c r="I533" i="16"/>
  <c r="K533" i="16"/>
  <c r="M533" i="16"/>
  <c r="O533" i="16"/>
  <c r="Q533" i="16"/>
  <c r="V533" i="16"/>
  <c r="G537" i="16"/>
  <c r="I537" i="16"/>
  <c r="K537" i="16"/>
  <c r="M537" i="16"/>
  <c r="O537" i="16"/>
  <c r="Q537" i="16"/>
  <c r="V537" i="16"/>
  <c r="G543" i="16"/>
  <c r="I543" i="16"/>
  <c r="K543" i="16"/>
  <c r="M543" i="16"/>
  <c r="O543" i="16"/>
  <c r="Q543" i="16"/>
  <c r="V543" i="16"/>
  <c r="G547" i="16"/>
  <c r="I547" i="16"/>
  <c r="K547" i="16"/>
  <c r="M547" i="16"/>
  <c r="O547" i="16"/>
  <c r="Q547" i="16"/>
  <c r="V547" i="16"/>
  <c r="G552" i="16"/>
  <c r="I552" i="16"/>
  <c r="K552" i="16"/>
  <c r="M552" i="16"/>
  <c r="O552" i="16"/>
  <c r="Q552" i="16"/>
  <c r="V552" i="16"/>
  <c r="G555" i="16"/>
  <c r="I555" i="16"/>
  <c r="K555" i="16"/>
  <c r="M555" i="16"/>
  <c r="O555" i="16"/>
  <c r="Q555" i="16"/>
  <c r="V555" i="16"/>
  <c r="G560" i="16"/>
  <c r="I560" i="16"/>
  <c r="K560" i="16"/>
  <c r="M560" i="16"/>
  <c r="O560" i="16"/>
  <c r="Q560" i="16"/>
  <c r="V560" i="16"/>
  <c r="G563" i="16"/>
  <c r="I563" i="16"/>
  <c r="K563" i="16"/>
  <c r="M563" i="16"/>
  <c r="O563" i="16"/>
  <c r="Q563" i="16"/>
  <c r="V563" i="16"/>
  <c r="G567" i="16"/>
  <c r="I567" i="16"/>
  <c r="K567" i="16"/>
  <c r="M567" i="16"/>
  <c r="O567" i="16"/>
  <c r="Q567" i="16"/>
  <c r="V567" i="16"/>
  <c r="G570" i="16"/>
  <c r="I570" i="16"/>
  <c r="K570" i="16"/>
  <c r="M570" i="16"/>
  <c r="O570" i="16"/>
  <c r="Q570" i="16"/>
  <c r="V570" i="16"/>
  <c r="G573" i="16"/>
  <c r="I573" i="16"/>
  <c r="K573" i="16"/>
  <c r="M573" i="16"/>
  <c r="O573" i="16"/>
  <c r="Q573" i="16"/>
  <c r="V573" i="16"/>
  <c r="G577" i="16"/>
  <c r="I577" i="16"/>
  <c r="K577" i="16"/>
  <c r="M577" i="16"/>
  <c r="O577" i="16"/>
  <c r="Q577" i="16"/>
  <c r="V577" i="16"/>
  <c r="G579" i="16"/>
  <c r="I579" i="16"/>
  <c r="K579" i="16"/>
  <c r="M579" i="16"/>
  <c r="O579" i="16"/>
  <c r="Q579" i="16"/>
  <c r="V579" i="16"/>
  <c r="G582" i="16"/>
  <c r="I582" i="16"/>
  <c r="K582" i="16"/>
  <c r="M582" i="16"/>
  <c r="O582" i="16"/>
  <c r="Q582" i="16"/>
  <c r="V582" i="16"/>
  <c r="G587" i="16"/>
  <c r="I587" i="16"/>
  <c r="K587" i="16"/>
  <c r="M587" i="16"/>
  <c r="O587" i="16"/>
  <c r="Q587" i="16"/>
  <c r="V587" i="16"/>
  <c r="G591" i="16"/>
  <c r="I591" i="16"/>
  <c r="K591" i="16"/>
  <c r="M591" i="16"/>
  <c r="O591" i="16"/>
  <c r="Q591" i="16"/>
  <c r="V591" i="16"/>
  <c r="G595" i="16"/>
  <c r="I595" i="16"/>
  <c r="K595" i="16"/>
  <c r="M595" i="16"/>
  <c r="O595" i="16"/>
  <c r="Q595" i="16"/>
  <c r="V595" i="16"/>
  <c r="G609" i="16"/>
  <c r="I609" i="16"/>
  <c r="K609" i="16"/>
  <c r="M609" i="16"/>
  <c r="O609" i="16"/>
  <c r="Q609" i="16"/>
  <c r="V609" i="16"/>
  <c r="G613" i="16"/>
  <c r="I613" i="16"/>
  <c r="K613" i="16"/>
  <c r="M613" i="16"/>
  <c r="O613" i="16"/>
  <c r="Q613" i="16"/>
  <c r="V613" i="16"/>
  <c r="G617" i="16"/>
  <c r="I617" i="16"/>
  <c r="K617" i="16"/>
  <c r="M617" i="16"/>
  <c r="O617" i="16"/>
  <c r="Q617" i="16"/>
  <c r="V617" i="16"/>
  <c r="G619" i="16"/>
  <c r="I619" i="16"/>
  <c r="K619" i="16"/>
  <c r="M619" i="16"/>
  <c r="O619" i="16"/>
  <c r="Q619" i="16"/>
  <c r="V619" i="16"/>
  <c r="G635" i="16"/>
  <c r="I635" i="16"/>
  <c r="K635" i="16"/>
  <c r="M635" i="16"/>
  <c r="O635" i="16"/>
  <c r="Q635" i="16"/>
  <c r="V635" i="16"/>
  <c r="G640" i="16"/>
  <c r="I640" i="16"/>
  <c r="K640" i="16"/>
  <c r="M640" i="16"/>
  <c r="O640" i="16"/>
  <c r="Q640" i="16"/>
  <c r="V640" i="16"/>
  <c r="G644" i="16"/>
  <c r="I644" i="16"/>
  <c r="K644" i="16"/>
  <c r="M644" i="16"/>
  <c r="O644" i="16"/>
  <c r="Q644" i="16"/>
  <c r="V644" i="16"/>
  <c r="G650" i="16"/>
  <c r="I650" i="16"/>
  <c r="K650" i="16"/>
  <c r="M650" i="16"/>
  <c r="O650" i="16"/>
  <c r="Q650" i="16"/>
  <c r="V650" i="16"/>
  <c r="G652" i="16"/>
  <c r="I652" i="16"/>
  <c r="K652" i="16"/>
  <c r="M652" i="16"/>
  <c r="O652" i="16"/>
  <c r="Q652" i="16"/>
  <c r="V652" i="16"/>
  <c r="G654" i="16"/>
  <c r="I654" i="16"/>
  <c r="K654" i="16"/>
  <c r="M654" i="16"/>
  <c r="O654" i="16"/>
  <c r="Q654" i="16"/>
  <c r="V654" i="16"/>
  <c r="G657" i="16"/>
  <c r="I657" i="16"/>
  <c r="K657" i="16"/>
  <c r="M657" i="16"/>
  <c r="O657" i="16"/>
  <c r="Q657" i="16"/>
  <c r="V657" i="16"/>
  <c r="G661" i="16"/>
  <c r="I661" i="16"/>
  <c r="K661" i="16"/>
  <c r="M661" i="16"/>
  <c r="O661" i="16"/>
  <c r="Q661" i="16"/>
  <c r="V661" i="16"/>
  <c r="G664" i="16"/>
  <c r="I664" i="16"/>
  <c r="K664" i="16"/>
  <c r="M664" i="16"/>
  <c r="O664" i="16"/>
  <c r="Q664" i="16"/>
  <c r="V664" i="16"/>
  <c r="G667" i="16"/>
  <c r="I667" i="16"/>
  <c r="K667" i="16"/>
  <c r="M667" i="16"/>
  <c r="O667" i="16"/>
  <c r="Q667" i="16"/>
  <c r="V667" i="16"/>
  <c r="G669" i="16"/>
  <c r="I669" i="16"/>
  <c r="K669" i="16"/>
  <c r="M669" i="16"/>
  <c r="O669" i="16"/>
  <c r="Q669" i="16"/>
  <c r="V669" i="16"/>
  <c r="G676" i="16"/>
  <c r="G675" i="16" s="1"/>
  <c r="I676" i="16"/>
  <c r="I675" i="16" s="1"/>
  <c r="K676" i="16"/>
  <c r="K675" i="16" s="1"/>
  <c r="M676" i="16"/>
  <c r="M675" i="16" s="1"/>
  <c r="O676" i="16"/>
  <c r="O675" i="16" s="1"/>
  <c r="Q676" i="16"/>
  <c r="Q675" i="16" s="1"/>
  <c r="V676" i="16"/>
  <c r="V675" i="16" s="1"/>
  <c r="G680" i="16"/>
  <c r="I680" i="16"/>
  <c r="K680" i="16"/>
  <c r="M680" i="16"/>
  <c r="O680" i="16"/>
  <c r="Q680" i="16"/>
  <c r="V680" i="16"/>
  <c r="G685" i="16"/>
  <c r="I685" i="16"/>
  <c r="K685" i="16"/>
  <c r="M685" i="16"/>
  <c r="O685" i="16"/>
  <c r="Q685" i="16"/>
  <c r="V685" i="16"/>
  <c r="G690" i="16"/>
  <c r="I690" i="16"/>
  <c r="K690" i="16"/>
  <c r="M690" i="16"/>
  <c r="O690" i="16"/>
  <c r="Q690" i="16"/>
  <c r="V690" i="16"/>
  <c r="G694" i="16"/>
  <c r="I694" i="16"/>
  <c r="K694" i="16"/>
  <c r="M694" i="16"/>
  <c r="O694" i="16"/>
  <c r="Q694" i="16"/>
  <c r="V694" i="16"/>
  <c r="G698" i="16"/>
  <c r="I698" i="16"/>
  <c r="K698" i="16"/>
  <c r="M698" i="16"/>
  <c r="O698" i="16"/>
  <c r="Q698" i="16"/>
  <c r="V698" i="16"/>
  <c r="G712" i="16"/>
  <c r="I712" i="16"/>
  <c r="K712" i="16"/>
  <c r="M712" i="16"/>
  <c r="O712" i="16"/>
  <c r="Q712" i="16"/>
  <c r="V712" i="16"/>
  <c r="G728" i="16"/>
  <c r="I728" i="16"/>
  <c r="K728" i="16"/>
  <c r="M728" i="16"/>
  <c r="O728" i="16"/>
  <c r="Q728" i="16"/>
  <c r="V728" i="16"/>
  <c r="G736" i="16"/>
  <c r="I736" i="16"/>
  <c r="K736" i="16"/>
  <c r="M736" i="16"/>
  <c r="O736" i="16"/>
  <c r="Q736" i="16"/>
  <c r="V736" i="16"/>
  <c r="G755" i="16"/>
  <c r="I755" i="16"/>
  <c r="K755" i="16"/>
  <c r="M755" i="16"/>
  <c r="O755" i="16"/>
  <c r="Q755" i="16"/>
  <c r="V755" i="16"/>
  <c r="G761" i="16"/>
  <c r="I761" i="16"/>
  <c r="K761" i="16"/>
  <c r="M761" i="16"/>
  <c r="O761" i="16"/>
  <c r="Q761" i="16"/>
  <c r="V761" i="16"/>
  <c r="G767" i="16"/>
  <c r="I767" i="16"/>
  <c r="K767" i="16"/>
  <c r="M767" i="16"/>
  <c r="O767" i="16"/>
  <c r="Q767" i="16"/>
  <c r="V767" i="16"/>
  <c r="G772" i="16"/>
  <c r="I772" i="16"/>
  <c r="K772" i="16"/>
  <c r="M772" i="16"/>
  <c r="O772" i="16"/>
  <c r="Q772" i="16"/>
  <c r="V772" i="16"/>
  <c r="G778" i="16"/>
  <c r="I778" i="16"/>
  <c r="K778" i="16"/>
  <c r="M778" i="16"/>
  <c r="O778" i="16"/>
  <c r="Q778" i="16"/>
  <c r="V778" i="16"/>
  <c r="G795" i="16"/>
  <c r="I795" i="16"/>
  <c r="K795" i="16"/>
  <c r="M795" i="16"/>
  <c r="O795" i="16"/>
  <c r="Q795" i="16"/>
  <c r="V795" i="16"/>
  <c r="G807" i="16"/>
  <c r="I807" i="16"/>
  <c r="K807" i="16"/>
  <c r="M807" i="16"/>
  <c r="O807" i="16"/>
  <c r="Q807" i="16"/>
  <c r="V807" i="16"/>
  <c r="G813" i="16"/>
  <c r="I813" i="16"/>
  <c r="K813" i="16"/>
  <c r="M813" i="16"/>
  <c r="O813" i="16"/>
  <c r="Q813" i="16"/>
  <c r="V813" i="16"/>
  <c r="G820" i="16"/>
  <c r="I820" i="16"/>
  <c r="K820" i="16"/>
  <c r="M820" i="16"/>
  <c r="O820" i="16"/>
  <c r="Q820" i="16"/>
  <c r="V820" i="16"/>
  <c r="G828" i="16"/>
  <c r="I828" i="16"/>
  <c r="K828" i="16"/>
  <c r="M828" i="16"/>
  <c r="O828" i="16"/>
  <c r="Q828" i="16"/>
  <c r="V828" i="16"/>
  <c r="G831" i="16"/>
  <c r="I831" i="16"/>
  <c r="K831" i="16"/>
  <c r="M831" i="16"/>
  <c r="O831" i="16"/>
  <c r="Q831" i="16"/>
  <c r="V831" i="16"/>
  <c r="G835" i="16"/>
  <c r="I835" i="16"/>
  <c r="K835" i="16"/>
  <c r="M835" i="16"/>
  <c r="O835" i="16"/>
  <c r="Q835" i="16"/>
  <c r="V835" i="16"/>
  <c r="G839" i="16"/>
  <c r="I839" i="16"/>
  <c r="K839" i="16"/>
  <c r="M839" i="16"/>
  <c r="O839" i="16"/>
  <c r="Q839" i="16"/>
  <c r="V839" i="16"/>
  <c r="G858" i="16"/>
  <c r="I858" i="16"/>
  <c r="K858" i="16"/>
  <c r="M858" i="16"/>
  <c r="O858" i="16"/>
  <c r="Q858" i="16"/>
  <c r="V858" i="16"/>
  <c r="G863" i="16"/>
  <c r="I863" i="16"/>
  <c r="K863" i="16"/>
  <c r="M863" i="16"/>
  <c r="O863" i="16"/>
  <c r="Q863" i="16"/>
  <c r="V863" i="16"/>
  <c r="G870" i="16"/>
  <c r="I870" i="16"/>
  <c r="K870" i="16"/>
  <c r="M870" i="16"/>
  <c r="O870" i="16"/>
  <c r="Q870" i="16"/>
  <c r="V870" i="16"/>
  <c r="G875" i="16"/>
  <c r="I875" i="16"/>
  <c r="K875" i="16"/>
  <c r="M875" i="16"/>
  <c r="O875" i="16"/>
  <c r="Q875" i="16"/>
  <c r="V875" i="16"/>
  <c r="G882" i="16"/>
  <c r="I882" i="16"/>
  <c r="K882" i="16"/>
  <c r="M882" i="16"/>
  <c r="O882" i="16"/>
  <c r="Q882" i="16"/>
  <c r="V882" i="16"/>
  <c r="G885" i="16"/>
  <c r="I885" i="16"/>
  <c r="K885" i="16"/>
  <c r="M885" i="16"/>
  <c r="O885" i="16"/>
  <c r="Q885" i="16"/>
  <c r="V885" i="16"/>
  <c r="G889" i="16"/>
  <c r="I889" i="16"/>
  <c r="K889" i="16"/>
  <c r="M889" i="16"/>
  <c r="O889" i="16"/>
  <c r="Q889" i="16"/>
  <c r="V889" i="16"/>
  <c r="G897" i="16"/>
  <c r="I897" i="16"/>
  <c r="K897" i="16"/>
  <c r="M897" i="16"/>
  <c r="O897" i="16"/>
  <c r="Q897" i="16"/>
  <c r="V897" i="16"/>
  <c r="G909" i="16"/>
  <c r="I909" i="16"/>
  <c r="K909" i="16"/>
  <c r="M909" i="16"/>
  <c r="O909" i="16"/>
  <c r="Q909" i="16"/>
  <c r="V909" i="16"/>
  <c r="G925" i="16"/>
  <c r="I925" i="16"/>
  <c r="K925" i="16"/>
  <c r="M925" i="16"/>
  <c r="O925" i="16"/>
  <c r="Q925" i="16"/>
  <c r="V925" i="16"/>
  <c r="G944" i="16"/>
  <c r="I944" i="16"/>
  <c r="K944" i="16"/>
  <c r="M944" i="16"/>
  <c r="O944" i="16"/>
  <c r="Q944" i="16"/>
  <c r="V944" i="16"/>
  <c r="G950" i="16"/>
  <c r="I950" i="16"/>
  <c r="K950" i="16"/>
  <c r="M950" i="16"/>
  <c r="O950" i="16"/>
  <c r="Q950" i="16"/>
  <c r="V950" i="16"/>
  <c r="G965" i="16"/>
  <c r="I965" i="16"/>
  <c r="K965" i="16"/>
  <c r="M965" i="16"/>
  <c r="O965" i="16"/>
  <c r="Q965" i="16"/>
  <c r="V965" i="16"/>
  <c r="G970" i="16"/>
  <c r="I970" i="16"/>
  <c r="K970" i="16"/>
  <c r="M970" i="16"/>
  <c r="O970" i="16"/>
  <c r="Q970" i="16"/>
  <c r="V970" i="16"/>
  <c r="G975" i="16"/>
  <c r="I975" i="16"/>
  <c r="K975" i="16"/>
  <c r="M975" i="16"/>
  <c r="O975" i="16"/>
  <c r="Q975" i="16"/>
  <c r="V975" i="16"/>
  <c r="G989" i="16"/>
  <c r="I989" i="16"/>
  <c r="K989" i="16"/>
  <c r="M989" i="16"/>
  <c r="O989" i="16"/>
  <c r="Q989" i="16"/>
  <c r="V989" i="16"/>
  <c r="G994" i="16"/>
  <c r="I994" i="16"/>
  <c r="K994" i="16"/>
  <c r="M994" i="16"/>
  <c r="O994" i="16"/>
  <c r="Q994" i="16"/>
  <c r="V994" i="16"/>
  <c r="G998" i="16"/>
  <c r="I998" i="16"/>
  <c r="K998" i="16"/>
  <c r="M998" i="16"/>
  <c r="O998" i="16"/>
  <c r="Q998" i="16"/>
  <c r="V998" i="16"/>
  <c r="G1005" i="16"/>
  <c r="I1005" i="16"/>
  <c r="K1005" i="16"/>
  <c r="M1005" i="16"/>
  <c r="O1005" i="16"/>
  <c r="Q1005" i="16"/>
  <c r="V1005" i="16"/>
  <c r="G1009" i="16"/>
  <c r="I1009" i="16"/>
  <c r="K1009" i="16"/>
  <c r="M1009" i="16"/>
  <c r="O1009" i="16"/>
  <c r="Q1009" i="16"/>
  <c r="V1009" i="16"/>
  <c r="G1013" i="16"/>
  <c r="I1013" i="16"/>
  <c r="K1013" i="16"/>
  <c r="M1013" i="16"/>
  <c r="O1013" i="16"/>
  <c r="Q1013" i="16"/>
  <c r="V1013" i="16"/>
  <c r="G1022" i="16"/>
  <c r="I1022" i="16"/>
  <c r="K1022" i="16"/>
  <c r="M1022" i="16"/>
  <c r="O1022" i="16"/>
  <c r="Q1022" i="16"/>
  <c r="V1022" i="16"/>
  <c r="G1026" i="16"/>
  <c r="I1026" i="16"/>
  <c r="K1026" i="16"/>
  <c r="M1026" i="16"/>
  <c r="O1026" i="16"/>
  <c r="Q1026" i="16"/>
  <c r="V1026" i="16"/>
  <c r="G1033" i="16"/>
  <c r="I1033" i="16"/>
  <c r="K1033" i="16"/>
  <c r="M1033" i="16"/>
  <c r="O1033" i="16"/>
  <c r="Q1033" i="16"/>
  <c r="V1033" i="16"/>
  <c r="G1040" i="16"/>
  <c r="I1040" i="16"/>
  <c r="K1040" i="16"/>
  <c r="M1040" i="16"/>
  <c r="O1040" i="16"/>
  <c r="Q1040" i="16"/>
  <c r="V1040" i="16"/>
  <c r="G1046" i="16"/>
  <c r="G1045" i="16" s="1"/>
  <c r="I1046" i="16"/>
  <c r="I1045" i="16" s="1"/>
  <c r="K1046" i="16"/>
  <c r="K1045" i="16" s="1"/>
  <c r="M1046" i="16"/>
  <c r="M1045" i="16" s="1"/>
  <c r="O1046" i="16"/>
  <c r="O1045" i="16" s="1"/>
  <c r="Q1046" i="16"/>
  <c r="Q1045" i="16" s="1"/>
  <c r="V1046" i="16"/>
  <c r="V1045" i="16" s="1"/>
  <c r="G1052" i="16"/>
  <c r="I1052" i="16"/>
  <c r="K1052" i="16"/>
  <c r="M1052" i="16"/>
  <c r="O1052" i="16"/>
  <c r="Q1052" i="16"/>
  <c r="V1052" i="16"/>
  <c r="G1057" i="16"/>
  <c r="I1057" i="16"/>
  <c r="K1057" i="16"/>
  <c r="M1057" i="16"/>
  <c r="O1057" i="16"/>
  <c r="Q1057" i="16"/>
  <c r="V1057" i="16"/>
  <c r="G1062" i="16"/>
  <c r="I1062" i="16"/>
  <c r="K1062" i="16"/>
  <c r="M1062" i="16"/>
  <c r="O1062" i="16"/>
  <c r="Q1062" i="16"/>
  <c r="V1062" i="16"/>
  <c r="G1066" i="16"/>
  <c r="I1066" i="16"/>
  <c r="K1066" i="16"/>
  <c r="M1066" i="16"/>
  <c r="O1066" i="16"/>
  <c r="Q1066" i="16"/>
  <c r="V1066" i="16"/>
  <c r="G1069" i="16"/>
  <c r="I1069" i="16"/>
  <c r="K1069" i="16"/>
  <c r="M1069" i="16"/>
  <c r="O1069" i="16"/>
  <c r="Q1069" i="16"/>
  <c r="V1069" i="16"/>
  <c r="G1072" i="16"/>
  <c r="I1072" i="16"/>
  <c r="K1072" i="16"/>
  <c r="M1072" i="16"/>
  <c r="O1072" i="16"/>
  <c r="Q1072" i="16"/>
  <c r="V1072" i="16"/>
  <c r="G1075" i="16"/>
  <c r="I1075" i="16"/>
  <c r="K1075" i="16"/>
  <c r="M1075" i="16"/>
  <c r="O1075" i="16"/>
  <c r="Q1075" i="16"/>
  <c r="V1075" i="16"/>
  <c r="G1077" i="16"/>
  <c r="I1077" i="16"/>
  <c r="K1077" i="16"/>
  <c r="M1077" i="16"/>
  <c r="O1077" i="16"/>
  <c r="Q1077" i="16"/>
  <c r="V1077" i="16"/>
  <c r="G1079" i="16"/>
  <c r="I1079" i="16"/>
  <c r="K1079" i="16"/>
  <c r="M1079" i="16"/>
  <c r="O1079" i="16"/>
  <c r="Q1079" i="16"/>
  <c r="V1079" i="16"/>
  <c r="G1083" i="16"/>
  <c r="I1083" i="16"/>
  <c r="K1083" i="16"/>
  <c r="M1083" i="16"/>
  <c r="O1083" i="16"/>
  <c r="Q1083" i="16"/>
  <c r="V1083" i="16"/>
  <c r="G1085" i="16"/>
  <c r="I1085" i="16"/>
  <c r="K1085" i="16"/>
  <c r="M1085" i="16"/>
  <c r="O1085" i="16"/>
  <c r="Q1085" i="16"/>
  <c r="V1085" i="16"/>
  <c r="G1087" i="16"/>
  <c r="I1087" i="16"/>
  <c r="K1087" i="16"/>
  <c r="M1087" i="16"/>
  <c r="O1087" i="16"/>
  <c r="Q1087" i="16"/>
  <c r="V1087" i="16"/>
  <c r="G1090" i="16"/>
  <c r="I1090" i="16"/>
  <c r="K1090" i="16"/>
  <c r="M1090" i="16"/>
  <c r="O1090" i="16"/>
  <c r="Q1090" i="16"/>
  <c r="V1090" i="16"/>
  <c r="G1093" i="16"/>
  <c r="I1093" i="16"/>
  <c r="K1093" i="16"/>
  <c r="M1093" i="16"/>
  <c r="O1093" i="16"/>
  <c r="Q1093" i="16"/>
  <c r="V1093" i="16"/>
  <c r="G1097" i="16"/>
  <c r="I1097" i="16"/>
  <c r="K1097" i="16"/>
  <c r="M1097" i="16"/>
  <c r="O1097" i="16"/>
  <c r="Q1097" i="16"/>
  <c r="V1097" i="16"/>
  <c r="G1100" i="16"/>
  <c r="I1100" i="16"/>
  <c r="K1100" i="16"/>
  <c r="M1100" i="16"/>
  <c r="O1100" i="16"/>
  <c r="Q1100" i="16"/>
  <c r="V1100" i="16"/>
  <c r="G1103" i="16"/>
  <c r="I1103" i="16"/>
  <c r="K1103" i="16"/>
  <c r="M1103" i="16"/>
  <c r="O1103" i="16"/>
  <c r="Q1103" i="16"/>
  <c r="V1103" i="16"/>
  <c r="G1106" i="16"/>
  <c r="I1106" i="16"/>
  <c r="K1106" i="16"/>
  <c r="M1106" i="16"/>
  <c r="O1106" i="16"/>
  <c r="Q1106" i="16"/>
  <c r="V1106" i="16"/>
  <c r="G1109" i="16"/>
  <c r="I1109" i="16"/>
  <c r="K1109" i="16"/>
  <c r="M1109" i="16"/>
  <c r="O1109" i="16"/>
  <c r="Q1109" i="16"/>
  <c r="V1109" i="16"/>
  <c r="G1112" i="16"/>
  <c r="I1112" i="16"/>
  <c r="K1112" i="16"/>
  <c r="M1112" i="16"/>
  <c r="O1112" i="16"/>
  <c r="Q1112" i="16"/>
  <c r="V1112" i="16"/>
  <c r="G1115" i="16"/>
  <c r="I1115" i="16"/>
  <c r="K1115" i="16"/>
  <c r="M1115" i="16"/>
  <c r="O1115" i="16"/>
  <c r="Q1115" i="16"/>
  <c r="V1115" i="16"/>
  <c r="G1118" i="16"/>
  <c r="I1118" i="16"/>
  <c r="K1118" i="16"/>
  <c r="M1118" i="16"/>
  <c r="O1118" i="16"/>
  <c r="Q1118" i="16"/>
  <c r="V1118" i="16"/>
  <c r="G1121" i="16"/>
  <c r="I1121" i="16"/>
  <c r="K1121" i="16"/>
  <c r="M1121" i="16"/>
  <c r="O1121" i="16"/>
  <c r="Q1121" i="16"/>
  <c r="V1121" i="16"/>
  <c r="G1124" i="16"/>
  <c r="I1124" i="16"/>
  <c r="K1124" i="16"/>
  <c r="M1124" i="16"/>
  <c r="O1124" i="16"/>
  <c r="Q1124" i="16"/>
  <c r="V1124" i="16"/>
  <c r="G1127" i="16"/>
  <c r="I1127" i="16"/>
  <c r="K1127" i="16"/>
  <c r="M1127" i="16"/>
  <c r="O1127" i="16"/>
  <c r="Q1127" i="16"/>
  <c r="V1127" i="16"/>
  <c r="G1130" i="16"/>
  <c r="I1130" i="16"/>
  <c r="K1130" i="16"/>
  <c r="M1130" i="16"/>
  <c r="O1130" i="16"/>
  <c r="Q1130" i="16"/>
  <c r="V1130" i="16"/>
  <c r="G1133" i="16"/>
  <c r="I1133" i="16"/>
  <c r="K1133" i="16"/>
  <c r="M1133" i="16"/>
  <c r="O1133" i="16"/>
  <c r="Q1133" i="16"/>
  <c r="V1133" i="16"/>
  <c r="G1136" i="16"/>
  <c r="I1136" i="16"/>
  <c r="K1136" i="16"/>
  <c r="M1136" i="16"/>
  <c r="O1136" i="16"/>
  <c r="Q1136" i="16"/>
  <c r="V1136" i="16"/>
  <c r="G1140" i="16"/>
  <c r="I1140" i="16"/>
  <c r="K1140" i="16"/>
  <c r="M1140" i="16"/>
  <c r="O1140" i="16"/>
  <c r="Q1140" i="16"/>
  <c r="V1140" i="16"/>
  <c r="G1143" i="16"/>
  <c r="I1143" i="16"/>
  <c r="K1143" i="16"/>
  <c r="M1143" i="16"/>
  <c r="O1143" i="16"/>
  <c r="Q1143" i="16"/>
  <c r="V1143" i="16"/>
  <c r="G1146" i="16"/>
  <c r="I1146" i="16"/>
  <c r="K1146" i="16"/>
  <c r="M1146" i="16"/>
  <c r="O1146" i="16"/>
  <c r="Q1146" i="16"/>
  <c r="V1146" i="16"/>
  <c r="G1150" i="16"/>
  <c r="I1150" i="16"/>
  <c r="K1150" i="16"/>
  <c r="M1150" i="16"/>
  <c r="O1150" i="16"/>
  <c r="Q1150" i="16"/>
  <c r="V1150" i="16"/>
  <c r="G1158" i="16"/>
  <c r="I1158" i="16"/>
  <c r="K1158" i="16"/>
  <c r="M1158" i="16"/>
  <c r="O1158" i="16"/>
  <c r="Q1158" i="16"/>
  <c r="V1158" i="16"/>
  <c r="G1173" i="16"/>
  <c r="I1173" i="16"/>
  <c r="K1173" i="16"/>
  <c r="M1173" i="16"/>
  <c r="O1173" i="16"/>
  <c r="Q1173" i="16"/>
  <c r="V1173" i="16"/>
  <c r="G1176" i="16"/>
  <c r="I1176" i="16"/>
  <c r="K1176" i="16"/>
  <c r="M1176" i="16"/>
  <c r="O1176" i="16"/>
  <c r="Q1176" i="16"/>
  <c r="V1176" i="16"/>
  <c r="G1183" i="16"/>
  <c r="I1183" i="16"/>
  <c r="K1183" i="16"/>
  <c r="M1183" i="16"/>
  <c r="O1183" i="16"/>
  <c r="Q1183" i="16"/>
  <c r="V1183" i="16"/>
  <c r="G1186" i="16"/>
  <c r="I1186" i="16"/>
  <c r="K1186" i="16"/>
  <c r="M1186" i="16"/>
  <c r="O1186" i="16"/>
  <c r="Q1186" i="16"/>
  <c r="V1186" i="16"/>
  <c r="G1192" i="16"/>
  <c r="I1192" i="16"/>
  <c r="K1192" i="16"/>
  <c r="M1192" i="16"/>
  <c r="O1192" i="16"/>
  <c r="Q1192" i="16"/>
  <c r="V1192" i="16"/>
  <c r="G1197" i="16"/>
  <c r="I1197" i="16"/>
  <c r="K1197" i="16"/>
  <c r="M1197" i="16"/>
  <c r="O1197" i="16"/>
  <c r="Q1197" i="16"/>
  <c r="V1197" i="16"/>
  <c r="G1199" i="16"/>
  <c r="I1199" i="16"/>
  <c r="K1199" i="16"/>
  <c r="M1199" i="16"/>
  <c r="O1199" i="16"/>
  <c r="Q1199" i="16"/>
  <c r="V1199" i="16"/>
  <c r="G1203" i="16"/>
  <c r="I1203" i="16"/>
  <c r="K1203" i="16"/>
  <c r="M1203" i="16"/>
  <c r="O1203" i="16"/>
  <c r="Q1203" i="16"/>
  <c r="V1203" i="16"/>
  <c r="G1205" i="16"/>
  <c r="I1205" i="16"/>
  <c r="K1205" i="16"/>
  <c r="M1205" i="16"/>
  <c r="O1205" i="16"/>
  <c r="Q1205" i="16"/>
  <c r="V1205" i="16"/>
  <c r="G1207" i="16"/>
  <c r="I1207" i="16"/>
  <c r="K1207" i="16"/>
  <c r="M1207" i="16"/>
  <c r="O1207" i="16"/>
  <c r="Q1207" i="16"/>
  <c r="V1207" i="16"/>
  <c r="G1209" i="16"/>
  <c r="I1209" i="16"/>
  <c r="K1209" i="16"/>
  <c r="M1209" i="16"/>
  <c r="O1209" i="16"/>
  <c r="Q1209" i="16"/>
  <c r="V1209" i="16"/>
  <c r="G1212" i="16"/>
  <c r="I1212" i="16"/>
  <c r="K1212" i="16"/>
  <c r="M1212" i="16"/>
  <c r="O1212" i="16"/>
  <c r="Q1212" i="16"/>
  <c r="V1212" i="16"/>
  <c r="G1215" i="16"/>
  <c r="I1215" i="16"/>
  <c r="K1215" i="16"/>
  <c r="M1215" i="16"/>
  <c r="O1215" i="16"/>
  <c r="Q1215" i="16"/>
  <c r="V1215" i="16"/>
  <c r="G1218" i="16"/>
  <c r="I1218" i="16"/>
  <c r="K1218" i="16"/>
  <c r="M1218" i="16"/>
  <c r="O1218" i="16"/>
  <c r="Q1218" i="16"/>
  <c r="V1218" i="16"/>
  <c r="G1235" i="16"/>
  <c r="I1235" i="16"/>
  <c r="K1235" i="16"/>
  <c r="M1235" i="16"/>
  <c r="O1235" i="16"/>
  <c r="Q1235" i="16"/>
  <c r="V1235" i="16"/>
  <c r="G1239" i="16"/>
  <c r="I1239" i="16"/>
  <c r="K1239" i="16"/>
  <c r="M1239" i="16"/>
  <c r="O1239" i="16"/>
  <c r="Q1239" i="16"/>
  <c r="V1239" i="16"/>
  <c r="G1243" i="16"/>
  <c r="I1243" i="16"/>
  <c r="K1243" i="16"/>
  <c r="M1243" i="16"/>
  <c r="O1243" i="16"/>
  <c r="Q1243" i="16"/>
  <c r="V1243" i="16"/>
  <c r="G1247" i="16"/>
  <c r="I1247" i="16"/>
  <c r="K1247" i="16"/>
  <c r="M1247" i="16"/>
  <c r="O1247" i="16"/>
  <c r="Q1247" i="16"/>
  <c r="V1247" i="16"/>
  <c r="G1252" i="16"/>
  <c r="I1252" i="16"/>
  <c r="K1252" i="16"/>
  <c r="M1252" i="16"/>
  <c r="O1252" i="16"/>
  <c r="Q1252" i="16"/>
  <c r="V1252" i="16"/>
  <c r="G1256" i="16"/>
  <c r="I1256" i="16"/>
  <c r="K1256" i="16"/>
  <c r="M1256" i="16"/>
  <c r="O1256" i="16"/>
  <c r="Q1256" i="16"/>
  <c r="V1256" i="16"/>
  <c r="G1259" i="16"/>
  <c r="I1259" i="16"/>
  <c r="K1259" i="16"/>
  <c r="M1259" i="16"/>
  <c r="O1259" i="16"/>
  <c r="Q1259" i="16"/>
  <c r="V1259" i="16"/>
  <c r="G1267" i="16"/>
  <c r="I1267" i="16"/>
  <c r="K1267" i="16"/>
  <c r="M1267" i="16"/>
  <c r="O1267" i="16"/>
  <c r="Q1267" i="16"/>
  <c r="V1267" i="16"/>
  <c r="G1271" i="16"/>
  <c r="I1271" i="16"/>
  <c r="K1271" i="16"/>
  <c r="M1271" i="16"/>
  <c r="O1271" i="16"/>
  <c r="Q1271" i="16"/>
  <c r="V1271" i="16"/>
  <c r="G1274" i="16"/>
  <c r="I1274" i="16"/>
  <c r="K1274" i="16"/>
  <c r="M1274" i="16"/>
  <c r="O1274" i="16"/>
  <c r="Q1274" i="16"/>
  <c r="V1274" i="16"/>
  <c r="G1277" i="16"/>
  <c r="I1277" i="16"/>
  <c r="K1277" i="16"/>
  <c r="M1277" i="16"/>
  <c r="O1277" i="16"/>
  <c r="Q1277" i="16"/>
  <c r="V1277" i="16"/>
  <c r="G1279" i="16"/>
  <c r="I1279" i="16"/>
  <c r="K1279" i="16"/>
  <c r="M1279" i="16"/>
  <c r="O1279" i="16"/>
  <c r="Q1279" i="16"/>
  <c r="V1279" i="16"/>
  <c r="G1283" i="16"/>
  <c r="I1283" i="16"/>
  <c r="K1283" i="16"/>
  <c r="M1283" i="16"/>
  <c r="O1283" i="16"/>
  <c r="Q1283" i="16"/>
  <c r="V1283" i="16"/>
  <c r="G1289" i="16"/>
  <c r="I1289" i="16"/>
  <c r="K1289" i="16"/>
  <c r="M1289" i="16"/>
  <c r="O1289" i="16"/>
  <c r="Q1289" i="16"/>
  <c r="V1289" i="16"/>
  <c r="G1295" i="16"/>
  <c r="I1295" i="16"/>
  <c r="K1295" i="16"/>
  <c r="M1295" i="16"/>
  <c r="O1295" i="16"/>
  <c r="Q1295" i="16"/>
  <c r="V1295" i="16"/>
  <c r="G1299" i="16"/>
  <c r="I1299" i="16"/>
  <c r="K1299" i="16"/>
  <c r="M1299" i="16"/>
  <c r="O1299" i="16"/>
  <c r="Q1299" i="16"/>
  <c r="V1299" i="16"/>
  <c r="G1303" i="16"/>
  <c r="I1303" i="16"/>
  <c r="K1303" i="16"/>
  <c r="M1303" i="16"/>
  <c r="O1303" i="16"/>
  <c r="Q1303" i="16"/>
  <c r="V1303" i="16"/>
  <c r="G1312" i="16"/>
  <c r="I1312" i="16"/>
  <c r="K1312" i="16"/>
  <c r="M1312" i="16"/>
  <c r="O1312" i="16"/>
  <c r="Q1312" i="16"/>
  <c r="V1312" i="16"/>
  <c r="G1315" i="16"/>
  <c r="I1315" i="16"/>
  <c r="K1315" i="16"/>
  <c r="M1315" i="16"/>
  <c r="O1315" i="16"/>
  <c r="Q1315" i="16"/>
  <c r="V1315" i="16"/>
  <c r="G1317" i="16"/>
  <c r="I1317" i="16"/>
  <c r="K1317" i="16"/>
  <c r="M1317" i="16"/>
  <c r="O1317" i="16"/>
  <c r="Q1317" i="16"/>
  <c r="V1317" i="16"/>
  <c r="G1319" i="16"/>
  <c r="I1319" i="16"/>
  <c r="K1319" i="16"/>
  <c r="M1319" i="16"/>
  <c r="O1319" i="16"/>
  <c r="Q1319" i="16"/>
  <c r="V1319" i="16"/>
  <c r="G1321" i="16"/>
  <c r="I1321" i="16"/>
  <c r="K1321" i="16"/>
  <c r="M1321" i="16"/>
  <c r="O1321" i="16"/>
  <c r="Q1321" i="16"/>
  <c r="V1321" i="16"/>
  <c r="G1323" i="16"/>
  <c r="I1323" i="16"/>
  <c r="K1323" i="16"/>
  <c r="M1323" i="16"/>
  <c r="O1323" i="16"/>
  <c r="Q1323" i="16"/>
  <c r="V1323" i="16"/>
  <c r="G1325" i="16"/>
  <c r="I1325" i="16"/>
  <c r="K1325" i="16"/>
  <c r="M1325" i="16"/>
  <c r="O1325" i="16"/>
  <c r="Q1325" i="16"/>
  <c r="V1325" i="16"/>
  <c r="G1327" i="16"/>
  <c r="I1327" i="16"/>
  <c r="K1327" i="16"/>
  <c r="M1327" i="16"/>
  <c r="O1327" i="16"/>
  <c r="Q1327" i="16"/>
  <c r="V1327" i="16"/>
  <c r="G1330" i="16"/>
  <c r="I1330" i="16"/>
  <c r="K1330" i="16"/>
  <c r="M1330" i="16"/>
  <c r="O1330" i="16"/>
  <c r="Q1330" i="16"/>
  <c r="V1330" i="16"/>
  <c r="G1334" i="16"/>
  <c r="I1334" i="16"/>
  <c r="K1334" i="16"/>
  <c r="M1334" i="16"/>
  <c r="O1334" i="16"/>
  <c r="Q1334" i="16"/>
  <c r="V1334" i="16"/>
  <c r="G1338" i="16"/>
  <c r="I1338" i="16"/>
  <c r="K1338" i="16"/>
  <c r="M1338" i="16"/>
  <c r="O1338" i="16"/>
  <c r="Q1338" i="16"/>
  <c r="V1338" i="16"/>
  <c r="G1340" i="16"/>
  <c r="I1340" i="16"/>
  <c r="K1340" i="16"/>
  <c r="M1340" i="16"/>
  <c r="O1340" i="16"/>
  <c r="Q1340" i="16"/>
  <c r="V1340" i="16"/>
  <c r="G1342" i="16"/>
  <c r="I1342" i="16"/>
  <c r="K1342" i="16"/>
  <c r="M1342" i="16"/>
  <c r="O1342" i="16"/>
  <c r="Q1342" i="16"/>
  <c r="V1342" i="16"/>
  <c r="G1345" i="16"/>
  <c r="I1345" i="16"/>
  <c r="K1345" i="16"/>
  <c r="M1345" i="16"/>
  <c r="O1345" i="16"/>
  <c r="Q1345" i="16"/>
  <c r="V1345" i="16"/>
  <c r="G1349" i="16"/>
  <c r="I1349" i="16"/>
  <c r="K1349" i="16"/>
  <c r="M1349" i="16"/>
  <c r="O1349" i="16"/>
  <c r="Q1349" i="16"/>
  <c r="V1349" i="16"/>
  <c r="G1353" i="16"/>
  <c r="I1353" i="16"/>
  <c r="K1353" i="16"/>
  <c r="M1353" i="16"/>
  <c r="O1353" i="16"/>
  <c r="Q1353" i="16"/>
  <c r="V1353" i="16"/>
  <c r="G1356" i="16"/>
  <c r="I1356" i="16"/>
  <c r="K1356" i="16"/>
  <c r="M1356" i="16"/>
  <c r="O1356" i="16"/>
  <c r="Q1356" i="16"/>
  <c r="V1356" i="16"/>
  <c r="G1360" i="16"/>
  <c r="I1360" i="16"/>
  <c r="K1360" i="16"/>
  <c r="M1360" i="16"/>
  <c r="O1360" i="16"/>
  <c r="Q1360" i="16"/>
  <c r="V1360" i="16"/>
  <c r="G1362" i="16"/>
  <c r="I1362" i="16"/>
  <c r="K1362" i="16"/>
  <c r="M1362" i="16"/>
  <c r="O1362" i="16"/>
  <c r="Q1362" i="16"/>
  <c r="V1362" i="16"/>
  <c r="G1365" i="16"/>
  <c r="I1365" i="16"/>
  <c r="K1365" i="16"/>
  <c r="M1365" i="16"/>
  <c r="O1365" i="16"/>
  <c r="Q1365" i="16"/>
  <c r="V1365" i="16"/>
  <c r="G1369" i="16"/>
  <c r="I1369" i="16"/>
  <c r="K1369" i="16"/>
  <c r="M1369" i="16"/>
  <c r="O1369" i="16"/>
  <c r="Q1369" i="16"/>
  <c r="V1369" i="16"/>
  <c r="G1387" i="16"/>
  <c r="I1387" i="16"/>
  <c r="K1387" i="16"/>
  <c r="M1387" i="16"/>
  <c r="O1387" i="16"/>
  <c r="Q1387" i="16"/>
  <c r="V1387" i="16"/>
  <c r="G1391" i="16"/>
  <c r="I1391" i="16"/>
  <c r="K1391" i="16"/>
  <c r="M1391" i="16"/>
  <c r="O1391" i="16"/>
  <c r="Q1391" i="16"/>
  <c r="V1391" i="16"/>
  <c r="G1395" i="16"/>
  <c r="I1395" i="16"/>
  <c r="K1395" i="16"/>
  <c r="M1395" i="16"/>
  <c r="O1395" i="16"/>
  <c r="Q1395" i="16"/>
  <c r="V1395" i="16"/>
  <c r="G1399" i="16"/>
  <c r="I1399" i="16"/>
  <c r="K1399" i="16"/>
  <c r="M1399" i="16"/>
  <c r="O1399" i="16"/>
  <c r="Q1399" i="16"/>
  <c r="V1399" i="16"/>
  <c r="G1403" i="16"/>
  <c r="I1403" i="16"/>
  <c r="K1403" i="16"/>
  <c r="M1403" i="16"/>
  <c r="O1403" i="16"/>
  <c r="Q1403" i="16"/>
  <c r="V1403" i="16"/>
  <c r="G1420" i="16"/>
  <c r="I1420" i="16"/>
  <c r="K1420" i="16"/>
  <c r="M1420" i="16"/>
  <c r="O1420" i="16"/>
  <c r="Q1420" i="16"/>
  <c r="V1420" i="16"/>
  <c r="G1444" i="16"/>
  <c r="I1444" i="16"/>
  <c r="K1444" i="16"/>
  <c r="M1444" i="16"/>
  <c r="O1444" i="16"/>
  <c r="Q1444" i="16"/>
  <c r="V1444" i="16"/>
  <c r="G1448" i="16"/>
  <c r="I1448" i="16"/>
  <c r="K1448" i="16"/>
  <c r="M1448" i="16"/>
  <c r="O1448" i="16"/>
  <c r="Q1448" i="16"/>
  <c r="V1448" i="16"/>
  <c r="G1451" i="16"/>
  <c r="I1451" i="16"/>
  <c r="K1451" i="16"/>
  <c r="M1451" i="16"/>
  <c r="O1451" i="16"/>
  <c r="Q1451" i="16"/>
  <c r="V1451" i="16"/>
  <c r="G1460" i="16"/>
  <c r="I1460" i="16"/>
  <c r="K1460" i="16"/>
  <c r="M1460" i="16"/>
  <c r="O1460" i="16"/>
  <c r="Q1460" i="16"/>
  <c r="V1460" i="16"/>
  <c r="G1469" i="16"/>
  <c r="I1469" i="16"/>
  <c r="K1469" i="16"/>
  <c r="M1469" i="16"/>
  <c r="O1469" i="16"/>
  <c r="Q1469" i="16"/>
  <c r="V1469" i="16"/>
  <c r="G1472" i="16"/>
  <c r="I1472" i="16"/>
  <c r="K1472" i="16"/>
  <c r="M1472" i="16"/>
  <c r="O1472" i="16"/>
  <c r="Q1472" i="16"/>
  <c r="V1472" i="16"/>
  <c r="G1476" i="16"/>
  <c r="I1476" i="16"/>
  <c r="K1476" i="16"/>
  <c r="M1476" i="16"/>
  <c r="O1476" i="16"/>
  <c r="Q1476" i="16"/>
  <c r="V1476" i="16"/>
  <c r="G1479" i="16"/>
  <c r="I1479" i="16"/>
  <c r="K1479" i="16"/>
  <c r="M1479" i="16"/>
  <c r="O1479" i="16"/>
  <c r="Q1479" i="16"/>
  <c r="V1479" i="16"/>
  <c r="G1483" i="16"/>
  <c r="I1483" i="16"/>
  <c r="K1483" i="16"/>
  <c r="M1483" i="16"/>
  <c r="O1483" i="16"/>
  <c r="Q1483" i="16"/>
  <c r="V1483" i="16"/>
  <c r="G1486" i="16"/>
  <c r="I1486" i="16"/>
  <c r="K1486" i="16"/>
  <c r="M1486" i="16"/>
  <c r="O1486" i="16"/>
  <c r="Q1486" i="16"/>
  <c r="V1486" i="16"/>
  <c r="G1490" i="16"/>
  <c r="I1490" i="16"/>
  <c r="K1490" i="16"/>
  <c r="M1490" i="16"/>
  <c r="O1490" i="16"/>
  <c r="Q1490" i="16"/>
  <c r="V1490" i="16"/>
  <c r="G1495" i="16"/>
  <c r="I1495" i="16"/>
  <c r="K1495" i="16"/>
  <c r="M1495" i="16"/>
  <c r="O1495" i="16"/>
  <c r="Q1495" i="16"/>
  <c r="V1495" i="16"/>
  <c r="G1500" i="16"/>
  <c r="I1500" i="16"/>
  <c r="K1500" i="16"/>
  <c r="M1500" i="16"/>
  <c r="O1500" i="16"/>
  <c r="Q1500" i="16"/>
  <c r="V1500" i="16"/>
  <c r="G1503" i="16"/>
  <c r="I1503" i="16"/>
  <c r="K1503" i="16"/>
  <c r="M1503" i="16"/>
  <c r="O1503" i="16"/>
  <c r="Q1503" i="16"/>
  <c r="V1503" i="16"/>
  <c r="G1510" i="16"/>
  <c r="I1510" i="16"/>
  <c r="K1510" i="16"/>
  <c r="M1510" i="16"/>
  <c r="O1510" i="16"/>
  <c r="Q1510" i="16"/>
  <c r="V1510" i="16"/>
  <c r="G1517" i="16"/>
  <c r="I1517" i="16"/>
  <c r="K1517" i="16"/>
  <c r="M1517" i="16"/>
  <c r="O1517" i="16"/>
  <c r="Q1517" i="16"/>
  <c r="V1517" i="16"/>
  <c r="G1521" i="16"/>
  <c r="I1521" i="16"/>
  <c r="K1521" i="16"/>
  <c r="M1521" i="16"/>
  <c r="O1521" i="16"/>
  <c r="Q1521" i="16"/>
  <c r="V1521" i="16"/>
  <c r="G1525" i="16"/>
  <c r="I1525" i="16"/>
  <c r="K1525" i="16"/>
  <c r="M1525" i="16"/>
  <c r="O1525" i="16"/>
  <c r="Q1525" i="16"/>
  <c r="V1525" i="16"/>
  <c r="G1529" i="16"/>
  <c r="I1529" i="16"/>
  <c r="K1529" i="16"/>
  <c r="M1529" i="16"/>
  <c r="O1529" i="16"/>
  <c r="Q1529" i="16"/>
  <c r="V1529" i="16"/>
  <c r="G1548" i="16"/>
  <c r="I1548" i="16"/>
  <c r="K1548" i="16"/>
  <c r="M1548" i="16"/>
  <c r="O1548" i="16"/>
  <c r="Q1548" i="16"/>
  <c r="V1548" i="16"/>
  <c r="G1558" i="16"/>
  <c r="I1558" i="16"/>
  <c r="K1558" i="16"/>
  <c r="M1558" i="16"/>
  <c r="O1558" i="16"/>
  <c r="Q1558" i="16"/>
  <c r="V1558" i="16"/>
  <c r="G1571" i="16"/>
  <c r="I1571" i="16"/>
  <c r="K1571" i="16"/>
  <c r="M1571" i="16"/>
  <c r="O1571" i="16"/>
  <c r="Q1571" i="16"/>
  <c r="V1571" i="16"/>
  <c r="G1574" i="16"/>
  <c r="I1574" i="16"/>
  <c r="K1574" i="16"/>
  <c r="M1574" i="16"/>
  <c r="O1574" i="16"/>
  <c r="Q1574" i="16"/>
  <c r="V1574" i="16"/>
  <c r="G1594" i="16"/>
  <c r="I1594" i="16"/>
  <c r="K1594" i="16"/>
  <c r="M1594" i="16"/>
  <c r="O1594" i="16"/>
  <c r="Q1594" i="16"/>
  <c r="V1594" i="16"/>
  <c r="G1613" i="16"/>
  <c r="I1613" i="16"/>
  <c r="K1613" i="16"/>
  <c r="M1613" i="16"/>
  <c r="O1613" i="16"/>
  <c r="Q1613" i="16"/>
  <c r="V1613" i="16"/>
  <c r="G1617" i="16"/>
  <c r="I1617" i="16"/>
  <c r="K1617" i="16"/>
  <c r="M1617" i="16"/>
  <c r="O1617" i="16"/>
  <c r="Q1617" i="16"/>
  <c r="V1617" i="16"/>
  <c r="G1620" i="16"/>
  <c r="I1620" i="16"/>
  <c r="K1620" i="16"/>
  <c r="M1620" i="16"/>
  <c r="O1620" i="16"/>
  <c r="Q1620" i="16"/>
  <c r="V1620" i="16"/>
  <c r="G1623" i="16"/>
  <c r="I1623" i="16"/>
  <c r="K1623" i="16"/>
  <c r="M1623" i="16"/>
  <c r="O1623" i="16"/>
  <c r="Q1623" i="16"/>
  <c r="V1623" i="16"/>
  <c r="G1626" i="16"/>
  <c r="I1626" i="16"/>
  <c r="K1626" i="16"/>
  <c r="M1626" i="16"/>
  <c r="O1626" i="16"/>
  <c r="Q1626" i="16"/>
  <c r="V1626" i="16"/>
  <c r="G1629" i="16"/>
  <c r="I1629" i="16"/>
  <c r="K1629" i="16"/>
  <c r="M1629" i="16"/>
  <c r="O1629" i="16"/>
  <c r="Q1629" i="16"/>
  <c r="V1629" i="16"/>
  <c r="G1632" i="16"/>
  <c r="I1632" i="16"/>
  <c r="K1632" i="16"/>
  <c r="M1632" i="16"/>
  <c r="O1632" i="16"/>
  <c r="Q1632" i="16"/>
  <c r="V1632" i="16"/>
  <c r="G1635" i="16"/>
  <c r="I1635" i="16"/>
  <c r="K1635" i="16"/>
  <c r="M1635" i="16"/>
  <c r="O1635" i="16"/>
  <c r="Q1635" i="16"/>
  <c r="V1635" i="16"/>
  <c r="G1643" i="16"/>
  <c r="I1643" i="16"/>
  <c r="K1643" i="16"/>
  <c r="M1643" i="16"/>
  <c r="O1643" i="16"/>
  <c r="Q1643" i="16"/>
  <c r="V1643" i="16"/>
  <c r="G1650" i="16"/>
  <c r="I1650" i="16"/>
  <c r="K1650" i="16"/>
  <c r="M1650" i="16"/>
  <c r="O1650" i="16"/>
  <c r="Q1650" i="16"/>
  <c r="V1650" i="16"/>
  <c r="G1652" i="16"/>
  <c r="I1652" i="16"/>
  <c r="K1652" i="16"/>
  <c r="M1652" i="16"/>
  <c r="O1652" i="16"/>
  <c r="Q1652" i="16"/>
  <c r="V1652" i="16"/>
  <c r="G1663" i="16"/>
  <c r="I1663" i="16"/>
  <c r="K1663" i="16"/>
  <c r="M1663" i="16"/>
  <c r="O1663" i="16"/>
  <c r="Q1663" i="16"/>
  <c r="V1663" i="16"/>
  <c r="G1665" i="16"/>
  <c r="I1665" i="16"/>
  <c r="K1665" i="16"/>
  <c r="M1665" i="16"/>
  <c r="O1665" i="16"/>
  <c r="Q1665" i="16"/>
  <c r="V1665" i="16"/>
  <c r="G1667" i="16"/>
  <c r="I1667" i="16"/>
  <c r="K1667" i="16"/>
  <c r="M1667" i="16"/>
  <c r="O1667" i="16"/>
  <c r="Q1667" i="16"/>
  <c r="V1667" i="16"/>
  <c r="G1670" i="16"/>
  <c r="I1670" i="16"/>
  <c r="K1670" i="16"/>
  <c r="M1670" i="16"/>
  <c r="O1670" i="16"/>
  <c r="Q1670" i="16"/>
  <c r="V1670" i="16"/>
  <c r="G1675" i="16"/>
  <c r="I1675" i="16"/>
  <c r="K1675" i="16"/>
  <c r="M1675" i="16"/>
  <c r="O1675" i="16"/>
  <c r="Q1675" i="16"/>
  <c r="V1675" i="16"/>
  <c r="G1678" i="16"/>
  <c r="I1678" i="16"/>
  <c r="K1678" i="16"/>
  <c r="M1678" i="16"/>
  <c r="O1678" i="16"/>
  <c r="Q1678" i="16"/>
  <c r="V1678" i="16"/>
  <c r="G1684" i="16"/>
  <c r="I1684" i="16"/>
  <c r="K1684" i="16"/>
  <c r="M1684" i="16"/>
  <c r="O1684" i="16"/>
  <c r="Q1684" i="16"/>
  <c r="V1684" i="16"/>
  <c r="AE1691" i="16"/>
  <c r="AF1691" i="16"/>
  <c r="G163" i="15"/>
  <c r="BA78" i="15"/>
  <c r="BA74" i="15"/>
  <c r="BA36" i="15"/>
  <c r="BA10" i="15"/>
  <c r="G9" i="15"/>
  <c r="I9" i="15"/>
  <c r="K9" i="15"/>
  <c r="M9" i="15"/>
  <c r="O9" i="15"/>
  <c r="Q9" i="15"/>
  <c r="V9" i="15"/>
  <c r="G35" i="15"/>
  <c r="I35" i="15"/>
  <c r="K35" i="15"/>
  <c r="M35" i="15"/>
  <c r="O35" i="15"/>
  <c r="Q35" i="15"/>
  <c r="V35" i="15"/>
  <c r="G73" i="15"/>
  <c r="I73" i="15"/>
  <c r="K73" i="15"/>
  <c r="M73" i="15"/>
  <c r="O73" i="15"/>
  <c r="Q73" i="15"/>
  <c r="V73" i="15"/>
  <c r="G77" i="15"/>
  <c r="I77" i="15"/>
  <c r="K77" i="15"/>
  <c r="M77" i="15"/>
  <c r="O77" i="15"/>
  <c r="Q77" i="15"/>
  <c r="V77" i="15"/>
  <c r="G81" i="15"/>
  <c r="I81" i="15"/>
  <c r="K81" i="15"/>
  <c r="M81" i="15"/>
  <c r="O81" i="15"/>
  <c r="Q81" i="15"/>
  <c r="V81" i="15"/>
  <c r="G86" i="15"/>
  <c r="I86" i="15"/>
  <c r="K86" i="15"/>
  <c r="M86" i="15"/>
  <c r="O86" i="15"/>
  <c r="Q86" i="15"/>
  <c r="V86" i="15"/>
  <c r="G90" i="15"/>
  <c r="I90" i="15"/>
  <c r="K90" i="15"/>
  <c r="M90" i="15"/>
  <c r="O90" i="15"/>
  <c r="Q90" i="15"/>
  <c r="V90" i="15"/>
  <c r="G93" i="15"/>
  <c r="I93" i="15"/>
  <c r="K93" i="15"/>
  <c r="M93" i="15"/>
  <c r="O93" i="15"/>
  <c r="Q93" i="15"/>
  <c r="V93" i="15"/>
  <c r="AE163" i="15"/>
  <c r="AF163" i="15"/>
  <c r="G1215" i="14"/>
  <c r="BA1157" i="14"/>
  <c r="BA1080" i="14"/>
  <c r="BA948" i="14"/>
  <c r="BA936" i="14"/>
  <c r="BA925" i="14"/>
  <c r="BA734" i="14"/>
  <c r="BA731" i="14"/>
  <c r="BA719" i="14"/>
  <c r="BA692" i="14"/>
  <c r="BA680" i="14"/>
  <c r="BA653" i="14"/>
  <c r="BA638" i="14"/>
  <c r="BA444" i="14"/>
  <c r="BA440" i="14"/>
  <c r="BA437" i="14"/>
  <c r="BA410" i="14"/>
  <c r="BA407" i="14"/>
  <c r="BA397" i="14"/>
  <c r="BA317" i="14"/>
  <c r="BA290" i="14"/>
  <c r="BA95" i="14"/>
  <c r="BA50" i="14"/>
  <c r="BA46" i="14"/>
  <c r="G9" i="14"/>
  <c r="I9" i="14"/>
  <c r="K9" i="14"/>
  <c r="M9" i="14"/>
  <c r="O9" i="14"/>
  <c r="Q9" i="14"/>
  <c r="V9" i="14"/>
  <c r="G45" i="14"/>
  <c r="I45" i="14"/>
  <c r="K45" i="14"/>
  <c r="M45" i="14"/>
  <c r="O45" i="14"/>
  <c r="Q45" i="14"/>
  <c r="V45" i="14"/>
  <c r="G49" i="14"/>
  <c r="I49" i="14"/>
  <c r="K49" i="14"/>
  <c r="M49" i="14"/>
  <c r="O49" i="14"/>
  <c r="Q49" i="14"/>
  <c r="V49" i="14"/>
  <c r="G68" i="14"/>
  <c r="I68" i="14"/>
  <c r="K68" i="14"/>
  <c r="M68" i="14"/>
  <c r="O68" i="14"/>
  <c r="Q68" i="14"/>
  <c r="V68" i="14"/>
  <c r="G72" i="14"/>
  <c r="I72" i="14"/>
  <c r="K72" i="14"/>
  <c r="M72" i="14"/>
  <c r="O72" i="14"/>
  <c r="Q72" i="14"/>
  <c r="V72" i="14"/>
  <c r="G75" i="14"/>
  <c r="I75" i="14"/>
  <c r="K75" i="14"/>
  <c r="M75" i="14"/>
  <c r="O75" i="14"/>
  <c r="Q75" i="14"/>
  <c r="V75" i="14"/>
  <c r="G81" i="14"/>
  <c r="I81" i="14"/>
  <c r="K81" i="14"/>
  <c r="M81" i="14"/>
  <c r="O81" i="14"/>
  <c r="Q81" i="14"/>
  <c r="V81" i="14"/>
  <c r="G86" i="14"/>
  <c r="I86" i="14"/>
  <c r="K86" i="14"/>
  <c r="M86" i="14"/>
  <c r="O86" i="14"/>
  <c r="Q86" i="14"/>
  <c r="V86" i="14"/>
  <c r="G90" i="14"/>
  <c r="I90" i="14"/>
  <c r="K90" i="14"/>
  <c r="M90" i="14"/>
  <c r="O90" i="14"/>
  <c r="Q90" i="14"/>
  <c r="V90" i="14"/>
  <c r="G94" i="14"/>
  <c r="I94" i="14"/>
  <c r="K94" i="14"/>
  <c r="M94" i="14"/>
  <c r="O94" i="14"/>
  <c r="Q94" i="14"/>
  <c r="V94" i="14"/>
  <c r="G289" i="14"/>
  <c r="I289" i="14"/>
  <c r="K289" i="14"/>
  <c r="M289" i="14"/>
  <c r="O289" i="14"/>
  <c r="Q289" i="14"/>
  <c r="V289" i="14"/>
  <c r="G316" i="14"/>
  <c r="I316" i="14"/>
  <c r="K316" i="14"/>
  <c r="M316" i="14"/>
  <c r="O316" i="14"/>
  <c r="Q316" i="14"/>
  <c r="V316" i="14"/>
  <c r="G396" i="14"/>
  <c r="I396" i="14"/>
  <c r="K396" i="14"/>
  <c r="M396" i="14"/>
  <c r="O396" i="14"/>
  <c r="Q396" i="14"/>
  <c r="V396" i="14"/>
  <c r="G406" i="14"/>
  <c r="I406" i="14"/>
  <c r="K406" i="14"/>
  <c r="M406" i="14"/>
  <c r="O406" i="14"/>
  <c r="Q406" i="14"/>
  <c r="V406" i="14"/>
  <c r="G409" i="14"/>
  <c r="I409" i="14"/>
  <c r="K409" i="14"/>
  <c r="M409" i="14"/>
  <c r="O409" i="14"/>
  <c r="Q409" i="14"/>
  <c r="V409" i="14"/>
  <c r="G436" i="14"/>
  <c r="I436" i="14"/>
  <c r="K436" i="14"/>
  <c r="M436" i="14"/>
  <c r="O436" i="14"/>
  <c r="Q436" i="14"/>
  <c r="V436" i="14"/>
  <c r="G439" i="14"/>
  <c r="I439" i="14"/>
  <c r="K439" i="14"/>
  <c r="M439" i="14"/>
  <c r="O439" i="14"/>
  <c r="Q439" i="14"/>
  <c r="V439" i="14"/>
  <c r="G443" i="14"/>
  <c r="I443" i="14"/>
  <c r="K443" i="14"/>
  <c r="M443" i="14"/>
  <c r="O443" i="14"/>
  <c r="Q443" i="14"/>
  <c r="V443" i="14"/>
  <c r="G637" i="14"/>
  <c r="I637" i="14"/>
  <c r="K637" i="14"/>
  <c r="M637" i="14"/>
  <c r="O637" i="14"/>
  <c r="Q637" i="14"/>
  <c r="V637" i="14"/>
  <c r="G641" i="14"/>
  <c r="I641" i="14"/>
  <c r="K641" i="14"/>
  <c r="M641" i="14"/>
  <c r="O641" i="14"/>
  <c r="Q641" i="14"/>
  <c r="V641" i="14"/>
  <c r="G652" i="14"/>
  <c r="I652" i="14"/>
  <c r="K652" i="14"/>
  <c r="M652" i="14"/>
  <c r="O652" i="14"/>
  <c r="Q652" i="14"/>
  <c r="V652" i="14"/>
  <c r="G679" i="14"/>
  <c r="I679" i="14"/>
  <c r="K679" i="14"/>
  <c r="M679" i="14"/>
  <c r="O679" i="14"/>
  <c r="Q679" i="14"/>
  <c r="V679" i="14"/>
  <c r="G691" i="14"/>
  <c r="I691" i="14"/>
  <c r="K691" i="14"/>
  <c r="M691" i="14"/>
  <c r="O691" i="14"/>
  <c r="Q691" i="14"/>
  <c r="V691" i="14"/>
  <c r="G718" i="14"/>
  <c r="I718" i="14"/>
  <c r="K718" i="14"/>
  <c r="M718" i="14"/>
  <c r="O718" i="14"/>
  <c r="Q718" i="14"/>
  <c r="V718" i="14"/>
  <c r="G730" i="14"/>
  <c r="I730" i="14"/>
  <c r="K730" i="14"/>
  <c r="M730" i="14"/>
  <c r="O730" i="14"/>
  <c r="Q730" i="14"/>
  <c r="V730" i="14"/>
  <c r="G733" i="14"/>
  <c r="I733" i="14"/>
  <c r="K733" i="14"/>
  <c r="M733" i="14"/>
  <c r="O733" i="14"/>
  <c r="Q733" i="14"/>
  <c r="V733" i="14"/>
  <c r="G737" i="14"/>
  <c r="I737" i="14"/>
  <c r="K737" i="14"/>
  <c r="M737" i="14"/>
  <c r="O737" i="14"/>
  <c r="Q737" i="14"/>
  <c r="V737" i="14"/>
  <c r="G744" i="14"/>
  <c r="I744" i="14"/>
  <c r="K744" i="14"/>
  <c r="M744" i="14"/>
  <c r="O744" i="14"/>
  <c r="Q744" i="14"/>
  <c r="V744" i="14"/>
  <c r="G756" i="14"/>
  <c r="I756" i="14"/>
  <c r="K756" i="14"/>
  <c r="M756" i="14"/>
  <c r="O756" i="14"/>
  <c r="Q756" i="14"/>
  <c r="V756" i="14"/>
  <c r="G819" i="14"/>
  <c r="I819" i="14"/>
  <c r="K819" i="14"/>
  <c r="M819" i="14"/>
  <c r="O819" i="14"/>
  <c r="Q819" i="14"/>
  <c r="V819" i="14"/>
  <c r="G841" i="14"/>
  <c r="I841" i="14"/>
  <c r="K841" i="14"/>
  <c r="M841" i="14"/>
  <c r="O841" i="14"/>
  <c r="Q841" i="14"/>
  <c r="V841" i="14"/>
  <c r="G901" i="14"/>
  <c r="I901" i="14"/>
  <c r="K901" i="14"/>
  <c r="M901" i="14"/>
  <c r="O901" i="14"/>
  <c r="Q901" i="14"/>
  <c r="V901" i="14"/>
  <c r="G904" i="14"/>
  <c r="I904" i="14"/>
  <c r="K904" i="14"/>
  <c r="M904" i="14"/>
  <c r="O904" i="14"/>
  <c r="Q904" i="14"/>
  <c r="V904" i="14"/>
  <c r="G914" i="14"/>
  <c r="I914" i="14"/>
  <c r="K914" i="14"/>
  <c r="M914" i="14"/>
  <c r="O914" i="14"/>
  <c r="Q914" i="14"/>
  <c r="V914" i="14"/>
  <c r="G924" i="14"/>
  <c r="I924" i="14"/>
  <c r="K924" i="14"/>
  <c r="M924" i="14"/>
  <c r="O924" i="14"/>
  <c r="Q924" i="14"/>
  <c r="V924" i="14"/>
  <c r="G935" i="14"/>
  <c r="I935" i="14"/>
  <c r="K935" i="14"/>
  <c r="M935" i="14"/>
  <c r="O935" i="14"/>
  <c r="Q935" i="14"/>
  <c r="V935" i="14"/>
  <c r="G947" i="14"/>
  <c r="I947" i="14"/>
  <c r="K947" i="14"/>
  <c r="M947" i="14"/>
  <c r="O947" i="14"/>
  <c r="Q947" i="14"/>
  <c r="V947" i="14"/>
  <c r="G951" i="14"/>
  <c r="I951" i="14"/>
  <c r="K951" i="14"/>
  <c r="M951" i="14"/>
  <c r="O951" i="14"/>
  <c r="Q951" i="14"/>
  <c r="V951" i="14"/>
  <c r="G956" i="14"/>
  <c r="I956" i="14"/>
  <c r="K956" i="14"/>
  <c r="M956" i="14"/>
  <c r="O956" i="14"/>
  <c r="Q956" i="14"/>
  <c r="V956" i="14"/>
  <c r="G959" i="14"/>
  <c r="I959" i="14"/>
  <c r="K959" i="14"/>
  <c r="M959" i="14"/>
  <c r="O959" i="14"/>
  <c r="Q959" i="14"/>
  <c r="V959" i="14"/>
  <c r="G963" i="14"/>
  <c r="I963" i="14"/>
  <c r="K963" i="14"/>
  <c r="M963" i="14"/>
  <c r="O963" i="14"/>
  <c r="Q963" i="14"/>
  <c r="V963" i="14"/>
  <c r="G968" i="14"/>
  <c r="I968" i="14"/>
  <c r="K968" i="14"/>
  <c r="M968" i="14"/>
  <c r="O968" i="14"/>
  <c r="Q968" i="14"/>
  <c r="V968" i="14"/>
  <c r="G971" i="14"/>
  <c r="I971" i="14"/>
  <c r="K971" i="14"/>
  <c r="M971" i="14"/>
  <c r="O971" i="14"/>
  <c r="Q971" i="14"/>
  <c r="V971" i="14"/>
  <c r="G978" i="14"/>
  <c r="I978" i="14"/>
  <c r="K978" i="14"/>
  <c r="M978" i="14"/>
  <c r="O978" i="14"/>
  <c r="Q978" i="14"/>
  <c r="V978" i="14"/>
  <c r="G985" i="14"/>
  <c r="I985" i="14"/>
  <c r="K985" i="14"/>
  <c r="M985" i="14"/>
  <c r="O985" i="14"/>
  <c r="Q985" i="14"/>
  <c r="V985" i="14"/>
  <c r="G989" i="14"/>
  <c r="I989" i="14"/>
  <c r="K989" i="14"/>
  <c r="M989" i="14"/>
  <c r="O989" i="14"/>
  <c r="Q989" i="14"/>
  <c r="V989" i="14"/>
  <c r="G997" i="14"/>
  <c r="I997" i="14"/>
  <c r="K997" i="14"/>
  <c r="M997" i="14"/>
  <c r="O997" i="14"/>
  <c r="Q997" i="14"/>
  <c r="V997" i="14"/>
  <c r="G1001" i="14"/>
  <c r="I1001" i="14"/>
  <c r="K1001" i="14"/>
  <c r="M1001" i="14"/>
  <c r="O1001" i="14"/>
  <c r="Q1001" i="14"/>
  <c r="V1001" i="14"/>
  <c r="G1009" i="14"/>
  <c r="I1009" i="14"/>
  <c r="K1009" i="14"/>
  <c r="M1009" i="14"/>
  <c r="O1009" i="14"/>
  <c r="Q1009" i="14"/>
  <c r="V1009" i="14"/>
  <c r="G1016" i="14"/>
  <c r="I1016" i="14"/>
  <c r="K1016" i="14"/>
  <c r="M1016" i="14"/>
  <c r="O1016" i="14"/>
  <c r="Q1016" i="14"/>
  <c r="V1016" i="14"/>
  <c r="G1024" i="14"/>
  <c r="I1024" i="14"/>
  <c r="K1024" i="14"/>
  <c r="M1024" i="14"/>
  <c r="O1024" i="14"/>
  <c r="Q1024" i="14"/>
  <c r="V1024" i="14"/>
  <c r="G1029" i="14"/>
  <c r="I1029" i="14"/>
  <c r="K1029" i="14"/>
  <c r="M1029" i="14"/>
  <c r="O1029" i="14"/>
  <c r="Q1029" i="14"/>
  <c r="V1029" i="14"/>
  <c r="G1032" i="14"/>
  <c r="I1032" i="14"/>
  <c r="K1032" i="14"/>
  <c r="M1032" i="14"/>
  <c r="O1032" i="14"/>
  <c r="Q1032" i="14"/>
  <c r="V1032" i="14"/>
  <c r="G1035" i="14"/>
  <c r="I1035" i="14"/>
  <c r="K1035" i="14"/>
  <c r="M1035" i="14"/>
  <c r="O1035" i="14"/>
  <c r="Q1035" i="14"/>
  <c r="V1035" i="14"/>
  <c r="G1038" i="14"/>
  <c r="I1038" i="14"/>
  <c r="K1038" i="14"/>
  <c r="M1038" i="14"/>
  <c r="O1038" i="14"/>
  <c r="Q1038" i="14"/>
  <c r="V1038" i="14"/>
  <c r="G1042" i="14"/>
  <c r="I1042" i="14"/>
  <c r="K1042" i="14"/>
  <c r="M1042" i="14"/>
  <c r="O1042" i="14"/>
  <c r="Q1042" i="14"/>
  <c r="V1042" i="14"/>
  <c r="G1046" i="14"/>
  <c r="I1046" i="14"/>
  <c r="K1046" i="14"/>
  <c r="M1046" i="14"/>
  <c r="O1046" i="14"/>
  <c r="Q1046" i="14"/>
  <c r="V1046" i="14"/>
  <c r="G1051" i="14"/>
  <c r="G1050" i="14" s="1"/>
  <c r="I1051" i="14"/>
  <c r="I1050" i="14" s="1"/>
  <c r="K1051" i="14"/>
  <c r="K1050" i="14" s="1"/>
  <c r="M1051" i="14"/>
  <c r="M1050" i="14" s="1"/>
  <c r="O1051" i="14"/>
  <c r="O1050" i="14" s="1"/>
  <c r="Q1051" i="14"/>
  <c r="Q1050" i="14" s="1"/>
  <c r="V1051" i="14"/>
  <c r="V1050" i="14" s="1"/>
  <c r="G1079" i="14"/>
  <c r="I1079" i="14"/>
  <c r="K1079" i="14"/>
  <c r="M1079" i="14"/>
  <c r="O1079" i="14"/>
  <c r="Q1079" i="14"/>
  <c r="V1079" i="14"/>
  <c r="G1086" i="14"/>
  <c r="I1086" i="14"/>
  <c r="K1086" i="14"/>
  <c r="M1086" i="14"/>
  <c r="O1086" i="14"/>
  <c r="Q1086" i="14"/>
  <c r="V1086" i="14"/>
  <c r="G1089" i="14"/>
  <c r="I1089" i="14"/>
  <c r="K1089" i="14"/>
  <c r="M1089" i="14"/>
  <c r="O1089" i="14"/>
  <c r="Q1089" i="14"/>
  <c r="V1089" i="14"/>
  <c r="G1098" i="14"/>
  <c r="I1098" i="14"/>
  <c r="K1098" i="14"/>
  <c r="M1098" i="14"/>
  <c r="O1098" i="14"/>
  <c r="Q1098" i="14"/>
  <c r="V1098" i="14"/>
  <c r="G1103" i="14"/>
  <c r="I1103" i="14"/>
  <c r="K1103" i="14"/>
  <c r="M1103" i="14"/>
  <c r="O1103" i="14"/>
  <c r="Q1103" i="14"/>
  <c r="V1103" i="14"/>
  <c r="G1110" i="14"/>
  <c r="I1110" i="14"/>
  <c r="K1110" i="14"/>
  <c r="M1110" i="14"/>
  <c r="O1110" i="14"/>
  <c r="Q1110" i="14"/>
  <c r="V1110" i="14"/>
  <c r="G1114" i="14"/>
  <c r="I1114" i="14"/>
  <c r="K1114" i="14"/>
  <c r="M1114" i="14"/>
  <c r="O1114" i="14"/>
  <c r="Q1114" i="14"/>
  <c r="V1114" i="14"/>
  <c r="G1118" i="14"/>
  <c r="I1118" i="14"/>
  <c r="K1118" i="14"/>
  <c r="M1118" i="14"/>
  <c r="O1118" i="14"/>
  <c r="Q1118" i="14"/>
  <c r="V1118" i="14"/>
  <c r="G1121" i="14"/>
  <c r="I1121" i="14"/>
  <c r="K1121" i="14"/>
  <c r="M1121" i="14"/>
  <c r="O1121" i="14"/>
  <c r="Q1121" i="14"/>
  <c r="V1121" i="14"/>
  <c r="G1124" i="14"/>
  <c r="I1124" i="14"/>
  <c r="K1124" i="14"/>
  <c r="M1124" i="14"/>
  <c r="O1124" i="14"/>
  <c r="Q1124" i="14"/>
  <c r="V1124" i="14"/>
  <c r="G1127" i="14"/>
  <c r="I1127" i="14"/>
  <c r="K1127" i="14"/>
  <c r="M1127" i="14"/>
  <c r="O1127" i="14"/>
  <c r="Q1127" i="14"/>
  <c r="V1127" i="14"/>
  <c r="G1130" i="14"/>
  <c r="I1130" i="14"/>
  <c r="K1130" i="14"/>
  <c r="M1130" i="14"/>
  <c r="O1130" i="14"/>
  <c r="Q1130" i="14"/>
  <c r="V1130" i="14"/>
  <c r="G1134" i="14"/>
  <c r="I1134" i="14"/>
  <c r="K1134" i="14"/>
  <c r="M1134" i="14"/>
  <c r="O1134" i="14"/>
  <c r="Q1134" i="14"/>
  <c r="V1134" i="14"/>
  <c r="G1156" i="14"/>
  <c r="G1155" i="14" s="1"/>
  <c r="I1156" i="14"/>
  <c r="I1155" i="14" s="1"/>
  <c r="K1156" i="14"/>
  <c r="K1155" i="14" s="1"/>
  <c r="M1156" i="14"/>
  <c r="M1155" i="14" s="1"/>
  <c r="O1156" i="14"/>
  <c r="O1155" i="14" s="1"/>
  <c r="Q1156" i="14"/>
  <c r="Q1155" i="14" s="1"/>
  <c r="V1156" i="14"/>
  <c r="V1155" i="14" s="1"/>
  <c r="G1160" i="14"/>
  <c r="I1160" i="14"/>
  <c r="K1160" i="14"/>
  <c r="M1160" i="14"/>
  <c r="O1160" i="14"/>
  <c r="Q1160" i="14"/>
  <c r="V1160" i="14"/>
  <c r="G1164" i="14"/>
  <c r="I1164" i="14"/>
  <c r="K1164" i="14"/>
  <c r="M1164" i="14"/>
  <c r="O1164" i="14"/>
  <c r="Q1164" i="14"/>
  <c r="V1164" i="14"/>
  <c r="G1175" i="14"/>
  <c r="I1175" i="14"/>
  <c r="K1175" i="14"/>
  <c r="M1175" i="14"/>
  <c r="O1175" i="14"/>
  <c r="Q1175" i="14"/>
  <c r="V1175" i="14"/>
  <c r="G1179" i="14"/>
  <c r="I1179" i="14"/>
  <c r="K1179" i="14"/>
  <c r="M1179" i="14"/>
  <c r="O1179" i="14"/>
  <c r="Q1179" i="14"/>
  <c r="V1179" i="14"/>
  <c r="G1194" i="14"/>
  <c r="I1194" i="14"/>
  <c r="K1194" i="14"/>
  <c r="M1194" i="14"/>
  <c r="O1194" i="14"/>
  <c r="Q1194" i="14"/>
  <c r="V1194" i="14"/>
  <c r="G1198" i="14"/>
  <c r="I1198" i="14"/>
  <c r="K1198" i="14"/>
  <c r="M1198" i="14"/>
  <c r="O1198" i="14"/>
  <c r="Q1198" i="14"/>
  <c r="V1198" i="14"/>
  <c r="G1211" i="14"/>
  <c r="I1211" i="14"/>
  <c r="K1211" i="14"/>
  <c r="M1211" i="14"/>
  <c r="O1211" i="14"/>
  <c r="Q1211" i="14"/>
  <c r="V1211" i="14"/>
  <c r="AE1215" i="14"/>
  <c r="AF1215" i="14"/>
  <c r="G136" i="13"/>
  <c r="BA125" i="13"/>
  <c r="BA44" i="13"/>
  <c r="G9" i="13"/>
  <c r="I9" i="13"/>
  <c r="K9" i="13"/>
  <c r="M9" i="13"/>
  <c r="O9" i="13"/>
  <c r="Q9" i="13"/>
  <c r="V9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9" i="13"/>
  <c r="I29" i="13"/>
  <c r="K29" i="13"/>
  <c r="M29" i="13"/>
  <c r="O29" i="13"/>
  <c r="Q29" i="13"/>
  <c r="V29" i="13"/>
  <c r="G34" i="13"/>
  <c r="I34" i="13"/>
  <c r="K34" i="13"/>
  <c r="M34" i="13"/>
  <c r="O34" i="13"/>
  <c r="Q34" i="13"/>
  <c r="V34" i="13"/>
  <c r="G39" i="13"/>
  <c r="I39" i="13"/>
  <c r="K39" i="13"/>
  <c r="M39" i="13"/>
  <c r="O39" i="13"/>
  <c r="Q39" i="13"/>
  <c r="V39" i="13"/>
  <c r="G43" i="13"/>
  <c r="I43" i="13"/>
  <c r="K43" i="13"/>
  <c r="M43" i="13"/>
  <c r="O43" i="13"/>
  <c r="Q43" i="13"/>
  <c r="V43" i="13"/>
  <c r="G49" i="13"/>
  <c r="I49" i="13"/>
  <c r="K49" i="13"/>
  <c r="M49" i="13"/>
  <c r="O49" i="13"/>
  <c r="Q49" i="13"/>
  <c r="V49" i="13"/>
  <c r="G54" i="13"/>
  <c r="I54" i="13"/>
  <c r="K54" i="13"/>
  <c r="M54" i="13"/>
  <c r="O54" i="13"/>
  <c r="Q54" i="13"/>
  <c r="V54" i="13"/>
  <c r="G59" i="13"/>
  <c r="I59" i="13"/>
  <c r="K59" i="13"/>
  <c r="M59" i="13"/>
  <c r="O59" i="13"/>
  <c r="Q59" i="13"/>
  <c r="V59" i="13"/>
  <c r="G64" i="13"/>
  <c r="I64" i="13"/>
  <c r="K64" i="13"/>
  <c r="M64" i="13"/>
  <c r="O64" i="13"/>
  <c r="Q64" i="13"/>
  <c r="V64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4" i="13"/>
  <c r="I74" i="13"/>
  <c r="K74" i="13"/>
  <c r="M74" i="13"/>
  <c r="O74" i="13"/>
  <c r="Q74" i="13"/>
  <c r="V74" i="13"/>
  <c r="G78" i="13"/>
  <c r="I78" i="13"/>
  <c r="K78" i="13"/>
  <c r="M78" i="13"/>
  <c r="O78" i="13"/>
  <c r="Q78" i="13"/>
  <c r="V78" i="13"/>
  <c r="G82" i="13"/>
  <c r="I82" i="13"/>
  <c r="K82" i="13"/>
  <c r="M82" i="13"/>
  <c r="O82" i="13"/>
  <c r="Q82" i="13"/>
  <c r="V82" i="13"/>
  <c r="G85" i="13"/>
  <c r="I85" i="13"/>
  <c r="K85" i="13"/>
  <c r="M85" i="13"/>
  <c r="O85" i="13"/>
  <c r="Q85" i="13"/>
  <c r="V85" i="13"/>
  <c r="G93" i="13"/>
  <c r="I93" i="13"/>
  <c r="K93" i="13"/>
  <c r="M93" i="13"/>
  <c r="O93" i="13"/>
  <c r="Q93" i="13"/>
  <c r="V93" i="13"/>
  <c r="G96" i="13"/>
  <c r="I96" i="13"/>
  <c r="K96" i="13"/>
  <c r="M96" i="13"/>
  <c r="O96" i="13"/>
  <c r="Q96" i="13"/>
  <c r="V96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I105" i="13"/>
  <c r="K105" i="13"/>
  <c r="M105" i="13"/>
  <c r="O105" i="13"/>
  <c r="Q105" i="13"/>
  <c r="V105" i="13"/>
  <c r="G109" i="13"/>
  <c r="G108" i="13" s="1"/>
  <c r="I109" i="13"/>
  <c r="I108" i="13" s="1"/>
  <c r="K109" i="13"/>
  <c r="K108" i="13" s="1"/>
  <c r="M109" i="13"/>
  <c r="M108" i="13" s="1"/>
  <c r="O109" i="13"/>
  <c r="O108" i="13" s="1"/>
  <c r="Q109" i="13"/>
  <c r="Q108" i="13" s="1"/>
  <c r="V109" i="13"/>
  <c r="V108" i="13" s="1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1" i="13"/>
  <c r="I121" i="13"/>
  <c r="K121" i="13"/>
  <c r="M121" i="13"/>
  <c r="O121" i="13"/>
  <c r="Q121" i="13"/>
  <c r="V121" i="13"/>
  <c r="G128" i="13"/>
  <c r="I128" i="13"/>
  <c r="K128" i="13"/>
  <c r="M128" i="13"/>
  <c r="O128" i="13"/>
  <c r="Q128" i="13"/>
  <c r="V128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AE136" i="13"/>
  <c r="AF136" i="13"/>
  <c r="G37" i="12"/>
  <c r="BA34" i="12"/>
  <c r="BA31" i="12"/>
  <c r="BA28" i="12"/>
  <c r="BA25" i="12"/>
  <c r="BA14" i="12"/>
  <c r="BA10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7" i="12"/>
  <c r="I17" i="12"/>
  <c r="K17" i="12"/>
  <c r="M17" i="12"/>
  <c r="O17" i="12"/>
  <c r="Q17" i="12"/>
  <c r="V17" i="12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AE37" i="12"/>
  <c r="AF37" i="12"/>
  <c r="I20" i="1"/>
  <c r="I19" i="1"/>
  <c r="I18" i="1"/>
  <c r="I17" i="1"/>
  <c r="I16" i="1"/>
  <c r="I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111" i="1" s="1"/>
  <c r="F53" i="1"/>
  <c r="G23" i="1" s="1"/>
  <c r="G53" i="1"/>
  <c r="G25" i="1" s="1"/>
  <c r="H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V8" i="17"/>
  <c r="Q8" i="17"/>
  <c r="O8" i="17"/>
  <c r="M8" i="17"/>
  <c r="K8" i="17"/>
  <c r="I8" i="17"/>
  <c r="G8" i="17"/>
  <c r="V1677" i="16"/>
  <c r="Q1677" i="16"/>
  <c r="O1677" i="16"/>
  <c r="M1677" i="16"/>
  <c r="K1677" i="16"/>
  <c r="I1677" i="16"/>
  <c r="G1677" i="16"/>
  <c r="V1669" i="16"/>
  <c r="Q1669" i="16"/>
  <c r="O1669" i="16"/>
  <c r="M1669" i="16"/>
  <c r="K1669" i="16"/>
  <c r="I1669" i="16"/>
  <c r="G1669" i="16"/>
  <c r="V1662" i="16"/>
  <c r="Q1662" i="16"/>
  <c r="O1662" i="16"/>
  <c r="M1662" i="16"/>
  <c r="K1662" i="16"/>
  <c r="I1662" i="16"/>
  <c r="G1662" i="16"/>
  <c r="V1642" i="16"/>
  <c r="Q1642" i="16"/>
  <c r="O1642" i="16"/>
  <c r="M1642" i="16"/>
  <c r="K1642" i="16"/>
  <c r="I1642" i="16"/>
  <c r="G1642" i="16"/>
  <c r="V1631" i="16"/>
  <c r="Q1631" i="16"/>
  <c r="O1631" i="16"/>
  <c r="M1631" i="16"/>
  <c r="K1631" i="16"/>
  <c r="I1631" i="16"/>
  <c r="G1631" i="16"/>
  <c r="V1573" i="16"/>
  <c r="Q1573" i="16"/>
  <c r="O1573" i="16"/>
  <c r="M1573" i="16"/>
  <c r="K1573" i="16"/>
  <c r="I1573" i="16"/>
  <c r="G1573" i="16"/>
  <c r="V1528" i="16"/>
  <c r="Q1528" i="16"/>
  <c r="O1528" i="16"/>
  <c r="M1528" i="16"/>
  <c r="K1528" i="16"/>
  <c r="I1528" i="16"/>
  <c r="G1528" i="16"/>
  <c r="V1489" i="16"/>
  <c r="Q1489" i="16"/>
  <c r="O1489" i="16"/>
  <c r="M1489" i="16"/>
  <c r="K1489" i="16"/>
  <c r="I1489" i="16"/>
  <c r="G1489" i="16"/>
  <c r="V1368" i="16"/>
  <c r="Q1368" i="16"/>
  <c r="O1368" i="16"/>
  <c r="M1368" i="16"/>
  <c r="K1368" i="16"/>
  <c r="I1368" i="16"/>
  <c r="G1368" i="16"/>
  <c r="V1333" i="16"/>
  <c r="Q1333" i="16"/>
  <c r="O1333" i="16"/>
  <c r="M1333" i="16"/>
  <c r="K1333" i="16"/>
  <c r="I1333" i="16"/>
  <c r="G1333" i="16"/>
  <c r="V1149" i="16"/>
  <c r="Q1149" i="16"/>
  <c r="O1149" i="16"/>
  <c r="M1149" i="16"/>
  <c r="K1149" i="16"/>
  <c r="I1149" i="16"/>
  <c r="G1149" i="16"/>
  <c r="V1082" i="16"/>
  <c r="Q1082" i="16"/>
  <c r="O1082" i="16"/>
  <c r="M1082" i="16"/>
  <c r="K1082" i="16"/>
  <c r="I1082" i="16"/>
  <c r="G1082" i="16"/>
  <c r="V1051" i="16"/>
  <c r="Q1051" i="16"/>
  <c r="O1051" i="16"/>
  <c r="M1051" i="16"/>
  <c r="K1051" i="16"/>
  <c r="I1051" i="16"/>
  <c r="G1051" i="16"/>
  <c r="V1025" i="16"/>
  <c r="Q1025" i="16"/>
  <c r="O1025" i="16"/>
  <c r="M1025" i="16"/>
  <c r="K1025" i="16"/>
  <c r="I1025" i="16"/>
  <c r="G1025" i="16"/>
  <c r="V888" i="16"/>
  <c r="Q888" i="16"/>
  <c r="O888" i="16"/>
  <c r="M888" i="16"/>
  <c r="K888" i="16"/>
  <c r="I888" i="16"/>
  <c r="G888" i="16"/>
  <c r="V697" i="16"/>
  <c r="Q697" i="16"/>
  <c r="O697" i="16"/>
  <c r="M697" i="16"/>
  <c r="K697" i="16"/>
  <c r="I697" i="16"/>
  <c r="G697" i="16"/>
  <c r="V679" i="16"/>
  <c r="Q679" i="16"/>
  <c r="O679" i="16"/>
  <c r="M679" i="16"/>
  <c r="K679" i="16"/>
  <c r="I679" i="16"/>
  <c r="G679" i="16"/>
  <c r="V634" i="16"/>
  <c r="Q634" i="16"/>
  <c r="O634" i="16"/>
  <c r="M634" i="16"/>
  <c r="K634" i="16"/>
  <c r="I634" i="16"/>
  <c r="G634" i="16"/>
  <c r="V594" i="16"/>
  <c r="Q594" i="16"/>
  <c r="O594" i="16"/>
  <c r="M594" i="16"/>
  <c r="K594" i="16"/>
  <c r="I594" i="16"/>
  <c r="G594" i="16"/>
  <c r="V581" i="16"/>
  <c r="Q581" i="16"/>
  <c r="O581" i="16"/>
  <c r="M581" i="16"/>
  <c r="K581" i="16"/>
  <c r="I581" i="16"/>
  <c r="G581" i="16"/>
  <c r="V566" i="16"/>
  <c r="Q566" i="16"/>
  <c r="O566" i="16"/>
  <c r="M566" i="16"/>
  <c r="K566" i="16"/>
  <c r="I566" i="16"/>
  <c r="G566" i="16"/>
  <c r="V513" i="16"/>
  <c r="Q513" i="16"/>
  <c r="O513" i="16"/>
  <c r="M513" i="16"/>
  <c r="K513" i="16"/>
  <c r="I513" i="16"/>
  <c r="G513" i="16"/>
  <c r="V465" i="16"/>
  <c r="Q465" i="16"/>
  <c r="O465" i="16"/>
  <c r="M465" i="16"/>
  <c r="K465" i="16"/>
  <c r="I465" i="16"/>
  <c r="G465" i="16"/>
  <c r="V424" i="16"/>
  <c r="Q424" i="16"/>
  <c r="O424" i="16"/>
  <c r="M424" i="16"/>
  <c r="K424" i="16"/>
  <c r="I424" i="16"/>
  <c r="G424" i="16"/>
  <c r="V262" i="16"/>
  <c r="Q262" i="16"/>
  <c r="O262" i="16"/>
  <c r="M262" i="16"/>
  <c r="K262" i="16"/>
  <c r="I262" i="16"/>
  <c r="G262" i="16"/>
  <c r="V229" i="16"/>
  <c r="Q229" i="16"/>
  <c r="O229" i="16"/>
  <c r="M229" i="16"/>
  <c r="K229" i="16"/>
  <c r="I229" i="16"/>
  <c r="G229" i="16"/>
  <c r="V15" i="16"/>
  <c r="Q15" i="16"/>
  <c r="O15" i="16"/>
  <c r="M15" i="16"/>
  <c r="K15" i="16"/>
  <c r="I15" i="16"/>
  <c r="G15" i="16"/>
  <c r="V8" i="16"/>
  <c r="Q8" i="16"/>
  <c r="O8" i="16"/>
  <c r="M8" i="16"/>
  <c r="K8" i="16"/>
  <c r="I8" i="16"/>
  <c r="G8" i="16"/>
  <c r="V8" i="15"/>
  <c r="Q8" i="15"/>
  <c r="O8" i="15"/>
  <c r="M8" i="15"/>
  <c r="K8" i="15"/>
  <c r="I8" i="15"/>
  <c r="G8" i="15"/>
  <c r="V1159" i="14"/>
  <c r="Q1159" i="14"/>
  <c r="O1159" i="14"/>
  <c r="M1159" i="14"/>
  <c r="K1159" i="14"/>
  <c r="I1159" i="14"/>
  <c r="G1159" i="14"/>
  <c r="V1097" i="14"/>
  <c r="Q1097" i="14"/>
  <c r="O1097" i="14"/>
  <c r="M1097" i="14"/>
  <c r="K1097" i="14"/>
  <c r="I1097" i="14"/>
  <c r="G1097" i="14"/>
  <c r="V1078" i="14"/>
  <c r="Q1078" i="14"/>
  <c r="O1078" i="14"/>
  <c r="M1078" i="14"/>
  <c r="K1078" i="14"/>
  <c r="I1078" i="14"/>
  <c r="G1078" i="14"/>
  <c r="V755" i="14"/>
  <c r="Q755" i="14"/>
  <c r="O755" i="14"/>
  <c r="M755" i="14"/>
  <c r="K755" i="14"/>
  <c r="I755" i="14"/>
  <c r="G755" i="14"/>
  <c r="V93" i="14"/>
  <c r="Q93" i="14"/>
  <c r="O93" i="14"/>
  <c r="M93" i="14"/>
  <c r="K93" i="14"/>
  <c r="I93" i="14"/>
  <c r="G93" i="14"/>
  <c r="V8" i="14"/>
  <c r="Q8" i="14"/>
  <c r="O8" i="14"/>
  <c r="M8" i="14"/>
  <c r="K8" i="14"/>
  <c r="I8" i="14"/>
  <c r="G8" i="14"/>
  <c r="V120" i="13"/>
  <c r="Q120" i="13"/>
  <c r="O120" i="13"/>
  <c r="M120" i="13"/>
  <c r="K120" i="13"/>
  <c r="I120" i="13"/>
  <c r="G120" i="13"/>
  <c r="V115" i="13"/>
  <c r="Q115" i="13"/>
  <c r="O115" i="13"/>
  <c r="M115" i="13"/>
  <c r="K115" i="13"/>
  <c r="I115" i="13"/>
  <c r="G115" i="13"/>
  <c r="V28" i="13"/>
  <c r="Q28" i="13"/>
  <c r="O28" i="13"/>
  <c r="M28" i="13"/>
  <c r="K28" i="13"/>
  <c r="I28" i="13"/>
  <c r="G28" i="13"/>
  <c r="V8" i="13"/>
  <c r="Q8" i="13"/>
  <c r="O8" i="13"/>
  <c r="M8" i="13"/>
  <c r="K8" i="13"/>
  <c r="I8" i="13"/>
  <c r="G8" i="13"/>
  <c r="V23" i="12"/>
  <c r="Q23" i="12"/>
  <c r="O23" i="12"/>
  <c r="M23" i="12"/>
  <c r="K23" i="12"/>
  <c r="I23" i="12"/>
  <c r="G23" i="12"/>
  <c r="V8" i="12"/>
  <c r="Q8" i="12"/>
  <c r="O8" i="12"/>
  <c r="M8" i="12"/>
  <c r="K8" i="12"/>
  <c r="I8" i="12"/>
  <c r="G8" i="12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53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F8270C32-5A21-4D66-AD66-7AAB629BA5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BDBE0B-90E9-47CD-9BE8-19C7728918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929B67CE-184D-4238-B49C-6CB2205CC1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07F3B2-4209-4C01-9299-4D0B1E8CDA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5604B0F3-B306-4E8E-AE4C-7F52D75013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7E3C44-DCFA-4694-8AC2-C9A4BE0455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53CE8787-DED6-40A7-8DD5-F3E9779E32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A2CDD9-70E0-4D94-B934-10344EE1CC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6E1AAB1C-69C6-4534-A339-A0006FFE57D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DE35C3-7461-4366-AA33-6C789A4051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31CEEC7D-0753-4F24-9B3A-83DE3485D3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ED7E72-5DDA-4CB7-866A-092F1EFA97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<sst xmlns="http://schemas.openxmlformats.org/spreadsheetml/2006/main" count="8912" uniqueCount="2836">
  <si>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</si>
  <si>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</si>
  <si>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</si>
  <si>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</si>
  <si>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</si>
  <si>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</si>
  <si>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</si>
  <si>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</si>
  <si>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</si>
  <si>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</si>
  <si>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</si>
  <si>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</si>
  <si>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</si>
  <si>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</si>
  <si>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</si>
  <si>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</si>
  <si>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</si>
  <si>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</si>
  <si>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</si>
  <si>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</si>
  <si>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</si>
  <si>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</si>
  <si>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</si>
  <si>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</si>
  <si>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</si>
  <si>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</si>
  <si>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</si>
  <si>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</si>
  <si>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</si>
  <si>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</si>
  <si>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</si>
  <si>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</si>
  <si>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</si>
  <si>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</si>
  <si>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</si>
  <si>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</si>
  <si>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</si>
  <si>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</si>
  <si>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</si>
  <si>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</si>
  <si>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</si>
  <si>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</si>
  <si>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</si>
  <si>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2161</t>
  </si>
  <si>
    <t>Parkovací dům Akademické nám. Brno Veveří,Šumavská,Bulínova</t>
  </si>
  <si>
    <t>Stavba</t>
  </si>
  <si>
    <t>Stavební objekt</t>
  </si>
  <si>
    <t>OO00</t>
  </si>
  <si>
    <t>06.10.2021</t>
  </si>
  <si>
    <t>SO02a</t>
  </si>
  <si>
    <t>Statika monolitické konstrukce</t>
  </si>
  <si>
    <t>21.08.2021</t>
  </si>
  <si>
    <t>Piloty</t>
  </si>
  <si>
    <t>SO02b</t>
  </si>
  <si>
    <t>22.08.2021</t>
  </si>
  <si>
    <t>Monolitické konstrukce</t>
  </si>
  <si>
    <t>SO02c</t>
  </si>
  <si>
    <t>Výkop jámy</t>
  </si>
  <si>
    <t>14.09.2021</t>
  </si>
  <si>
    <t>Výkop jámy-zemní práce</t>
  </si>
  <si>
    <t>SO02d</t>
  </si>
  <si>
    <t>Stavební práce</t>
  </si>
  <si>
    <t>20.09.2021</t>
  </si>
  <si>
    <t>Stavební práce -dokončování</t>
  </si>
  <si>
    <t>SO09</t>
  </si>
  <si>
    <t>Přípojka sítě elektronických komunikací CETIN</t>
  </si>
  <si>
    <t>12.10.2021</t>
  </si>
  <si>
    <t xml:space="preserve">Přípojka sítě elekt.komunikací otvory -prosrupy obv. pláštěm </t>
  </si>
  <si>
    <t>Celkem za stavbu</t>
  </si>
  <si>
    <t>CZK</t>
  </si>
  <si>
    <t>#POPS</t>
  </si>
  <si>
    <t>Popis stavby: 2161 - Parkovací dům Akademické nám. Brno Veveří,Šumavská,Bulínova</t>
  </si>
  <si>
    <t>#POPO</t>
  </si>
  <si>
    <t>Popis objektu: OO00 - Vedlejší náklady</t>
  </si>
  <si>
    <t>#POPR</t>
  </si>
  <si>
    <t>Popis rozpočtu: 06.10.2021 - Vedlejší náklady</t>
  </si>
  <si>
    <t>Popis objektu: SO02a - Statika monolitické konstrukce</t>
  </si>
  <si>
    <t>Popis rozpočtu: 21.08.2021 - Piloty</t>
  </si>
  <si>
    <t>Popis objektu: SO02b - Statika monolitické konstrukce</t>
  </si>
  <si>
    <t>Popis rozpočtu: 22.08.2021 - Monolitické konstrukce</t>
  </si>
  <si>
    <t>Popis objektu: SO02c - Výkop jámy</t>
  </si>
  <si>
    <t>Popis rozpočtu: 14.09.2021 - Výkop jámy-zemní práce</t>
  </si>
  <si>
    <t>Popis objektu: SO02d - Stavební práce</t>
  </si>
  <si>
    <t>Popis rozpočtu: 20.09.2021 - Stavební práce -dokončování</t>
  </si>
  <si>
    <t>Popis objektu: SO09 - Přípojka sítě elektronických komunikací CETIN</t>
  </si>
  <si>
    <t xml:space="preserve">Popis rozpočtu: 12.10.2021 - Přípojka sítě elekt.komunikací otvory -prosrupy obv. pláštěm 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</si>
  <si>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</si>
  <si>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</si>
  <si>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</si>
  <si>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</si>
  <si>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</si>
  <si>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</si>
  <si>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</si>
  <si>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</si>
  <si>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</si>
  <si>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</si>
  <si>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</si>
  <si>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</si>
  <si>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</si>
  <si>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</si>
  <si>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</si>
  <si>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</si>
  <si>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</si>
  <si>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</si>
  <si>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</si>
  <si>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</si>
  <si>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</si>
  <si>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</si>
  <si>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</si>
  <si>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</si>
  <si>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</si>
  <si>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</si>
  <si>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</si>
  <si>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</si>
  <si>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</si>
  <si>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</si>
  <si>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</si>
  <si>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</si>
  <si>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</si>
  <si>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</si>
  <si>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</si>
  <si>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</si>
  <si>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</si>
  <si>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</si>
  <si>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</si>
  <si>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</si>
  <si>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</si>
  <si>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</si>
  <si>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</si>
  <si>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</si>
  <si>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</si>
  <si>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</si>
  <si>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</si>
  <si>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</si>
  <si>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</si>
  <si>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</si>
  <si>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</si>
  <si>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</si>
  <si>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</si>
  <si>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AL konstrukce otvorové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</si>
  <si>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</si>
  <si>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</si>
  <si>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</si>
  <si>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</si>
  <si>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</si>
  <si>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</si>
  <si>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</si>
  <si>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</si>
  <si>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</si>
  <si>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</si>
  <si>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</si>
  <si>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</si>
  <si>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</si>
  <si>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</si>
  <si>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787</t>
  </si>
  <si>
    <t>Zasklívání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</si>
  <si>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</si>
  <si>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</si>
  <si>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</si>
  <si>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</si>
  <si>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</si>
  <si>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</si>
  <si>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</si>
  <si>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</si>
  <si>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</si>
  <si>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</si>
  <si>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</si>
  <si>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</si>
  <si>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</si>
  <si>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</si>
  <si>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</si>
  <si>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</si>
  <si>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</si>
  <si>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</si>
  <si>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</si>
  <si>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</si>
  <si>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</si>
  <si>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</si>
  <si>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</si>
  <si>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</si>
  <si>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</si>
  <si>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</si>
  <si>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</si>
  <si>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</si>
  <si>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</si>
  <si>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</si>
  <si>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</si>
  <si>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</si>
  <si>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</si>
  <si>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</si>
  <si>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</si>
  <si>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</si>
  <si>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</si>
  <si>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</si>
  <si>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</si>
  <si>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</si>
  <si>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</si>
  <si>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</si>
  <si>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</si>
  <si>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</si>
  <si>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</si>
  <si>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</si>
  <si>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</si>
  <si>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</si>
  <si>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VV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</si>
  <si>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</si>
  <si>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</si>
  <si>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</si>
  <si>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</si>
  <si>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</si>
  <si>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</si>
  <si>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</si>
  <si>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</si>
  <si>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</si>
  <si>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</si>
  <si>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</si>
  <si>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</si>
  <si>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</si>
  <si>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</si>
  <si>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</si>
  <si>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</si>
  <si>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</si>
  <si>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</si>
  <si>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</si>
  <si>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Geodetické zaměření rohů stavby, stabilizace bodů a sestavení laviček.</t>
  </si>
  <si>
    <t>END</t>
  </si>
  <si>
    <t>162701105R00</t>
  </si>
  <si>
    <t>Vodorovné přemístění výkopku z horniny 1 až 4, na vzdálenost přes 9 000  do 10 000 m</t>
  </si>
  <si>
    <t>m3</t>
  </si>
  <si>
    <t>800-1</t>
  </si>
  <si>
    <t>RTS 21/ I</t>
  </si>
  <si>
    <t>Práce</t>
  </si>
  <si>
    <t>POL1_</t>
  </si>
  <si>
    <t>po suchu, bez naložení výkopku, avšak se složením bez rozhrnutí, zpáteční cesta vozidla.</t>
  </si>
  <si>
    <t>SPI</t>
  </si>
  <si>
    <t>z vrtů pro piloty : 579*3,14*0,45*0,45</t>
  </si>
  <si>
    <t>454*3,14*0,6*0,6</t>
  </si>
  <si>
    <t>z vrtů pro záporovou stěnu : 108*0,20*0,20</t>
  </si>
  <si>
    <t>208*0,15*0,15</t>
  </si>
  <si>
    <t>kotvy : 442*3,14*0,0125*0,0125</t>
  </si>
  <si>
    <t>162701109R00</t>
  </si>
  <si>
    <t>Vodorovné přemístění výkopku příplatek k ceně za každých dalších i započatých 1 000 m přes 10 000 m_x000D_
 z horniny 1 až 4</t>
  </si>
  <si>
    <t>RTS 21/ II</t>
  </si>
  <si>
    <t>890,57*5</t>
  </si>
  <si>
    <t>199000002R00</t>
  </si>
  <si>
    <t>Poplatky za skládku horniny 1- 4, skupina 17 05 04 z Katalogu odpadů</t>
  </si>
  <si>
    <t>224311311R00</t>
  </si>
  <si>
    <t>Výplň pilot z V4 BP 20 portladského,bez suspenze</t>
  </si>
  <si>
    <t>RTS 12/ II</t>
  </si>
  <si>
    <t xml:space="preserve">beton pilot vodostavební  C30/37-XC2 : </t>
  </si>
  <si>
    <t>3,14*0,45*0,45*579</t>
  </si>
  <si>
    <t>3,14*0,60*0,60*454</t>
  </si>
  <si>
    <t>224361113R00</t>
  </si>
  <si>
    <t>Výztuž pilot betonových do země z oceli BSt 500S</t>
  </si>
  <si>
    <t>t</t>
  </si>
  <si>
    <t>800-2</t>
  </si>
  <si>
    <t>předepsaná výztuž Ocel  B 500B : 579*45*0,001</t>
  </si>
  <si>
    <t>45kg /1bm : 454*50*0,001</t>
  </si>
  <si>
    <t xml:space="preserve">50kg/1bm : </t>
  </si>
  <si>
    <t>224382112R00</t>
  </si>
  <si>
    <t>Zřízení výplně pilot ze ŽB s ponecháním pažnic hloubka do 10 m, průměr přes 650 do 1250 mm</t>
  </si>
  <si>
    <t>m</t>
  </si>
  <si>
    <t>ve vrtu, nezapažených i zapažených,</t>
  </si>
  <si>
    <t>579+454</t>
  </si>
  <si>
    <t>226941111R00</t>
  </si>
  <si>
    <t>Osazení ocelových zápor délky od 0 do 8 m</t>
  </si>
  <si>
    <t>pro pažení hloubených vykopávek do předem provedených vrtů, se zabetonováním spodního konce, s případným nutným obsypem zápory pískem,</t>
  </si>
  <si>
    <t xml:space="preserve">dle výpisu na výkrese 03 sttika : </t>
  </si>
  <si>
    <t>18ks HEB 18 : 108</t>
  </si>
  <si>
    <t>26ks HEB 120 : 208</t>
  </si>
  <si>
    <t>231941111R00</t>
  </si>
  <si>
    <t>Kleštiny nebo převázky beraněné z oceli z oceli, opracování</t>
  </si>
  <si>
    <t>pro hradící stěny jakéholiv druhu,</t>
  </si>
  <si>
    <t>Včetně spojovacího materiálu.</t>
  </si>
  <si>
    <t>převázky 2x  U 120 : 2*25,*13,40*0,001</t>
  </si>
  <si>
    <t>231941121R00</t>
  </si>
  <si>
    <t>Kleštiny nebo převázky beraněné z oceli z oceli, montáž</t>
  </si>
  <si>
    <t>231951112R00</t>
  </si>
  <si>
    <t>Kleštiny nebo převázky beraněné ze dřeva ze dřeva, opracování hranolů</t>
  </si>
  <si>
    <t>pro hradící stěny,</t>
  </si>
  <si>
    <t>hradící stěny mezi HEB-výdřeva dle výkresu tl. 60mm : 185*0,06*1,08</t>
  </si>
  <si>
    <t>262403182R00</t>
  </si>
  <si>
    <t>Vrty svislé do 245 mm vrt podzemní, průměr do 56 mm, hloubka 0 - 25 m, hornina třídy 4</t>
  </si>
  <si>
    <t>dle výpisu : 442</t>
  </si>
  <si>
    <t>262409112R00</t>
  </si>
  <si>
    <t>Příplatek za vrty podzemní do 56 mm vrty šikmé, sklon od 0° do 48°, hloubka 0 - 25 m, hornina třídy 4</t>
  </si>
  <si>
    <t>264312212R00</t>
  </si>
  <si>
    <t>Vrty velkoprůměrové nezapažené, svislé průměr přes 1050 do 1250 mm, hloubka přes 5 m, hornina třídy 3</t>
  </si>
  <si>
    <t xml:space="preserve">dle výpisu statika : </t>
  </si>
  <si>
    <t>dn 900mm-91ks : 579</t>
  </si>
  <si>
    <t>DN 1200mm-58ks : 454</t>
  </si>
  <si>
    <t>264411111R00</t>
  </si>
  <si>
    <t>Vrty velkoprůměrové nezapažené, svislé průměr přes 245 do 380 mm, hloubka 0 - 5 m, hornina třídy 4</t>
  </si>
  <si>
    <t>pro záporovou stěnu a pro heb 180 : 108</t>
  </si>
  <si>
    <t>pro HEB 120 : 208</t>
  </si>
  <si>
    <t>281601121R00</t>
  </si>
  <si>
    <t>Injektování nízkotlaké s jednoduchým obturátorem sestupné</t>
  </si>
  <si>
    <t>h</t>
  </si>
  <si>
    <t>nebo bez obturátoru,</t>
  </si>
  <si>
    <t>52</t>
  </si>
  <si>
    <t>281611111R00</t>
  </si>
  <si>
    <t>Dodání injekčních hmot pro injektování nízkotlaké cement portlandský B-30</t>
  </si>
  <si>
    <t>injektování kořene : 182*3,14*0,0125*0,125*2,20</t>
  </si>
  <si>
    <t>285371211R00</t>
  </si>
  <si>
    <t xml:space="preserve">Kotvy tyčové délky přes 5 m průměr kotev od 20 do 28 mm,  </t>
  </si>
  <si>
    <t>jejich dodání a osazení, bez provedení vrtu, bez zainjektování a bez napnutí kotvy,</t>
  </si>
  <si>
    <t>Včetně:</t>
  </si>
  <si>
    <t>- vyčištění vrtu,</t>
  </si>
  <si>
    <t>- dodání a osazení hlavy kotvy,</t>
  </si>
  <si>
    <t>- veškerých potřebných úprav kotvy po napnutí.</t>
  </si>
  <si>
    <t>dle výpisu na výkrese : 442</t>
  </si>
  <si>
    <t>285372111R00</t>
  </si>
  <si>
    <t xml:space="preserve">Napnutí tyčových kotev délky přes 5 m únosnost kotev do 0,45 MN,  </t>
  </si>
  <si>
    <t>kus</t>
  </si>
  <si>
    <t>při předepsané únosnosti kotvy,</t>
  </si>
  <si>
    <t>60596002R</t>
  </si>
  <si>
    <t>hranol</t>
  </si>
  <si>
    <t>SPCM</t>
  </si>
  <si>
    <t>Specifikace</t>
  </si>
  <si>
    <t>POL3_</t>
  </si>
  <si>
    <t>pro výpln mezi ocel. profily : 185*0,06*1,08</t>
  </si>
  <si>
    <t>13487110R</t>
  </si>
  <si>
    <t>tyč ocelová profilová válcovaná za tepla S235 (11375); průřez HEB; výška 180 mm</t>
  </si>
  <si>
    <t>108*51,20*0,001</t>
  </si>
  <si>
    <t>13388430R</t>
  </si>
  <si>
    <t>tyč ocelová profilová válcovaná za tepla S235 (11375); průřez HEB; výška 120 mm</t>
  </si>
  <si>
    <t>208*27,40*0,001</t>
  </si>
  <si>
    <t>13384430R</t>
  </si>
  <si>
    <t>tyč ocelová profilová válcovaná za tepla S235 (11375); průřez U; výška 120 mm</t>
  </si>
  <si>
    <t>převázky 2x  U 120 : 2*25,*13,40*0,001*1,08</t>
  </si>
  <si>
    <t>961054113R00</t>
  </si>
  <si>
    <t>Odbourání vrchní znehodnocené části výplně pilot průměr piloty přes 650 do 1250 mm</t>
  </si>
  <si>
    <t>betonových,</t>
  </si>
  <si>
    <t xml:space="preserve">část označené jako hluché vrtání : </t>
  </si>
  <si>
    <t>35*3,14*0,45*0,45</t>
  </si>
  <si>
    <t>25*3,14*0,60*0,60</t>
  </si>
  <si>
    <t>998001011R00</t>
  </si>
  <si>
    <t>Přesun hmot pro ucelenou dodávku přesun hmot pro piloty betonované na místě</t>
  </si>
  <si>
    <t>Přesun hmot</t>
  </si>
  <si>
    <t>POL7_</t>
  </si>
  <si>
    <t>005</t>
  </si>
  <si>
    <t>Přeprava vrtné soupravy</t>
  </si>
  <si>
    <t>soubor</t>
  </si>
  <si>
    <t>Vlastní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</si>
  <si>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</si>
  <si>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</si>
  <si>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</si>
  <si>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</si>
  <si>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</si>
  <si>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</si>
  <si>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</si>
  <si>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</si>
  <si>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</si>
  <si>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</si>
  <si>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</si>
  <si>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</si>
  <si>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</si>
  <si>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</si>
  <si>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</si>
  <si>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979999997R00</t>
  </si>
  <si>
    <t>Poplatek za skládku čisté suti - DUFONEV Brno, skupina 17 09 04 z Katalogu odpadů</t>
  </si>
  <si>
    <t>273324119R00</t>
  </si>
  <si>
    <t>Základové desky ze železobetonu beton C35/45, XA3</t>
  </si>
  <si>
    <t>821-1</t>
  </si>
  <si>
    <t>ve výkopu zapaženém nebo nezapaženém, popř. nad terénem,</t>
  </si>
  <si>
    <t xml:space="preserve">beton  C35/45 HV8 XC4 viz popis na výkrese : </t>
  </si>
  <si>
    <t xml:space="preserve">základové desky : </t>
  </si>
  <si>
    <t xml:space="preserve">základová deska na úr. -4,20 h. H. : </t>
  </si>
  <si>
    <t>pro 2. PP : 49,60*21,80*0,35</t>
  </si>
  <si>
    <t>-25,30*4,79*0,35</t>
  </si>
  <si>
    <t>-10,20*4,65*0,35</t>
  </si>
  <si>
    <t>-1,60*12,65*0,35</t>
  </si>
  <si>
    <t>pod schodiště : (18,75+2,89)/2*(18,75+18,97)/2*0,35</t>
  </si>
  <si>
    <t xml:space="preserve">stěny drobných jímek : </t>
  </si>
  <si>
    <t>dle řezu H-H : 0,85*(1,60+3,21)*2*0,25</t>
  </si>
  <si>
    <t>-1,05*0,85*0,25</t>
  </si>
  <si>
    <t>dle řezu M-M : 0,25*(0,80+1,30+0,80)*0,30</t>
  </si>
  <si>
    <t>dle řezu L-L : 0,25*(1,20+0,60)*2*0,30</t>
  </si>
  <si>
    <t>dle řezu J-J : 0,55*(2,957+1,0)*0,30</t>
  </si>
  <si>
    <t>Mezisoučet</t>
  </si>
  <si>
    <t>1. PP H.H.-1,40 : (14,60+0,25)*12,90*0,35</t>
  </si>
  <si>
    <t>H. H.-2,80 : 48,0*17,0*0,35</t>
  </si>
  <si>
    <t>17,60*17,0*0,35</t>
  </si>
  <si>
    <t>-2,50*5,10*0,25</t>
  </si>
  <si>
    <t xml:space="preserve">úr. +0,50 : </t>
  </si>
  <si>
    <t>18,30*13,10*0,35</t>
  </si>
  <si>
    <t>-4,90*12,30*0,355</t>
  </si>
  <si>
    <t>základové patky nad pilotami : 15,0*1,40*1,40*0,60</t>
  </si>
  <si>
    <t>1,40*0,60*1,25*4</t>
  </si>
  <si>
    <t>1,40*0,60*1,25+0,80*0,60*1,25</t>
  </si>
  <si>
    <t>propojovací pás mezi patkami : (3,30+7,10+3,30)*0,50*0,60</t>
  </si>
  <si>
    <t>(3,275+0,60+2,225)*0,50*0,60</t>
  </si>
  <si>
    <t>(3,30+7,10+3,30)*0,50*0,60</t>
  </si>
  <si>
    <t>(7,0+2,70)*0,20*0,60</t>
  </si>
  <si>
    <t>(4,15+6,10+1,50*2+3,30*2+7,10+3,70*2)*0,50*0,60</t>
  </si>
  <si>
    <t>(1,50+6,100+2,0)*0,50*0,60</t>
  </si>
  <si>
    <t>273351216R00</t>
  </si>
  <si>
    <t>Bednění stěn základových desek odstranění</t>
  </si>
  <si>
    <t>m2</t>
  </si>
  <si>
    <t>801-1</t>
  </si>
  <si>
    <t>svislé nebo šikmé (odkloněné) , půdorysně přímé nebo zalomené, stěn základových desek ve volných nebo zapažených jámách, rýhách, šachtách, včetně případných vzpěr,</t>
  </si>
  <si>
    <t>Včetně očištění, vytřídění a uložení bednicího materiálu.</t>
  </si>
  <si>
    <t>273351215R00</t>
  </si>
  <si>
    <t>Bednění stěn základových desek zřízení</t>
  </si>
  <si>
    <t xml:space="preserve">po obvodě zákl. desky výkres 04 : </t>
  </si>
  <si>
    <t>0,35*(49,60+2,0*4,79+0,75+8,40+0,75+0,75+1,20)</t>
  </si>
  <si>
    <t>0,35*(12,70+46,40+4,80+9,95+7,0+1,55+0,95+8,20+0,75)</t>
  </si>
  <si>
    <t>v dilataci : 0,35*16,45</t>
  </si>
  <si>
    <t>pod admin. : 0,35*(2,89+18,75+6,013+19,0)</t>
  </si>
  <si>
    <t>1.Pp a 1. Np : 0,35*(14,60+12,10+13,25+11,80+48,0+12,60)</t>
  </si>
  <si>
    <t>0,35*(15,75+12,10+2,50+4,90+14,85)</t>
  </si>
  <si>
    <t>admin. : 0,35*(3,0+18,30+13,10+5,30+1,459+4,90+12,20)</t>
  </si>
  <si>
    <t>bednění patek : 0,60*(1,40+1,40)*2*15</t>
  </si>
  <si>
    <t>pásy : 0,35*(3,70*2+7,90*2+3,30*2)*2</t>
  </si>
  <si>
    <t>0,35*(6,10*2+2,0*20)</t>
  </si>
  <si>
    <t>0,35*(3,60+6,10+1,50)*2</t>
  </si>
  <si>
    <t>0,35*(3,30+1,50)*2+0,35*1,50*2</t>
  </si>
  <si>
    <t>0,35*(2,50+7,10+3,30)*2</t>
  </si>
  <si>
    <t>0,35*(2,10+6,10+1,50)*2+0,35*3,0*2</t>
  </si>
  <si>
    <t>273361821R00</t>
  </si>
  <si>
    <t>Výztuž základových desek z betonářské oceli 10 505(R)</t>
  </si>
  <si>
    <t>včetně distančních prvků</t>
  </si>
  <si>
    <t>dle výpisů n avýkrese výztuže : 119,5182+7,25+57,364+1,3375</t>
  </si>
  <si>
    <t>28314091R</t>
  </si>
  <si>
    <t>deska/pás těsnicí pro pracovní spáry; PVC; teplotní odolnost -20 až 60 °C; tvrdost 70,0 °Sh; š. dilatačního dílu 55,0 mm; š = 150 mm; l = 25000,0 mm</t>
  </si>
  <si>
    <t>výkres 04 : 600</t>
  </si>
  <si>
    <t>553</t>
  </si>
  <si>
    <t>SIKA pás dilatační DR-19+řízená spára</t>
  </si>
  <si>
    <t>bm</t>
  </si>
  <si>
    <t xml:space="preserve">výpisy na výkresech tvaru : </t>
  </si>
  <si>
    <t>výkres 10 strop nad 1. PP : 105,30</t>
  </si>
  <si>
    <t>výkres 07 strop nad 2. PP : 121,80</t>
  </si>
  <si>
    <t>základová deska  výkres 04 : 34</t>
  </si>
  <si>
    <t>55300</t>
  </si>
  <si>
    <t>Smykový trn DS 70/1</t>
  </si>
  <si>
    <t>ks</t>
  </si>
  <si>
    <t>viz výpis na základové desce : 52</t>
  </si>
  <si>
    <t>deska nad 2. Pp : 10</t>
  </si>
  <si>
    <t>deska nad 1. Pp : 5</t>
  </si>
  <si>
    <t>55300125R</t>
  </si>
  <si>
    <t>podložka distanční; kovová; l = 2000,0 mm; krytí 220 mm</t>
  </si>
  <si>
    <t xml:space="preserve">DISTA 220 a Dista 190 : </t>
  </si>
  <si>
    <t>výkres 06 a 06A : 2085+73</t>
  </si>
  <si>
    <t>553002</t>
  </si>
  <si>
    <t>Objímka DS 70/1, krytí 220 mm</t>
  </si>
  <si>
    <t>52+5+10</t>
  </si>
  <si>
    <t>311321826R00</t>
  </si>
  <si>
    <t>Beton nadzákladových zdí železový pohledový třídy PB 2 v přírodní barvě drtí a přísad z betonu třídy C 30/37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</si>
  <si>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</si>
  <si>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</si>
  <si>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obvodové zdi : </t>
  </si>
  <si>
    <t xml:space="preserve">2. PP : </t>
  </si>
  <si>
    <t>řada C osa 3,4,5,6 : (0,25+4,35)*2,50*0,25</t>
  </si>
  <si>
    <t>pod výjezdem : (0,25+3,40)*2,50*0,25</t>
  </si>
  <si>
    <t>pod sjezdem : (0,25+3,40)*1,20*0,25</t>
  </si>
  <si>
    <t>pod výjezdem : 2,90*1,75*0,30</t>
  </si>
  <si>
    <t xml:space="preserve">stěny rampy v ose 5 dleřezu A-A : </t>
  </si>
  <si>
    <t>(5,50*4,30+4,*4,0)*0,25</t>
  </si>
  <si>
    <t>odpočet otvorů : -1,50*4,0*0,50*2*0,25</t>
  </si>
  <si>
    <t>přípočet obrubníku : 0,12*0,25*11*2</t>
  </si>
  <si>
    <t xml:space="preserve">osa 6 řada CD : </t>
  </si>
  <si>
    <t>osa 6-10 : 25,30*2,50*0,30</t>
  </si>
  <si>
    <t>v ose 6 dle řezu G : 4,20*1,75*0,30</t>
  </si>
  <si>
    <t>v ose 5 dle řezu I : 4,72*(1,20+1,75)/2*0,25</t>
  </si>
  <si>
    <t xml:space="preserve">dle řezů a výkresu zákl. desky 2. Pp : </t>
  </si>
  <si>
    <t>v ose 4 dle řezu E : (0,15+0,25+2,345+0,25+2,71+0,25+0,20+0,25)*2,50*0,25</t>
  </si>
  <si>
    <t>dle řezu H-H dojezd výtahu : (2,96+1,85)*2*0,25*1,20</t>
  </si>
  <si>
    <t>stěna  v řadě E mezi osou  3-4 : 2,50*4,35*0,20</t>
  </si>
  <si>
    <t>-1,20*2,0*0,20</t>
  </si>
  <si>
    <t>stěna v řadě C a ose  10 : (0,15+4,199+0,30)*(1,20+1,78)/2*0,30</t>
  </si>
  <si>
    <t>obrubníky : 0,12*0,25*11*2</t>
  </si>
  <si>
    <t>stěna v řadě C a ose 11 : 4,725*(1,20+1,78)/2*0,25</t>
  </si>
  <si>
    <t>stěn rampy v ose 11 : (5,50*4,30+4,0*4,40)*0,25</t>
  </si>
  <si>
    <t>stěna pod rampou mezi osami 10-11 : 2,50*3,30*0,25</t>
  </si>
  <si>
    <t xml:space="preserve">odpočet otvorů : </t>
  </si>
  <si>
    <t>mezi osami 11 a 12 : 3,50*1,20*0,25+3,50*1,78*0,30</t>
  </si>
  <si>
    <t>stěna v ose 12 : (0,25+3,799+0,30+4,0)*2,50*0,25</t>
  </si>
  <si>
    <t>stěna v ose 13 : 8,40*2,50*0,25</t>
  </si>
  <si>
    <t>stěna v v řadě E mezi osami 12-13 : 2,50*4,35*0,25-1,20*2,0*0,25</t>
  </si>
  <si>
    <t>stěna v řadě E-G,F : 12,65*2,50*0,25</t>
  </si>
  <si>
    <t>stěma k admin. v řadě G,H : (11,75+9,68+14,25)*2,50*0,25</t>
  </si>
  <si>
    <t>-1,50*2,0*0,25</t>
  </si>
  <si>
    <t>(0,25+4,65)*2,50*0,25</t>
  </si>
  <si>
    <t>v řadě G a se 3,4,5,6, : (9,95+0,25)*2,50*0,25</t>
  </si>
  <si>
    <t>stěna G-E osa 3,4 : 7,0*2,50*0,25</t>
  </si>
  <si>
    <t>(1,25+0,25)*2,50*0,25</t>
  </si>
  <si>
    <t>stěna v řadě E-C osa 3 : 8,20*2,50*0,25</t>
  </si>
  <si>
    <t/>
  </si>
  <si>
    <t xml:space="preserve">1. PP : </t>
  </si>
  <si>
    <t xml:space="preserve">obvodové zdi a parapetní : </t>
  </si>
  <si>
    <t>osa 3 řada ABC : 4,80*2,50*0,25</t>
  </si>
  <si>
    <t>zesílení pro sloup : 2,50*0,80*0,05</t>
  </si>
  <si>
    <t>11,65*2,50*0,25</t>
  </si>
  <si>
    <t>v řadě A v osach 3,4,5,6 : (0,25+4,40+0,30+,20+0,30)*2,50*0,25</t>
  </si>
  <si>
    <t xml:space="preserve">stěny rampy řadě 5 a ose C-E : </t>
  </si>
  <si>
    <t>dle řezu A-A : 10,0*2,50*0,25</t>
  </si>
  <si>
    <t>parapetní zídky dele  řezu B-B : 8,70*1,56*0,25</t>
  </si>
  <si>
    <t>obrubník : 0,25*0,12*11,50*2</t>
  </si>
  <si>
    <t>zesílení u sloupů : 0,30*0,35*2,50*2</t>
  </si>
  <si>
    <t xml:space="preserve">dále parapetní zídka v 400mm : </t>
  </si>
  <si>
    <t>v řadě A a osaách 6,7,-10 : (7,20+0,30+4,70+0,30+4,70+0,30+7,20)*0,40*0,20</t>
  </si>
  <si>
    <t>od osy 10 za osu 12 : (0,30+7,20+0,30+2,80+0,25)*2,50*0,25</t>
  </si>
  <si>
    <t>zesílení pro sloupy : 0,30*0,35*2,50*5</t>
  </si>
  <si>
    <t>stěna v řadě ABC a ose 12-13 : (12,40+1,0)*2,50*0,25</t>
  </si>
  <si>
    <t>(3,80+0,25)*2,50*0,25</t>
  </si>
  <si>
    <t>1,0*2,50*0,30</t>
  </si>
  <si>
    <t>stěna ke schodišti a výtahové šachtě : 4,35*2,50*0,20-1,20*2,16*0,20</t>
  </si>
  <si>
    <t>4,80*2,50*0,20+0,80*2,50*0,10</t>
  </si>
  <si>
    <t>4,15*2,50*0,20-1,20*2,16*0,20</t>
  </si>
  <si>
    <t>stěna schodiště k rampě : 7,90*2,50*0,20+0,80*2,50*0,30*2</t>
  </si>
  <si>
    <t>v řadě 11 : 10,0*2,50*0,25</t>
  </si>
  <si>
    <t>parapetní zídka v řadě 10 : 8,70*1,56*0,25</t>
  </si>
  <si>
    <t>v řadě D osy 13,14,15 : (15,75-2,70)*2,50*0,25</t>
  </si>
  <si>
    <t>dále jen parapet : 2,70*0,40*0,20</t>
  </si>
  <si>
    <t>v řadě 16 a ose D-F : (12,70-2,0*0,25)*0,40*0,20</t>
  </si>
  <si>
    <t>2,50*0,40*0,20</t>
  </si>
  <si>
    <t>v řadě 15 a ose GF : 4,90*0,40*0,20</t>
  </si>
  <si>
    <t>v ose H a řadách 6-16 : (0,25+36,28+14,25)*0,40*0,20</t>
  </si>
  <si>
    <t>zesílení pro sloupy : 0,35*0,30*2,50*8</t>
  </si>
  <si>
    <t>stěna v ose G-H parapet : (0,25+4,90)*0,40*0,20</t>
  </si>
  <si>
    <t>stěna v ose G-H  a řad+1-6 parapet : 25,05*0,40*0,20</t>
  </si>
  <si>
    <t>stěna v ose D-F a řadě 1 : (12,10-2,0*0,25)*0,40*0,20</t>
  </si>
  <si>
    <t>v ose D a řadě1 : 2,70*0,40*0,20</t>
  </si>
  <si>
    <t xml:space="preserve">dále stěna na v 2,50m : </t>
  </si>
  <si>
    <t>v řadě 1-3 a ose D : (13,25-2,70)*2,50*0,25</t>
  </si>
  <si>
    <t xml:space="preserve">1. Np : </t>
  </si>
  <si>
    <t>osa A řada 2-12 : 7,20*0,40*0,20*8+0,20*0,40*0,20</t>
  </si>
  <si>
    <t>4,70*0,40*0,20*2</t>
  </si>
  <si>
    <t>2,60*0,40*0,20</t>
  </si>
  <si>
    <t>6,43*0,35*2*0,20</t>
  </si>
  <si>
    <t>osa A řada 15 : (3,30+7,90+3,70)*0,40*0,20</t>
  </si>
  <si>
    <t>osa D řada 1 : 2,30*0,40*0,20</t>
  </si>
  <si>
    <t>osa A řada 2 : 16,70*0,40*0,20</t>
  </si>
  <si>
    <t>osa D řada 15-16 : 2,20*0,40*0,20</t>
  </si>
  <si>
    <t>osa D řada 16 : (3,40+6,90)*0,40*0,20</t>
  </si>
  <si>
    <t>osa F řada 15-16 k admin. : 2,30*0,40*0,20</t>
  </si>
  <si>
    <t>osa F řada 15 k admin. : 3,80*0,40*0,20</t>
  </si>
  <si>
    <t>osa F řada 1-6 : 6,90*0,40*0,20+2,45*0,40*0,20+6,95*0,40*0,20</t>
  </si>
  <si>
    <t>osa H řada 6-15 : 5*7,20*0,40*0,20+2*4,70*0,40*0,20</t>
  </si>
  <si>
    <t>osa G,H řada 6 : 4,90*0,40*0,20</t>
  </si>
  <si>
    <t>střední stěna v ose D po schodiště : (0,20+7,20+0,30+2,60)*0,20*2,50</t>
  </si>
  <si>
    <t>střední stěna v ose D řada 6-10 : (0,30+7,50+0,30+4,70+0,30+4,70*0,30+7,50+0,30)*0,20*2,50</t>
  </si>
  <si>
    <t>středdní stěna od schodiště po řadu 15 : (2,60+0,30+7,20+0,30+2,60+0,10)*0,20*2,50</t>
  </si>
  <si>
    <t>stěny okolo schodiště a výtahu : 2*(4,85+0,20+4,85)*0,20*2,50</t>
  </si>
  <si>
    <t>0,10*0,80*2,50*2</t>
  </si>
  <si>
    <t>0,10*1,0*2,50*2</t>
  </si>
  <si>
    <t>dtto druhé schodiště : 9,90+0,40+0,50</t>
  </si>
  <si>
    <t>okolo výt. šachty : 2,50*(1,80+2,71+1,80)*0,20</t>
  </si>
  <si>
    <t>-1,05*2,18*0,20*2</t>
  </si>
  <si>
    <t>stěny rampy v řadě 5 a řez A-a : 10,0*2,50*0,25</t>
  </si>
  <si>
    <t>parapetní zídka : 8,70*1,56*0,25</t>
  </si>
  <si>
    <t>v řadě 11 dtto jako v řadě 5 : 10,0*2,50*0,25</t>
  </si>
  <si>
    <t>8,70*1,56*0,25</t>
  </si>
  <si>
    <t>2 Np dtto : 16,22+22,855+44,50</t>
  </si>
  <si>
    <t xml:space="preserve">3. Np : </t>
  </si>
  <si>
    <t>rampa stěna v řadě 5 parapetní zítky : 2*4,050*0,90*0,25*2</t>
  </si>
  <si>
    <t>v řadě 6 : 8,70*1,67*0,25</t>
  </si>
  <si>
    <t>říčná : 3,40*0,90*0,20</t>
  </si>
  <si>
    <t>obrubník : 11*0,25*0,12*2</t>
  </si>
  <si>
    <t>rampa v řadě 11-parapetní zídky : 2,0*4,05*0,90*0,25*2</t>
  </si>
  <si>
    <t>obrubník : 11,*0,25*0,12*2</t>
  </si>
  <si>
    <t>v řadě 10 : 8,70*1,67*0,25</t>
  </si>
  <si>
    <t>příčná : (3,40+4,20)*0,90*0,20</t>
  </si>
  <si>
    <t xml:space="preserve">parapetní zídk po obvodě : </t>
  </si>
  <si>
    <t>osa A řada 2,3,4,6,7,8 po dilataci : (1,079+0,221)*(0,40+7,20*4)*0,20</t>
  </si>
  <si>
    <t>4,70*(1,079+0,221)*0,20</t>
  </si>
  <si>
    <t>od řady 8 řadu 15 : (1,079+0,221)*(4,70+7,20*4+0,40)*0,20</t>
  </si>
  <si>
    <t>v řadě 15 osa A- B : (2,49+3,30+1,0)*1,379*0,20</t>
  </si>
  <si>
    <t xml:space="preserve"> v řadě 15 osa B-C : 5,58*(1,079+0,221)*0,20</t>
  </si>
  <si>
    <t>v řadě 15 osa C-D : 5,54*1,079*0,20</t>
  </si>
  <si>
    <t>v řadě 15 a 16 osa D : 2,50*0,40*0,20</t>
  </si>
  <si>
    <t>v řadě 16 osa D-F : (6,96+3,46)*0,40*0,20</t>
  </si>
  <si>
    <t>v řadě 16 osa F : 2,20*0,40*0,20</t>
  </si>
  <si>
    <t>v řadě 15 osa G-H : (0,40+3,30)*0,40*0,20</t>
  </si>
  <si>
    <t>v ose H a řadě 6-15 : (7,20*5+2,60+4,70)*0,40*0,20</t>
  </si>
  <si>
    <t>v ose H-G řada 6 : (3,30+0,60)*0,40*0,20</t>
  </si>
  <si>
    <t>v ose f řads 2-6 : (2,45+6,90*2+7,05)*0,40*0,20</t>
  </si>
  <si>
    <t>v ose D-F řada 1 : (6,0+3,40)*0,40*0,20</t>
  </si>
  <si>
    <t>osa D řada 1-2 : 2,40*0,40*0,20</t>
  </si>
  <si>
    <t>v ose A-D a řadě 2 : 5,54*1,079*0,20</t>
  </si>
  <si>
    <t>5,58*(1,0791+0,221)*0,20</t>
  </si>
  <si>
    <t>5,59*1,0791*0,20</t>
  </si>
  <si>
    <t>střední stěny v ose D : 10,60*2,50*0,20</t>
  </si>
  <si>
    <t>25,80*2,50*0,20</t>
  </si>
  <si>
    <t>13,10*2,50*0,20</t>
  </si>
  <si>
    <t>stěny okolo schodišt osa E-C řada 4-3 : 2*(4,05+0,20+4,05)*2,50*0,20</t>
  </si>
  <si>
    <t>1,0*0,30*2,50*2</t>
  </si>
  <si>
    <t>0,80*0,30*2,50*2</t>
  </si>
  <si>
    <t>2,50*4,35*2*0,20</t>
  </si>
  <si>
    <t>-1,20*2,50*0,20*2</t>
  </si>
  <si>
    <t>okkolo výtah. šachty : (1,80+2,71+1,80)*2,50*0,20</t>
  </si>
  <si>
    <t>stěny v okolo schodišttě  osa E-C  řada 12-13 : 2*(4,05+0,20+4,05)*2,50*0,20</t>
  </si>
  <si>
    <t>0,80*2,50*0,30*4</t>
  </si>
  <si>
    <t>2,50*4,35*0,20*2</t>
  </si>
  <si>
    <t>-1,20*2,16*0,20*2</t>
  </si>
  <si>
    <t xml:space="preserve">4. Np : </t>
  </si>
  <si>
    <t xml:space="preserve">parapetní zídky atiky : </t>
  </si>
  <si>
    <t>osa D řada 1-2 : 2,38*1,20*0,20</t>
  </si>
  <si>
    <t>stěna plná osa D 2-3,4 vč. atiky : (5,29+5,49)*(2,50+1,20)*0,20</t>
  </si>
  <si>
    <t>nad schodištěm řada  a kousek po řadub 6 : (0,20+4,35+0,20+7,0)-1,20*0,20</t>
  </si>
  <si>
    <t>od řada 6 po řadu 10 plná stěna : 25,60*(2,50+1,20)*0,20</t>
  </si>
  <si>
    <t>od řady 10 nad schodištěm atika : 11,95*1,20*0,20</t>
  </si>
  <si>
    <t>od schodiště : 13,10*(2,50+1,20)*0,20</t>
  </si>
  <si>
    <t>jen atika po řadu 15 : 2,40*1,20*0,20</t>
  </si>
  <si>
    <t>osa D-F řada 15 atika : 12,10*1,20*0,20</t>
  </si>
  <si>
    <t>v ose F  řada 14-15 : 2,50*1,20*0,20</t>
  </si>
  <si>
    <t>osa G-H řada 14-15 : 4,90*1,20*0,20</t>
  </si>
  <si>
    <t>v ose H řada 6-14,15 : (5,0*6,15+2,20+3,14+3,0*4,81)*1,20*0,20</t>
  </si>
  <si>
    <t>v ose G-H  řada 6 : 4,90*1,20*0,20</t>
  </si>
  <si>
    <t>v ose F a řada 6-1 : 25,10*1,20*0,20</t>
  </si>
  <si>
    <t>osa D-F řada 1 : 12,10*1,20*0,20</t>
  </si>
  <si>
    <t xml:space="preserve">okolo schodišt : </t>
  </si>
  <si>
    <t>osa D řada 3-4 : 2,50*(4,05+0,20+3,85)*0,20*2</t>
  </si>
  <si>
    <t>4,35*2,50*0,20*2</t>
  </si>
  <si>
    <t>okolo výt. šachty : 2,50*(1,50+2,17+1,50)*0,20</t>
  </si>
  <si>
    <t>navýšení po obvodě výt. šachty : (0,90+0,10)*(2,0+2,71)*2*0,20</t>
  </si>
  <si>
    <t>osa D řada 12-13 : 2,50*(4,05+0,20+3,85)*0,20*2</t>
  </si>
  <si>
    <t>0,8*0,30*2,50*2</t>
  </si>
  <si>
    <t xml:space="preserve">administrativa řad a17-26 : </t>
  </si>
  <si>
    <t>ke garážím 2:PP-1.PP : 19,*4,72*0,20</t>
  </si>
  <si>
    <t>zesílené : 4,60*4,72*0,10</t>
  </si>
  <si>
    <t>-1,50*2,0*0,20</t>
  </si>
  <si>
    <t>19,0*4,72*0,30</t>
  </si>
  <si>
    <t>kratší stěny : 2,365*4,72*0,30</t>
  </si>
  <si>
    <t>5,529*4,72*0,30</t>
  </si>
  <si>
    <t>1 Np v 3,77m : 33,40*3,77*0,20</t>
  </si>
  <si>
    <t>4,90*3,77*0,20</t>
  </si>
  <si>
    <t>(1,259+4,655)*3,77*0,20</t>
  </si>
  <si>
    <t>2,765*3,77*0,20</t>
  </si>
  <si>
    <t>2. Np v 3,52m : 33,40*3,52*0,20</t>
  </si>
  <si>
    <t>4,90*3,52*0,20</t>
  </si>
  <si>
    <t>(1,259+4,655)*3,52*0,20</t>
  </si>
  <si>
    <t>2,765*3,52*0,20</t>
  </si>
  <si>
    <t>3. Np v 3,52m : 33,40*3,52*0,20</t>
  </si>
  <si>
    <t>atiková zídka : 1,08*(37,0+2,66+33,40+4,90+1,259+4,65+13,35)*0,15</t>
  </si>
  <si>
    <t>stěny výtahové šachty vč dojezdu 18,35 : 18,35*(2,35+2,80)*2*0,20</t>
  </si>
  <si>
    <t>18,35*0,60*0,20</t>
  </si>
  <si>
    <t>odpočet dveří výtahu : -1,20*2,10*4*0,20*5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</si>
  <si>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</si>
  <si>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</si>
  <si>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</si>
  <si>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lem okolo stropních desek : </t>
  </si>
  <si>
    <t>nad 2. PP : 0,30*49,60+4,19*0,30*2</t>
  </si>
  <si>
    <t>0,30*(8,40+1,25+2,80+4,96+5,0)</t>
  </si>
  <si>
    <t>0,30*(0,25+21,43+24,45+0,25)</t>
  </si>
  <si>
    <t>0,30*4,90</t>
  </si>
  <si>
    <t>0,30*7,0+0,30*1,50</t>
  </si>
  <si>
    <t>0,30*(0,95+0,25+7,70+0,25)</t>
  </si>
  <si>
    <t>okolo otvorů ve sch. prostoru : 0,30*(0,80+2,40)*2</t>
  </si>
  <si>
    <t>0,20*(2,16+1,20+2,16)</t>
  </si>
  <si>
    <t>schod. prostor 2 : 0,30*(2,40+1,0)*2</t>
  </si>
  <si>
    <t>0,20*(2,18+1,20+2,18)</t>
  </si>
  <si>
    <t>lem stropu mezi schody : 1,95*0,30*2</t>
  </si>
  <si>
    <t>0,30*(12,25-2,70+11,60+0,25+26,30+21,68+0,25+12,40+1,0)</t>
  </si>
  <si>
    <t>0,30*(1,25+0,25+3,80+15,75-2,70)</t>
  </si>
  <si>
    <t>1. PP lem desky a parapetní zídka : (0,30+0,40)*(2,70+2,70+12,10+2,50+4,90+0,25+39,558+14,25)</t>
  </si>
  <si>
    <t>(0,30+0,40)*(4,90+12,10)</t>
  </si>
  <si>
    <t>okolo otvorů ve sch. prostoru : 0,30*(2,40+0,80)*2</t>
  </si>
  <si>
    <t>0,30*(2,40+1,0)*2</t>
  </si>
  <si>
    <t>otvory pr dveře : 0,20*(2,16+1,20+2,16)*2</t>
  </si>
  <si>
    <t>do výt. šachty : 0,20*(2,18+1,05+2,18)*2</t>
  </si>
  <si>
    <t>schod.prostor  osa 12 : 1,95*0,30*2</t>
  </si>
  <si>
    <t>0,30*(1,0+2,40)*2</t>
  </si>
  <si>
    <t>dv. otvory : 0,20*(2,16+1,20+2,16)*2</t>
  </si>
  <si>
    <t>parapetní zídky zvenčí a uuvnitř : (0,70+0,40)*(73,60+16,75+2,30+12,05-2,0*0,60)</t>
  </si>
  <si>
    <t>(0,70++0,40)*(2,30+4,90+36,53+14,45)</t>
  </si>
  <si>
    <t>(0,70+0,40)*(4,90+25,10+12,10+2,50)</t>
  </si>
  <si>
    <t>v místech řad 4-6 a 10-12 : (0,90+0,40+0,35)*6,43*2+6,43*0,20*2</t>
  </si>
  <si>
    <t>prostor schodiště 1 : 0,30*(0,80+2,40)*2</t>
  </si>
  <si>
    <t>otvory dveřní : 0,20*(2,50+1,20+2,50)*2</t>
  </si>
  <si>
    <t>schodiště 2 : 0,30*(1,0+2,40)*2*2</t>
  </si>
  <si>
    <t>schodiště : 1,95*0,30*2</t>
  </si>
  <si>
    <t>otvory pro dveře : 0,20*(2,16+1,20+2,16)*2</t>
  </si>
  <si>
    <t xml:space="preserve">2. Np : </t>
  </si>
  <si>
    <t>(0,90+0,60)*(73,60+16,75+2,30+12,05+2,50+4,90)</t>
  </si>
  <si>
    <t>(0,90+0,60)*(36,53+14,45+4,90+21,10+12,10+2,50+16,70)</t>
  </si>
  <si>
    <t>otvory ve schodištích : 0,30*(0,80+2,40)*2</t>
  </si>
  <si>
    <t>dveřní otvory : 0,20*(2,16+1,20+2,16)*2</t>
  </si>
  <si>
    <t>0,20*(2,18+1,05+2,18)*2</t>
  </si>
  <si>
    <t>scchodiště 2 : 0,30*(1,0+2,40)*2*2</t>
  </si>
  <si>
    <t>1,95*0,30*2</t>
  </si>
  <si>
    <t>(1,60+1,079)*(73,60+16,70+2,30+12,10+2,30+4,70)</t>
  </si>
  <si>
    <t>(0,70+0,40)*(36,53+14,45+4,90+25,10+12,10+2,50)</t>
  </si>
  <si>
    <t>(1,60+1,079)*16,70</t>
  </si>
  <si>
    <t>0,20*(73,60+16,70*2)</t>
  </si>
  <si>
    <t>schodiště : 0,30*(1,0+2,40)*2</t>
  </si>
  <si>
    <t>0,30*(0,80+2,40)*2</t>
  </si>
  <si>
    <t>schodiště 2 : 0,30*(2,40+1,10)*2*2</t>
  </si>
  <si>
    <t>4. Np : 0,30*(5,29+5,45)</t>
  </si>
  <si>
    <t>0,30*(0,65+12,10+5,50)</t>
  </si>
  <si>
    <t>(1,20+1,20)*(6,0+1,0+2,50+0,20)</t>
  </si>
  <si>
    <t>0,30*(0,30+25,30+0,30)</t>
  </si>
  <si>
    <t>0,30*(5,50+12,25+0,65)</t>
  </si>
  <si>
    <t>(1,20+1,20)*(6,0+5,76)</t>
  </si>
  <si>
    <t>0,30*(6,52+6,54)</t>
  </si>
  <si>
    <t>(1,50+1,20)*(2,40+12,10+2,50+4,90)</t>
  </si>
  <si>
    <t>(1,50+1,20)*(36,65+14,45+4,90+25,10+12,10+2,68)</t>
  </si>
  <si>
    <t>schodiště : 0,30*(0,55+2,40)*2</t>
  </si>
  <si>
    <t>0,30*0,60*4</t>
  </si>
  <si>
    <t>0,30*(1,32+0,95)*2</t>
  </si>
  <si>
    <t>0,30*(0,70+0,50)*2</t>
  </si>
  <si>
    <t>ve stropě nad schodištěm 2 : 0,60*0,30*4+0,30*(0,95+1,40)*2</t>
  </si>
  <si>
    <t>0,30*(0,55+2,40)*2</t>
  </si>
  <si>
    <t xml:space="preserve">administrativa : </t>
  </si>
  <si>
    <t>lem dveří do výt. šachty : 0,15*(2,10+1,20+2,10)*5</t>
  </si>
  <si>
    <t>lem do garáží v 2. PP : 0,20*(2,10+1,50+2,10)</t>
  </si>
  <si>
    <t>svislé části v 1. Np u sloupu : 3,77*0,20</t>
  </si>
  <si>
    <t>stěna u výt. šachty 2 a 1 PP : 4,42*0,15</t>
  </si>
  <si>
    <t>1-3. Np : 3,77*0,15</t>
  </si>
  <si>
    <t>3,52*0,15*2</t>
  </si>
  <si>
    <t>311351102R00</t>
  </si>
  <si>
    <t>Bednění nadzákladových zdí jednostranné odstranění</t>
  </si>
  <si>
    <t>311351105R00</t>
  </si>
  <si>
    <t>Bednění nadzákladových zdí oboustranné za každou stranu zřízení</t>
  </si>
  <si>
    <t>ke garážím 2:PP-1.PP : 19,*4,72</t>
  </si>
  <si>
    <t>zesílené : 4,60*4,72</t>
  </si>
  <si>
    <t>-1,50*2,0</t>
  </si>
  <si>
    <t>19,0*4,72</t>
  </si>
  <si>
    <t>kratší stěny : 2,365*4,72</t>
  </si>
  <si>
    <t>5,529*4,72</t>
  </si>
  <si>
    <t>1 Np v 3,77m : 33,40*3,77</t>
  </si>
  <si>
    <t>4,90*3,77</t>
  </si>
  <si>
    <t>(1,259+4,655)*3,77</t>
  </si>
  <si>
    <t>2,765*3,77</t>
  </si>
  <si>
    <t>2. Np v 3,52m : 33,40*3,52</t>
  </si>
  <si>
    <t>4,90*3,52</t>
  </si>
  <si>
    <t>(1,259+4,655)*3,52</t>
  </si>
  <si>
    <t>2,765*3,52</t>
  </si>
  <si>
    <t>3. Np v 3,52m : 33,40*3,52</t>
  </si>
  <si>
    <t>atiková zídka : 1,08*(37,0+2,66+33,40+4,90+1,259+4,65+13,35)</t>
  </si>
  <si>
    <t>stěny výtahové šachty vč dojezdu 18,35 : 18,35*(2,35+2,80)*2</t>
  </si>
  <si>
    <t>18,35*0,60</t>
  </si>
  <si>
    <t>odpočet dveří výtahu : -1,20*2,10*4*5</t>
  </si>
  <si>
    <t>přípočet druhé strany bednění : 997,78</t>
  </si>
  <si>
    <t>311351106R00</t>
  </si>
  <si>
    <t>Bednění nadzákladových zdí oboustranné za každou stranu odstranění</t>
  </si>
  <si>
    <t>997,87*2</t>
  </si>
  <si>
    <t>311351805R00</t>
  </si>
  <si>
    <t>Bednění nadzákladových zdí oboustranné za každou stranu pro beton pohledový, zřízení</t>
  </si>
  <si>
    <t>řada C osa 3,4,5,6 : (0,25+4,35)*2,50</t>
  </si>
  <si>
    <t>pod výjezdem : (0,25+3,40)*2,50</t>
  </si>
  <si>
    <t>pod sjezdem : (0,25+3,40)*1,20</t>
  </si>
  <si>
    <t>pod výjezdem : 2,90*1,75</t>
  </si>
  <si>
    <t>(5,50*4,30+4,*4,0)</t>
  </si>
  <si>
    <t>odpočet otvorů : -1,50*4,0*0,50*2</t>
  </si>
  <si>
    <t>přípočet obrubníku : (0,12+025)*11*2</t>
  </si>
  <si>
    <t>osa 6-10 : 25,30*2,50</t>
  </si>
  <si>
    <t>v ose 6 dle řezu G : 4,20*1,75</t>
  </si>
  <si>
    <t>v ose 5 dle řezu I : 4,72*(1,20+1,75)/2</t>
  </si>
  <si>
    <t>v ose 4 dle řezu E : (0,15+0,25+2,345+0,25+2,71+0,25+0,20+0,25)*2,50</t>
  </si>
  <si>
    <t>dle řezu H-H dojezd výtahu : (2,96+1,85)*2*1,20</t>
  </si>
  <si>
    <t>stěna  v řadě E mezi osou  3-4 : 2,50*4,35</t>
  </si>
  <si>
    <t>-1,20*2,0</t>
  </si>
  <si>
    <t>stěna v řadě C a ose  10 : (0,15+4,199+0,30)*(1,20+1,78)/2</t>
  </si>
  <si>
    <t>obrubníky : (0,12+0,25)*11*2</t>
  </si>
  <si>
    <t>stěna v řadě C a ose 11 : 4,725*(1,20+1,78)/2</t>
  </si>
  <si>
    <t>stěn rampy v ose 11 : (5,50*4,30+4,0*4,40)</t>
  </si>
  <si>
    <t>stěna pod rampou mezi osami 10-11 : 2,50*3,30</t>
  </si>
  <si>
    <t>mezi osami 11 a 12 : 3,50*1,20+3,50*1,78</t>
  </si>
  <si>
    <t>stěna v ose 12 : (0,25+3,799+0,30+4,0)*2,50</t>
  </si>
  <si>
    <t>stěna v ose 13 : 8,40*2,50</t>
  </si>
  <si>
    <t>stěna v v řadě E mezi osami 12-13 : 2,50*4,35-1,20*2,0</t>
  </si>
  <si>
    <t>stěna v řadě E-G,F : 12,65*2,50</t>
  </si>
  <si>
    <t>stěma k admin. v řadě G,H : (11,75+9,68+14,25)*2,50</t>
  </si>
  <si>
    <t>(0,25+4,65)*2,50</t>
  </si>
  <si>
    <t>v řadě G a se 3,4,5,6, : (9,95+0,25)*2,50</t>
  </si>
  <si>
    <t>stěna G-E osa 3,4 : 7,0*2,50</t>
  </si>
  <si>
    <t>(1,25+0,25)*2,50</t>
  </si>
  <si>
    <t>stěna v řadě E-C osa 3 : 8,20*2,50</t>
  </si>
  <si>
    <t xml:space="preserve">lem otvorů viz bednění jednostranné : </t>
  </si>
  <si>
    <t>osa 3 řada ABC : 4,80*2,50</t>
  </si>
  <si>
    <t>zesílení pro sloup : 2,50*0,80</t>
  </si>
  <si>
    <t>11,65*2,50</t>
  </si>
  <si>
    <t>v řadě A v osach 3,4,5,6 : (0,25+4,40+0,30+,20+0,30)*2,50</t>
  </si>
  <si>
    <t>dle řezu A-A : 10,0*2,50</t>
  </si>
  <si>
    <t>parapetní zídky dele  řezu B-B : 8,70*1,56</t>
  </si>
  <si>
    <t>obrubník : (0,25+0,12)*11,50*2</t>
  </si>
  <si>
    <t>zesílení u sloupů : 0,35*2,50*2</t>
  </si>
  <si>
    <t>v řadě A a osaách 6,7,-10 : (7,20+0,30+4,70+0,30+4,70+0,30+7,20)*0,40</t>
  </si>
  <si>
    <t>od osy 10 za osu 12 : (0,30+7,20+0,30+2,80+0,25)*2,50</t>
  </si>
  <si>
    <t>zesílení pro sloupy : 0,35*2,50*5</t>
  </si>
  <si>
    <t>stěna v řadě ABC a ose 12-13 : (12,40+1,0)*2,50</t>
  </si>
  <si>
    <t>(3,80+0,25)*2,50</t>
  </si>
  <si>
    <t>1,0*2,50</t>
  </si>
  <si>
    <t>stěna ke schodišti a výtahové šachtě : 4,35*2,50-1,20*2,16</t>
  </si>
  <si>
    <t>4,80*2,50+0,80*2,50</t>
  </si>
  <si>
    <t>4,15*2,50-1,20*2,16</t>
  </si>
  <si>
    <t>stěna schodiště k rampě : 7,90*2,50+0,80*2,50*2</t>
  </si>
  <si>
    <t>v řadě 11 : 10,0*2,50</t>
  </si>
  <si>
    <t>parapetní zídka v řadě 10 : 8,70*1,56</t>
  </si>
  <si>
    <t>v řadě D osy 13,14,15 : (15,75-2,70)*2,50</t>
  </si>
  <si>
    <t>dále jen parapet : 2,70*0,40</t>
  </si>
  <si>
    <t>v řadě 16 a ose D-F : (12,70-2,0*0,25)*0,40</t>
  </si>
  <si>
    <t>2,50*0,40</t>
  </si>
  <si>
    <t>v řadě 15 a ose GF : 4,90*0,40</t>
  </si>
  <si>
    <t>v ose H a řadách 6-16 : (0,25+36,28+14,25)*0,40</t>
  </si>
  <si>
    <t>zesílení pro sloupy : 0,30*2,50*8</t>
  </si>
  <si>
    <t>stěna v ose G-H parapet : (0,25+4,90)*0,40</t>
  </si>
  <si>
    <t>stěna v ose G-H  a řad+1-6 parapet : 25,05*0,40</t>
  </si>
  <si>
    <t>stěna v ose D-F a řadě 1 : (12,10-2,0*0,25)*0,40</t>
  </si>
  <si>
    <t>v ose D a řadě1 : 2,70*0,40</t>
  </si>
  <si>
    <t>v řadě 1-3 a ose D : (13,25-2,70)*2,50</t>
  </si>
  <si>
    <t>osa A řada 2-12 : 7,20*0,40*8+0,20*0,40</t>
  </si>
  <si>
    <t>4,70*0,40*2</t>
  </si>
  <si>
    <t>2,60*0,40</t>
  </si>
  <si>
    <t>6,43*0,35*2</t>
  </si>
  <si>
    <t>osa A řada 15 : (3,30+7,90+3,70)*0,40</t>
  </si>
  <si>
    <t>osa D řada 1 : 2,30*0,40</t>
  </si>
  <si>
    <t>osa A řada 2 : 16,70*0,40</t>
  </si>
  <si>
    <t>osa D řada 15-16 : 2,20*0,40</t>
  </si>
  <si>
    <t>osa D řada 16 : (3,40+6,90)*0,40</t>
  </si>
  <si>
    <t>osa F řada 15-16 k admin. : 2,30*0,40</t>
  </si>
  <si>
    <t>osa F řada 15 k admin. : 3,80*0,40</t>
  </si>
  <si>
    <t>osa F řada 1-6 : 6,90*0,40+2,45*0,40+6,95*0,40</t>
  </si>
  <si>
    <t>osa H řada 6-15 : 5*7,20*0,40+4,70*0,40</t>
  </si>
  <si>
    <t>osa G,H řada 6 : 4,90*0,40</t>
  </si>
  <si>
    <t>střední stěna v ose D po schodiště : (0,20+7,20+0,30+2,60)*2,50</t>
  </si>
  <si>
    <t>střední stěna v ose D řada 6-10 : (0,30+7,50+0,30+4,70+0,30+4,70*0,30+7,50+0,30)*2,50</t>
  </si>
  <si>
    <t>středdní stěna od schodiště po řadu 15 : (2,60+0,30+7,20+0,30+2,60+0,10)*2,50</t>
  </si>
  <si>
    <t>stěny okolo schodiště a výtahu : 2*(4,85+0,20+4,85)*2,50</t>
  </si>
  <si>
    <t>0,80*2,50*2</t>
  </si>
  <si>
    <t>1,0*2,50*2</t>
  </si>
  <si>
    <t>dtto druhé schodiště : 49,50+4,0+5,0</t>
  </si>
  <si>
    <t>okolo výt. šachty : 2,50*(1,80+2,71+1,80)</t>
  </si>
  <si>
    <t>-1,05*2,18*2</t>
  </si>
  <si>
    <t>stěny rampy v řadě 5 a řez A-a : 10,0*2,50</t>
  </si>
  <si>
    <t>parapetní zídka : 8,70*1,56</t>
  </si>
  <si>
    <t>v řadě 11 dtto jako v řadě 5 : 10,0*2,50</t>
  </si>
  <si>
    <t>8,70*1,56</t>
  </si>
  <si>
    <t>2 Np dtto : 222,361</t>
  </si>
  <si>
    <t>rampa stěna v řadě 5 parapetní zítky : 2*4,050*0,90*2</t>
  </si>
  <si>
    <t>v řadě 6 : 8,70*1,67</t>
  </si>
  <si>
    <t>říčná : 3,40*0,90</t>
  </si>
  <si>
    <t>obrubník : 11*(0,25+0,12)*2</t>
  </si>
  <si>
    <t>rampa v řadě 11-parapetní zídky : 2,0*4,05*0,90*2</t>
  </si>
  <si>
    <t>v řadě 10 : 8,70*1,67</t>
  </si>
  <si>
    <t>příčná : (3,40+4,20)*0,90</t>
  </si>
  <si>
    <t>osa A řada 2,3,4,6,7,8 po dilataci : (1,079+0,221)*(0,40+7,20*4)</t>
  </si>
  <si>
    <t>4,70*(1,079+0,221)</t>
  </si>
  <si>
    <t>od řady 8 řadu 15 : (1,079+0,221)*(4,70+7,20*4+0,40)</t>
  </si>
  <si>
    <t>v řadě 15 osa A- B : (2,49+3,30+1,0)*1,379</t>
  </si>
  <si>
    <t xml:space="preserve"> v řadě 15 osa B-C : 5,58*(1,079+0,221)</t>
  </si>
  <si>
    <t>v řadě 15 osa C-D : 5,54*1,079</t>
  </si>
  <si>
    <t>v řadě 15 a 16 osa D : 2,50*0,40</t>
  </si>
  <si>
    <t>v řadě 16 osa D-F : (6,96+3,46)*0,40</t>
  </si>
  <si>
    <t>v řadě 16 osa F : 2,20*0,40</t>
  </si>
  <si>
    <t>v řadě 15 osa G-H : (0,40+3,30)*0,40</t>
  </si>
  <si>
    <t>v ose H a řadě 6-15 : (7,20*5+2,60+4,70)*0,40</t>
  </si>
  <si>
    <t>v ose H-G řada 6 : (3,30+0,60)*0,40</t>
  </si>
  <si>
    <t>v ose f řads 2-6 : (2,45+6,90*2+7,05)*0,40</t>
  </si>
  <si>
    <t>v ose D-F řada 1 : (6,0+3,40)*0,40</t>
  </si>
  <si>
    <t>osa D řada 1-2 : 2,40*0,40</t>
  </si>
  <si>
    <t>v ose A-D a řadě 2 : 5,54*1,079</t>
  </si>
  <si>
    <t>5,58*(1,0791+0,221)</t>
  </si>
  <si>
    <t>5,59*1,0791</t>
  </si>
  <si>
    <t>střední stěny v ose D : 10,60*2,50</t>
  </si>
  <si>
    <t>25,80*2,50</t>
  </si>
  <si>
    <t>13,10*2,50</t>
  </si>
  <si>
    <t>stěny okolo schodišt osa E-C řada 4-3 : 2*(4,05+0,20+4,05)*2,50</t>
  </si>
  <si>
    <t>2,50*4,35*2</t>
  </si>
  <si>
    <t>-1,20*2,50*2</t>
  </si>
  <si>
    <t>okkolo výtah. šachty : (1,80+2,71+1,80)*2,50</t>
  </si>
  <si>
    <t>stěny v okolo schodišttě  osa E-C  řada 12-13 : 2*(4,05+0,20+4,05)*2,50</t>
  </si>
  <si>
    <t>0,80*2,50*4</t>
  </si>
  <si>
    <t>-1,20*2,16*2</t>
  </si>
  <si>
    <t>osa D řada 1-2 : 2,38*1,20</t>
  </si>
  <si>
    <t>stěna plná osa D 2-3,4 vč. atiky : (5,29+5,49)*(2,50+1,20)</t>
  </si>
  <si>
    <t>nad schodištěm řada  a kousek po řadub 6 : (0,20+4,35+0,20+7,0)*1,20</t>
  </si>
  <si>
    <t>od řada 6 po řadu 10 plná stěna : 25,60*(2,50+1,20)</t>
  </si>
  <si>
    <t>od řady 10 nad schodištěm atika : 11,95*1,20</t>
  </si>
  <si>
    <t>od schodiště : 13,10*(2,50+1,20)</t>
  </si>
  <si>
    <t>jen atika po řadu 15 : 2,40*1,20</t>
  </si>
  <si>
    <t>osa D-F řada 15 atika : 12,10*1,20</t>
  </si>
  <si>
    <t>v ose F  řada 14-15 : 2,50*1,20</t>
  </si>
  <si>
    <t>osa G-H řada 14-15 : 4,90*1,20</t>
  </si>
  <si>
    <t>v ose H řada 6-14,15 : (5,0*6,15+2,20+3,14+3,0*4,81)*1,20</t>
  </si>
  <si>
    <t>v ose G-H  řada 6 : 4,90*1,20</t>
  </si>
  <si>
    <t>v ose F a řada 6-1 : 25,10*1,20</t>
  </si>
  <si>
    <t>osa D-F řada 1 : 12,10*1,20</t>
  </si>
  <si>
    <t>osa D řada 3-4 : 2,50*(4,05+0,20+3,85)*2</t>
  </si>
  <si>
    <t>4,35*2,50*2</t>
  </si>
  <si>
    <t>okolo výt. šachty : 2,50*(1,50+2,17+1,50)</t>
  </si>
  <si>
    <t>navýšení po obvodě výt. šachty : (0,90+0,10)*(2,0+2,71)*2</t>
  </si>
  <si>
    <t>osa D řada 12-13 : 2,50*(4,05+0,20+3,85)*2</t>
  </si>
  <si>
    <t>0,8*2,50*2</t>
  </si>
  <si>
    <t>přípočet druhé strany bednení : 3114,231</t>
  </si>
  <si>
    <t>311351806R00</t>
  </si>
  <si>
    <t>Bednění nadzákladových zdí oboustranné za každou stranu pro beton pohledový, odstranění</t>
  </si>
  <si>
    <t>3114,231*2</t>
  </si>
  <si>
    <t>311361821R00</t>
  </si>
  <si>
    <t>Výztuž nadzákladových zdí z betonářské oceli 10 505(R)</t>
  </si>
  <si>
    <t xml:space="preserve">výztuž stěn jader : </t>
  </si>
  <si>
    <t>viz výkres 25a 2. PP : 11,149</t>
  </si>
  <si>
    <t>viz vákres 25b  2. Pp výztuž stěn jader : 6,3453</t>
  </si>
  <si>
    <t>výkres 26C výztuž stěn a jader 1. PP : 4,850</t>
  </si>
  <si>
    <t>výkres 27 B výztuž stěn a jader1. Np : 4,4405</t>
  </si>
  <si>
    <t>výkres 28 B výztuž stěn jader 2. Np : 4,0944</t>
  </si>
  <si>
    <t>výkres 29 B Výztuž stěn a jader  3. Np : 4,0288</t>
  </si>
  <si>
    <t>výkres 30B výztuž stěn a jader 4. Np : 4,1317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</si>
  <si>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</si>
  <si>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</si>
  <si>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</si>
  <si>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 xml:space="preserve">2.pp : </t>
  </si>
  <si>
    <t>0,30*1,0*2,50*7</t>
  </si>
  <si>
    <t>0,35*0,80*2,50*1</t>
  </si>
  <si>
    <t>0,25*0,60*2,50*4</t>
  </si>
  <si>
    <t>0,25*0,80*2,50*1</t>
  </si>
  <si>
    <t>0,75*0,25*2,50*15</t>
  </si>
  <si>
    <t>0,30*0,35*2,50*6</t>
  </si>
  <si>
    <t>1.pp : 0,30*0,60*2,50*27</t>
  </si>
  <si>
    <t>0,25*0,60*2,50*6</t>
  </si>
  <si>
    <t>0,30*0,35*2,50*15</t>
  </si>
  <si>
    <t>1. Np : 0,30*0,60*2,50*70</t>
  </si>
  <si>
    <t>0,80*0,30*2,50*6</t>
  </si>
  <si>
    <t>2. NP : 0,30*0,60*2,50*70</t>
  </si>
  <si>
    <t>0,30*1,0*2,50*2</t>
  </si>
  <si>
    <t>0,30*0,80*2,50*6</t>
  </si>
  <si>
    <t>3. Np dtto : 0,30*0,60*2,50*70</t>
  </si>
  <si>
    <t>4. NP : 0,30*0,60*3,90*2</t>
  </si>
  <si>
    <t>0,60*0,25*3,90*2</t>
  </si>
  <si>
    <t>0,30*0,60*2,50*40</t>
  </si>
  <si>
    <t xml:space="preserve">administrativa -sloupy : </t>
  </si>
  <si>
    <t xml:space="preserve">2. Pp a 1. PP : </t>
  </si>
  <si>
    <t>rohové : 4,42*0,50*0,50*2</t>
  </si>
  <si>
    <t>4,42*0,30*0,40*2</t>
  </si>
  <si>
    <t>1,2,3,Np : 3,77*0,40*0,40*8</t>
  </si>
  <si>
    <t>3,52*0,40*0,40*8*2</t>
  </si>
  <si>
    <t>rohové : 3,77*0,50*0,50*2</t>
  </si>
  <si>
    <t>3,52*0,40*0,40*2*2</t>
  </si>
  <si>
    <t>průvlak mezi sloupy : 5,60*0,40*0,40*3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</si>
  <si>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</si>
  <si>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</si>
  <si>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</si>
  <si>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(0,30+1,0)*2*2,50*7</t>
  </si>
  <si>
    <t>(0,35*0,80)*2*2,50*1</t>
  </si>
  <si>
    <t>(0,25+0,60)*2*2,50*4</t>
  </si>
  <si>
    <t>(0,25+0,80)*2*2,50*1</t>
  </si>
  <si>
    <t>(0,75+0,25)*2*2,50*15</t>
  </si>
  <si>
    <t>(0,30+0,35+0,30)*2,50*6</t>
  </si>
  <si>
    <t>1.pp : (0,30+0,60)*2*2,50*27</t>
  </si>
  <si>
    <t>(0,25+0,60)*2*2,50*6</t>
  </si>
  <si>
    <t>(0,30+0,35+0,30)*2,50*15</t>
  </si>
  <si>
    <t>1. Np : (0,30+0,60)*2*2,50*70</t>
  </si>
  <si>
    <t>(0,80+0,30)*2*2,50*6</t>
  </si>
  <si>
    <t>2. NP : (0,30+0,60)*2*2,50*70</t>
  </si>
  <si>
    <t>(0,30+1,0)*2*2,50*2</t>
  </si>
  <si>
    <t>(0,30+0,80)*2*2,50*6</t>
  </si>
  <si>
    <t>3. Np dtto : (0,30+0,60)*2*2,50*70</t>
  </si>
  <si>
    <t>4. NP : (0,30+0,60)*2*3,90*2</t>
  </si>
  <si>
    <t>(0,60+0,25)*2*3,90*2</t>
  </si>
  <si>
    <t>(0,30+0,60)*2*2,50*40</t>
  </si>
  <si>
    <t>rohové : 4,42*(0,50+0,50)*2</t>
  </si>
  <si>
    <t>4,42*(0,30+0,40+0,30)*2</t>
  </si>
  <si>
    <t>1,2,3,Np : 3,77*(0,40+0,40)*2*8</t>
  </si>
  <si>
    <t>3,52*(0,40+0,40)*2*8*2</t>
  </si>
  <si>
    <t>rohové : 3,77*(0,50+0,50+0,50)*2</t>
  </si>
  <si>
    <t>3,52*(0,40+0,40+0,40)*2</t>
  </si>
  <si>
    <t>průvlak mezi sloupy : 5,60*(0,40+0,40+0,40)*3</t>
  </si>
  <si>
    <t>331351102R00</t>
  </si>
  <si>
    <t>Bednění hranatých sloupů průřezu pravoúhlého čtyřúhelníka_x000D_
 odstranění</t>
  </si>
  <si>
    <t>1670,82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</si>
  <si>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</si>
  <si>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</si>
  <si>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</si>
  <si>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 xml:space="preserve">sloupy, stěny a průvlak : </t>
  </si>
  <si>
    <t>výkres 31B : 11,1719</t>
  </si>
  <si>
    <t>výkres 31A : 16,836</t>
  </si>
  <si>
    <t>výkres 25c : 4,9102</t>
  </si>
  <si>
    <t>výkres 26A : 13,0968</t>
  </si>
  <si>
    <t>výkres 26B i stěn : 13,901</t>
  </si>
  <si>
    <t>výkres 27A  i stěn : 9,64</t>
  </si>
  <si>
    <t>výkres 28A i stěn : 7,40</t>
  </si>
  <si>
    <t>výkres 29A i stěn : 6,942</t>
  </si>
  <si>
    <t>výkres 30A : 5,2124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</si>
  <si>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</si>
  <si>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</si>
  <si>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 xml:space="preserve">beton C35/45 HV 8-XC4 : </t>
  </si>
  <si>
    <t xml:space="preserve">v objemu je zahrnuta i  rampa sjezdu a výjezdu : </t>
  </si>
  <si>
    <t>dle výkresu 07 tvar desky  nad 2. PP : 49,60*21,80*0,30</t>
  </si>
  <si>
    <t>odpočet : -25,30*4,799*0,30</t>
  </si>
  <si>
    <t>-1,60*12,65*0,30</t>
  </si>
  <si>
    <t>-10,20*4,90*0,30</t>
  </si>
  <si>
    <t>-1,50*11,90*0,30</t>
  </si>
  <si>
    <t>odporčet prostupů asi výtah : -1,60*2,71*0,30</t>
  </si>
  <si>
    <t>-1,0*2,40*0,30</t>
  </si>
  <si>
    <t xml:space="preserve">odpočet pro ramena schodiště : </t>
  </si>
  <si>
    <t>dle výkresu 32 R1 a R2 m  S2.01 : -1,18*2,70*0,30</t>
  </si>
  <si>
    <t>S2.06 : -1,18*3,0*0,30</t>
  </si>
  <si>
    <t>-(1,18+1,95+1,18)*2,70*0,30</t>
  </si>
  <si>
    <t>stropní deska pro admin. viz samostatně : 0</t>
  </si>
  <si>
    <t xml:space="preserve">dle výkresu 10 tver desky nad 1. PP : </t>
  </si>
  <si>
    <t>78,60*(28,80+4,49)*0,30</t>
  </si>
  <si>
    <t>odpočet : -13,25*16,70*0,30</t>
  </si>
  <si>
    <t>-1,60*13,75*0,30</t>
  </si>
  <si>
    <t>-15,75*(12,65+4,05)*0,30</t>
  </si>
  <si>
    <t>-2,50*4,90*0,30</t>
  </si>
  <si>
    <t>-25,05*4,90*0,30</t>
  </si>
  <si>
    <t>odpčet schodišt  R3 : -(1,18+0,15+1,18)*3,0*0,30</t>
  </si>
  <si>
    <t>-4,35*3,0*0,30</t>
  </si>
  <si>
    <t>odpočet prostupů : -(2,40*0,80)*0,30</t>
  </si>
  <si>
    <t>-1,60*2,71*0,30</t>
  </si>
  <si>
    <t>-2,40*1,0*0,30</t>
  </si>
  <si>
    <t>-2,40*1,0*2*0,30</t>
  </si>
  <si>
    <t xml:space="preserve">dle výkresu 13 tvar stropu na d 1. Np : </t>
  </si>
  <si>
    <t>78,60*(28,80+4,90)*0,30</t>
  </si>
  <si>
    <t>-2,50*16,70*0,30</t>
  </si>
  <si>
    <t>-25,10*4,90*0,30</t>
  </si>
  <si>
    <t>-2,50*16,75*0,30</t>
  </si>
  <si>
    <t>odpočet ramen schodiště R3 : -(1,18+0,15+1,18)*3,0*0,30</t>
  </si>
  <si>
    <t xml:space="preserve">odpočet prostupů : </t>
  </si>
  <si>
    <t>-2,40*0,80*0,30</t>
  </si>
  <si>
    <t xml:space="preserve">dle výkresu 16 tvar stropu nad 2. Np : </t>
  </si>
  <si>
    <t>dtto jako  strop nad 1. np : 718,775</t>
  </si>
  <si>
    <t>dtto jako 2. Np : 718,775</t>
  </si>
  <si>
    <t xml:space="preserve">dle výkresu 22 tvar  stropu nad 3. Np : </t>
  </si>
  <si>
    <t>51,00*4,90*0,30</t>
  </si>
  <si>
    <t>78,60*12,10*0,30</t>
  </si>
  <si>
    <t>12,10*5,50*0,30</t>
  </si>
  <si>
    <t>12,25*5,50*0,30</t>
  </si>
  <si>
    <t>odpočet prostupů : -(2,40*0,55+1,33*0,95)*0,30</t>
  </si>
  <si>
    <t>-(2,4*0,55+1,40*0,95)*0,30</t>
  </si>
  <si>
    <t xml:space="preserve">strop administrativa : </t>
  </si>
  <si>
    <t>na 1. PP úr. +0,65 : (2,89+6,013)/2*(18,75+18,95)/2*0,28</t>
  </si>
  <si>
    <t>odpočet sch. ramen : -3,61*1,20*0,28</t>
  </si>
  <si>
    <t>-4,60*1,20*0,28</t>
  </si>
  <si>
    <t>odpočet výtahhu : -2,50*2,0*0,28</t>
  </si>
  <si>
    <t>na 1. Np +4,65 : (2,69+8,50)/2*(36,65+37,0)/2*0,28</t>
  </si>
  <si>
    <t>5,20*(5,80+6,31)/2*0,28</t>
  </si>
  <si>
    <t>odpočet výtahu : -2,50*2,0*0,28</t>
  </si>
  <si>
    <t>odpočet schod. ramen : -3,61*1,20-0,28</t>
  </si>
  <si>
    <t>-3,70*1,20*0,28</t>
  </si>
  <si>
    <t xml:space="preserve">nad 2. Np : </t>
  </si>
  <si>
    <t xml:space="preserve"> Dtto jako nad 1. Np : 59,250</t>
  </si>
  <si>
    <t>nad 3. Np +12,25 : (2,69+8,50)/2*(36,65+37,0)/2*0,28</t>
  </si>
  <si>
    <t xml:space="preserve">strop výt. šachty není odpočten ,ale je tl.20cm : </t>
  </si>
  <si>
    <t>411351101RT4</t>
  </si>
  <si>
    <t>Bednění stropů deskových, balkonových nebo plošných konzol plné, rovné, popř. s náběhy systémové, včetně podepření, tloušťka stropu 240 mm, zřízení</t>
  </si>
  <si>
    <t>s pomocným lešením</t>
  </si>
  <si>
    <t>dle výkresu 07 tvar desky  nad 2. PP : 49,60*21,80</t>
  </si>
  <si>
    <t>odpočet : -25,30*4,799</t>
  </si>
  <si>
    <t>-1,60*12,65</t>
  </si>
  <si>
    <t>-10,20*4,90</t>
  </si>
  <si>
    <t>-1,50*11,90</t>
  </si>
  <si>
    <t>odporčet prostupů asi výtah : -1,60*2,71</t>
  </si>
  <si>
    <t>-1,0*2,40</t>
  </si>
  <si>
    <t>odpočet ramen schodišt : -1,18*2,70</t>
  </si>
  <si>
    <t>-1,18*3,0</t>
  </si>
  <si>
    <t>-4,30*2,70</t>
  </si>
  <si>
    <t>78,60*(28,80+4,49)</t>
  </si>
  <si>
    <t>odpočet : -13,25*16,70</t>
  </si>
  <si>
    <t>-1,60*13,75</t>
  </si>
  <si>
    <t>-15,75*(12,65+4,05)</t>
  </si>
  <si>
    <t>-2,50*4,90</t>
  </si>
  <si>
    <t>-25,05*4,90</t>
  </si>
  <si>
    <t>odpčet schodišt  R3 : -(1,18+0,15+1,18)*3,0</t>
  </si>
  <si>
    <t>-4,35*3,0</t>
  </si>
  <si>
    <t>odpočet prostupů : -(2,40*0,80)</t>
  </si>
  <si>
    <t>-1,60*2,71</t>
  </si>
  <si>
    <t>-2,40*1,0</t>
  </si>
  <si>
    <t>-2,40*1,0*2</t>
  </si>
  <si>
    <t>78,60*(28,80+4,90)</t>
  </si>
  <si>
    <t>-2,50*16,70</t>
  </si>
  <si>
    <t>-25,10*4,90</t>
  </si>
  <si>
    <t>-2,50*16,75</t>
  </si>
  <si>
    <t>odpočet ramen schodiště R3 : -(1,18+0,15+1,18)*3,0</t>
  </si>
  <si>
    <t>-2,40*0,80</t>
  </si>
  <si>
    <t>strop nad 2. Np dtto jako 1. Np : 2395,91</t>
  </si>
  <si>
    <t>strop nad 3. Np dtto jako 2. Np : 2395,919</t>
  </si>
  <si>
    <t xml:space="preserve">strop nad 3. Np -4. np : </t>
  </si>
  <si>
    <t>51,0*4,90</t>
  </si>
  <si>
    <t>78,60*12,10</t>
  </si>
  <si>
    <t>12,0*5,50</t>
  </si>
  <si>
    <t>12,25*5,50</t>
  </si>
  <si>
    <t>odpočet prostupů : -2,40*0,55</t>
  </si>
  <si>
    <t>-1,33*0,95</t>
  </si>
  <si>
    <t>-2,40*0,55</t>
  </si>
  <si>
    <t>-1,40*0,95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</si>
  <si>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</si>
  <si>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</si>
  <si>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</si>
  <si>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</si>
  <si>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 xml:space="preserve">v mistěch dil. spar : </t>
  </si>
  <si>
    <t>2. PP : 17</t>
  </si>
  <si>
    <t>1. PP : 33,20</t>
  </si>
  <si>
    <t>1. Np : 33,20</t>
  </si>
  <si>
    <t>2. Np : 33,20</t>
  </si>
  <si>
    <t>3. Np : 33,20</t>
  </si>
  <si>
    <t>4. Np : 16,50</t>
  </si>
  <si>
    <t>411351802R00</t>
  </si>
  <si>
    <t>Bednění stropů bednění svislých ploch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</si>
  <si>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</si>
  <si>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</si>
  <si>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</si>
  <si>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dle výpusu na výkrese 08 a 09 : 10,742+16,260</t>
  </si>
  <si>
    <t>dle výkresu 11,12 : 34,1306+47,3627</t>
  </si>
  <si>
    <t>dle výkresu 14,15 : 43,8485+58,1759</t>
  </si>
  <si>
    <t>dle výkresu 17,18 : 44,4307+57,9904</t>
  </si>
  <si>
    <t>dle výkresu 20 : 54,7933</t>
  </si>
  <si>
    <t>dle výkresu 21 : 68,8006</t>
  </si>
  <si>
    <t>dle výkresu 23 : 33,6726</t>
  </si>
  <si>
    <t>dle výkresu 24 : 38,6845</t>
  </si>
  <si>
    <t>výkres 11A : 6,1833</t>
  </si>
  <si>
    <t>výkres 12A : 4,3858</t>
  </si>
  <si>
    <t>výkres 14A : 3,3477</t>
  </si>
  <si>
    <t>výkres 15a : 3,4812</t>
  </si>
  <si>
    <t>výkres 17A : 3,3266</t>
  </si>
  <si>
    <t>výkres 18A : 3,4337</t>
  </si>
  <si>
    <t>výkres 20A : 5,477</t>
  </si>
  <si>
    <t>výkres 21A : 3,7025</t>
  </si>
  <si>
    <t>411361921RT9</t>
  </si>
  <si>
    <t>Výztuž stropů ze svařovaných sítí průměr drátu 8 mm, velikost oka 150/150 mm</t>
  </si>
  <si>
    <t>výpis na výkrese 11a Administrativa : 0,3888</t>
  </si>
  <si>
    <t>413351211R00</t>
  </si>
  <si>
    <t>Podpěrná konstrukce bednění nosníků do 5 kPa, zřízení</t>
  </si>
  <si>
    <t>a jiných tyčových konstrukcí výšky do 4 m a se zesílením dna bednění, na plochu půdorysu</t>
  </si>
  <si>
    <t>administrativa  1-3. Np : 5,60*0,40*3</t>
  </si>
  <si>
    <t xml:space="preserve">mezi sloupy beton je u sloupů i výztuž : </t>
  </si>
  <si>
    <t>413351212R00</t>
  </si>
  <si>
    <t>Podpěrná konstrukce bednění nosníků do 5 kPa, odstranění</t>
  </si>
  <si>
    <t>413941123R00</t>
  </si>
  <si>
    <t>Osazení ocelových válcovaných nosníků ve stropech bez materiálu, výšky přes 120 do 220 mm</t>
  </si>
  <si>
    <t>I , IE, U , UE nebo L</t>
  </si>
  <si>
    <t>pod strop výt. šachty IPE 160 : 2,0*15,80*0,001</t>
  </si>
  <si>
    <t>435125001R00</t>
  </si>
  <si>
    <t>Montáž schodišťových ramen hmotnosti do 2 t</t>
  </si>
  <si>
    <t>garáže R1 a R2 : 2+2</t>
  </si>
  <si>
    <t>R3 : 8+8</t>
  </si>
  <si>
    <t>administrativa : 6</t>
  </si>
  <si>
    <t>13383430R</t>
  </si>
  <si>
    <t>tyč ocelová profilová válcovaná za tepla S235 (11375); průřez IPE; výška 160 mm</t>
  </si>
  <si>
    <t>2,0*15,80*0,001*1,08</t>
  </si>
  <si>
    <t>553000</t>
  </si>
  <si>
    <t>Smykový trn D 40/1</t>
  </si>
  <si>
    <t>1. Np dle výpisu výkres 13 : 50</t>
  </si>
  <si>
    <t>2. PP výkres 07 : 26</t>
  </si>
  <si>
    <t>1. Pp : 50</t>
  </si>
  <si>
    <t>2. Np výkres 16 : 50</t>
  </si>
  <si>
    <t>3. Np : 50</t>
  </si>
  <si>
    <t>5530000</t>
  </si>
  <si>
    <t>DS 40/1 objímka</t>
  </si>
  <si>
    <t>1. Np dle výpisu : 50</t>
  </si>
  <si>
    <t>2. PP : 26</t>
  </si>
  <si>
    <t>1.PP : 50</t>
  </si>
  <si>
    <t>2. Np : 50</t>
  </si>
  <si>
    <t>55300120R</t>
  </si>
  <si>
    <t>podložka distanční; kovová; l = 2 000 mm</t>
  </si>
  <si>
    <t>výkres 21A : 7</t>
  </si>
  <si>
    <t>55300124</t>
  </si>
  <si>
    <t>Podložka DISTA 150</t>
  </si>
  <si>
    <t>výkres 09 : 810</t>
  </si>
  <si>
    <t>výkres 12 : 1985</t>
  </si>
  <si>
    <t>výkres 15 : 2405</t>
  </si>
  <si>
    <t>výpis výkres 18 : 2405</t>
  </si>
  <si>
    <t>Výkres 21 : 2405</t>
  </si>
  <si>
    <t>výkres 24 : 1330</t>
  </si>
  <si>
    <t>výkres 12A DISTA 220 : 165</t>
  </si>
  <si>
    <t>55300126</t>
  </si>
  <si>
    <t>Podložka distanční DISTA 180</t>
  </si>
  <si>
    <t>výpis na výkrese 12A : 52</t>
  </si>
  <si>
    <t>MP 280 DISTA 180 : 5</t>
  </si>
  <si>
    <t>výkres 15a : 6</t>
  </si>
  <si>
    <t xml:space="preserve">výkres 18A : </t>
  </si>
  <si>
    <t>MP 280 DISTA 180 : 6</t>
  </si>
  <si>
    <t>55300127</t>
  </si>
  <si>
    <t>Podložka DISTA 170</t>
  </si>
  <si>
    <t>výkres 15A : 215</t>
  </si>
  <si>
    <t>výkres 18A : 215</t>
  </si>
  <si>
    <t>výkres 21A : 225</t>
  </si>
  <si>
    <t>5530089</t>
  </si>
  <si>
    <t>Smyková výztuž  HDB-16/225-3/480</t>
  </si>
  <si>
    <t>Výpis  výkres 08 : 42</t>
  </si>
  <si>
    <t>výkres 11 : 84</t>
  </si>
  <si>
    <t>výkres 14 : 108</t>
  </si>
  <si>
    <t>výkres 17 : 108</t>
  </si>
  <si>
    <t>Výkres 20 : 103</t>
  </si>
  <si>
    <t>výkres 23 : 24+6</t>
  </si>
  <si>
    <t>5530090</t>
  </si>
  <si>
    <t>Smyková výztuž HDB-14/225-3/480</t>
  </si>
  <si>
    <t>výkres 20 : 153</t>
  </si>
  <si>
    <t>výkres 15A : 33</t>
  </si>
  <si>
    <t>výkres 18A : 33</t>
  </si>
  <si>
    <t>5530091</t>
  </si>
  <si>
    <t>Smyková výztuž HDB-12/165-3/360</t>
  </si>
  <si>
    <t>výkres 20 : 8</t>
  </si>
  <si>
    <t>553-7</t>
  </si>
  <si>
    <t>DU XPA Q3 řízená spára dl. 4,010m</t>
  </si>
  <si>
    <t>Kalkul</t>
  </si>
  <si>
    <t>výkres 19 : 4</t>
  </si>
  <si>
    <t>553-8</t>
  </si>
  <si>
    <t>DUXPA Q1 dl. 1,10m řízená spára</t>
  </si>
  <si>
    <t>výkres 07 : 13</t>
  </si>
  <si>
    <t>553-9</t>
  </si>
  <si>
    <t>DUXPA Q1 řízená spára 2,50m</t>
  </si>
  <si>
    <t>výkres 07 : 41</t>
  </si>
  <si>
    <t>výkres 10 : 41</t>
  </si>
  <si>
    <t>593-7219</t>
  </si>
  <si>
    <t>Rameno schodištové prefa garáže</t>
  </si>
  <si>
    <t>2+2</t>
  </si>
  <si>
    <t>8+8</t>
  </si>
  <si>
    <t>5937219</t>
  </si>
  <si>
    <t>Rameno schodišťové prefa administrativa</t>
  </si>
  <si>
    <t>viz výkres 33 : 6</t>
  </si>
  <si>
    <t>631316231R00</t>
  </si>
  <si>
    <t xml:space="preserve">Mazanina z betonu prostého speciální povrchové úpravy mazanin hlazení strojně,  </t>
  </si>
  <si>
    <t>(z kameniva) hlazená dřevěným hladítkem</t>
  </si>
  <si>
    <t xml:space="preserve">2.PP : </t>
  </si>
  <si>
    <t>S2.03 : 637,63</t>
  </si>
  <si>
    <t>S2,04 a05 : 75,87+75,87</t>
  </si>
  <si>
    <t>S2,13 : 31,63</t>
  </si>
  <si>
    <t>S2,14 : 12,40</t>
  </si>
  <si>
    <t xml:space="preserve">1,PP : </t>
  </si>
  <si>
    <t>S1,03 : 1031,02</t>
  </si>
  <si>
    <t>m S1,04a 05 : 75,87+75,87</t>
  </si>
  <si>
    <t>S1.11 : 672,21</t>
  </si>
  <si>
    <t xml:space="preserve">1. Np2 : </t>
  </si>
  <si>
    <t>1,03 : 1037,64</t>
  </si>
  <si>
    <t>1,04,1,05 : 75,87+75,87</t>
  </si>
  <si>
    <t>1,11 : 581,73</t>
  </si>
  <si>
    <t xml:space="preserve">2.Np : </t>
  </si>
  <si>
    <t>2,03 : 1053,64</t>
  </si>
  <si>
    <t>2,04,2,05 : 75,87*2</t>
  </si>
  <si>
    <t>3,03 : 1037,84</t>
  </si>
  <si>
    <t>3,04,3,05 : 75,87*2</t>
  </si>
  <si>
    <t>3,11 : 1073,94</t>
  </si>
  <si>
    <t xml:space="preserve">4.Np : </t>
  </si>
  <si>
    <t>4,03 : 1047,63</t>
  </si>
  <si>
    <t>4,04,4,05 : 72,23*2</t>
  </si>
  <si>
    <t>4.11 : 1086,31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</si>
  <si>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</si>
  <si>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</si>
  <si>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</si>
  <si>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do dilatační spáry stropu : </t>
  </si>
  <si>
    <t>17,0*0,30*2</t>
  </si>
  <si>
    <t>33,70*0,30*4</t>
  </si>
  <si>
    <t>stěny : 2,50*0,20*4</t>
  </si>
  <si>
    <t>931-9</t>
  </si>
  <si>
    <t>Protižární ucpávky-montáž</t>
  </si>
  <si>
    <t>strp a stěny : 1</t>
  </si>
  <si>
    <t>59534571R</t>
  </si>
  <si>
    <t>tmel zpěňujicí tepelně izolační; pro interiér</t>
  </si>
  <si>
    <t xml:space="preserve">1 kartuše 310ml : </t>
  </si>
  <si>
    <t xml:space="preserve">tl. 5mm 3,10m z jedné kartuše : </t>
  </si>
  <si>
    <t>nad 2. PP dl.  spáry 17m : 6*2</t>
  </si>
  <si>
    <t>dtto nad 4. Np dl. spáry 17m : 6,0*2</t>
  </si>
  <si>
    <t>nad 1. Pp -3. Np dl. 33,70m : 12,0*2*4</t>
  </si>
  <si>
    <t>stěny dl. 2,50m x 4 : 4*2</t>
  </si>
  <si>
    <t>953943121R00</t>
  </si>
  <si>
    <t>Osazování jiných kovových výrobků do betonu (např. kotev) se zajištěním polohy k bednění nebo k výztuži před zabetonováním_x000D_
 do 1 kg/kus</t>
  </si>
  <si>
    <t>osazování výrobků ostatních jinde neuvedených, bez dodání</t>
  </si>
  <si>
    <t xml:space="preserve">deska proti bludným proudům : </t>
  </si>
  <si>
    <t>viz  tvar desky 07  nad 2. Pp : 2*2</t>
  </si>
  <si>
    <t>pracny a lem dilatační spáry : 194+195+388</t>
  </si>
  <si>
    <t>1 a 2. Np : 388+388</t>
  </si>
  <si>
    <t>3. Np : 388</t>
  </si>
  <si>
    <t>4. Np : 190</t>
  </si>
  <si>
    <t>953943122R00</t>
  </si>
  <si>
    <t>Osazování jiných kovových výrobků do betonu (např. kotev) se zajištěním polohy k bednění nebo k výztuži před zabetonováním_x000D_
 přes 1 kg do 5 kg/kus</t>
  </si>
  <si>
    <t>kotevní desky OK  pro vzduchotechniku : 28+96+24</t>
  </si>
  <si>
    <t>3. Np nerez trubky dle výpisu : 6+6</t>
  </si>
  <si>
    <t>953981103R00</t>
  </si>
  <si>
    <t>Chemické kotvy do betonu, do cihelného zdiva do betonu, hloubky 110 mm, M 12, ampule pro chemickou kotvu</t>
  </si>
  <si>
    <t>801-4</t>
  </si>
  <si>
    <t>pro kotvení sloupů vzduch. konstrukce : 112</t>
  </si>
  <si>
    <t>12730112R</t>
  </si>
  <si>
    <t>trubka nerezová potravin.prům., zdravotnictví; mater. 1.4301; spoj svařovaný; vnější průměr 50,0 mm; s = 2,00 mm; antikorozní; nehořlavá</t>
  </si>
  <si>
    <t>6*1,50</t>
  </si>
  <si>
    <t>12730232R</t>
  </si>
  <si>
    <t>trubka nerezová pro průmysl, potravin.prům., zdravotnictví; mater. 1.14541; bezešvá; vnější průměr 20,0 mm; s = 2,00 mm; antikorozní; nehořlavá</t>
  </si>
  <si>
    <t>viz výpis na výkrese 19 3. Np : 0,6*6</t>
  </si>
  <si>
    <t>13890203R</t>
  </si>
  <si>
    <t>příplatek pozinkování drobných dílů, zámečnických prvků nebo konstrukcí od 50 kg do 100 kg</t>
  </si>
  <si>
    <t>kg</t>
  </si>
  <si>
    <t>lemy úhelníky : 3369,30</t>
  </si>
  <si>
    <t>55399994R</t>
  </si>
  <si>
    <t>výrobek kovový zámečnický, atypický</t>
  </si>
  <si>
    <t>plech tl. 10mm desky proti bl. prodům : 0,15*0,15*80*4*1,08</t>
  </si>
  <si>
    <t xml:space="preserve">viz výpis na výkrese 07 : </t>
  </si>
  <si>
    <t>55399999R</t>
  </si>
  <si>
    <t xml:space="preserve">výpis výkres 04 : </t>
  </si>
  <si>
    <t xml:space="preserve">ochrana hran dilatační spáry : </t>
  </si>
  <si>
    <t>L 50/50/5 : 68,0*3,77*1,08</t>
  </si>
  <si>
    <t>pracny plech 150/5 tl.3mm : 0,15*0,05*21*1,08*194</t>
  </si>
  <si>
    <t xml:space="preserve">výpis výkres 07 : </t>
  </si>
  <si>
    <t>pracn  plech 150/5 tl. 3mm : 0,15*0,05*21*1,08*195</t>
  </si>
  <si>
    <t xml:space="preserve">výpis na výkrese 10 : </t>
  </si>
  <si>
    <t>L50/50/5 : 135,60*3,77*1,08</t>
  </si>
  <si>
    <t>pracn  plech 150/5 tl. 3mm : 0,15*0,05*21*1,08*388</t>
  </si>
  <si>
    <t xml:space="preserve">výpis navýkresa 13 : </t>
  </si>
  <si>
    <t>135,60*3,77*1,08</t>
  </si>
  <si>
    <t>0,15*0,05*21*388</t>
  </si>
  <si>
    <t>dto na výkrese 16 : 135,60*3,77*1,08</t>
  </si>
  <si>
    <t>0,15*0,05*21*388*1,08</t>
  </si>
  <si>
    <t>na výkrese 19 : 135,60*3,77*1,08</t>
  </si>
  <si>
    <t>výkres 22 : 66,20*3,77*1,08</t>
  </si>
  <si>
    <t>0,15*0,05*21*190*1,08</t>
  </si>
  <si>
    <t>998012022R00</t>
  </si>
  <si>
    <t>Přesun hmot pro budovy s nosnou konstr. monolit. výšky přes 6 do 12 m</t>
  </si>
  <si>
    <t>přesun hmot pro budovy občanské výstavby (JKSO 801), budovy pro bydlení (JKSO 803) budovy pro výrobu a služby (JKSO 812) s nosnou svislou konstrukcí monolitickou betonovou tyčovou nebo plošnou</t>
  </si>
  <si>
    <t>767590110R00</t>
  </si>
  <si>
    <t>Montáž podlahových konstrukcí podlahových roštů svařováním</t>
  </si>
  <si>
    <t>800-767</t>
  </si>
  <si>
    <t xml:space="preserve">je uvedeno pod ozn. Z28 v tabulce výpisu zám. výrobků : </t>
  </si>
  <si>
    <t>pro vzduchotechniku : 10,*6,60*24</t>
  </si>
  <si>
    <t>767995105R00</t>
  </si>
  <si>
    <t>Výroba a montáž atypických kovovových doplňků staveb hmotnosti přes 50 do 100 kg</t>
  </si>
  <si>
    <t xml:space="preserve">rám konstrukce pro vzduchotechniku : </t>
  </si>
  <si>
    <t xml:space="preserve">viz výkres 22a : </t>
  </si>
  <si>
    <t xml:space="preserve">výpis : </t>
  </si>
  <si>
    <t>stojky HEA 140 : 140*24,70</t>
  </si>
  <si>
    <t>horní rám HEA 120 : 40*19,90</t>
  </si>
  <si>
    <t>IPE 140 do krajních stěn : 220*12,90</t>
  </si>
  <si>
    <t>HEA 100 : 340*16,70</t>
  </si>
  <si>
    <t>jackly 160/160/5 : 14*23,0</t>
  </si>
  <si>
    <t>táhlo prof. 16 : 88*1,58</t>
  </si>
  <si>
    <t>55399994.AR</t>
  </si>
  <si>
    <t>výrobek kovový jednoduchý kotevní</t>
  </si>
  <si>
    <t xml:space="preserve">kotevní plechy : </t>
  </si>
  <si>
    <t>dle tabulky : (206,79+53,88+15,92)*1,08</t>
  </si>
  <si>
    <t>dle tabulky : (206,79+53,88+15,92)</t>
  </si>
  <si>
    <t>55347113.AR</t>
  </si>
  <si>
    <t>rošt podlahový lisovaný; š = 1 000 mm; l = 1 000 mm; nosný prut 30/2; oko 30/30; povrch žárové zinkování</t>
  </si>
  <si>
    <t>viz výpis v tabulce zám. výrobků : 5*2*6*6*1,05</t>
  </si>
  <si>
    <t xml:space="preserve">jako Z28 : </t>
  </si>
  <si>
    <t>55399993.AR</t>
  </si>
  <si>
    <t>výrobek kovový vyrobený dělením, hmotnost výrobku nad 10 kg</t>
  </si>
  <si>
    <t>stojky HEA 140 : 140*24,70*1,08</t>
  </si>
  <si>
    <t>horní rám HEA 120 : 40*19,90*1,08</t>
  </si>
  <si>
    <t>IPE 140 do krajních stěn : 220*12,90*1,08</t>
  </si>
  <si>
    <t>HEA 100 : 340*16,70*1,08</t>
  </si>
  <si>
    <t>jackly 160/160/5 : 14*23,0*1,0</t>
  </si>
  <si>
    <t>táhlo prof. 16 : 88*1,58*1,08</t>
  </si>
  <si>
    <t>998767202R00</t>
  </si>
  <si>
    <t>Přesun hmot pro kovové stavební doplňk. konstrukce v objektech výšky do 12 m</t>
  </si>
  <si>
    <t>50 m vodorovně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</si>
  <si>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</si>
  <si>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</si>
  <si>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</si>
  <si>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Rýhy ve figuře V : </t>
  </si>
  <si>
    <t>od úr.-0,50 na úr. -1,10 : (0,45+7,10+2,07+0,30)*0,50*0,60</t>
  </si>
  <si>
    <t>pro patky : 1,40*1,40*0,60*2</t>
  </si>
  <si>
    <t>6,10*0,50*0,60</t>
  </si>
  <si>
    <t>1,40*0,45*0,60</t>
  </si>
  <si>
    <t>(0,254+5,60+2,375+0,30)*0,50*0,60</t>
  </si>
  <si>
    <t>2*1,10*2,30*0,95*2</t>
  </si>
  <si>
    <t>plošně prohloubení na -1,50 od -0,50 : 2,50*0,394*1,0</t>
  </si>
  <si>
    <t>4,0*1,75*1,0</t>
  </si>
  <si>
    <t>2,50*0,50*1,0</t>
  </si>
  <si>
    <t>2,0*0,80*1,0</t>
  </si>
  <si>
    <t>1,30*0,70*1,0</t>
  </si>
  <si>
    <t xml:space="preserve">rýhy ve figže VI : </t>
  </si>
  <si>
    <t>z úr.-0,77 na úr -1,10 : 16,50*0,50*0,33</t>
  </si>
  <si>
    <t>rozšíření pro patky : 0,90*1,40*0,33*2+0,50*0,90*0,33</t>
  </si>
  <si>
    <t>3,50*0,50*0,33</t>
  </si>
  <si>
    <t>11,75*0,50*0,33</t>
  </si>
  <si>
    <t>2*0,90*1,40*0,33*2</t>
  </si>
  <si>
    <t>mezi patkami : (2,0*2,50+1,50*2)*0,50*0,33</t>
  </si>
  <si>
    <t>11,20*0,50*0,33</t>
  </si>
  <si>
    <t>9,0*0,50*0,33</t>
  </si>
  <si>
    <t>2*0,90*1,40*0,33</t>
  </si>
  <si>
    <t>2,50*0,50*0,33</t>
  </si>
  <si>
    <t>131301113R00</t>
  </si>
  <si>
    <t>Hloubení nezapažených jam a zářezů do 10000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</si>
  <si>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</si>
  <si>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figura 1 : </t>
  </si>
  <si>
    <t xml:space="preserve">plocha na úr.-4,65 974,23m2 : </t>
  </si>
  <si>
    <t xml:space="preserve">polocha na úr.+0,50 1310,47m2 : </t>
  </si>
  <si>
    <t>průměrná hl. jámy 5,15m : (974,23+1310,47)/2*5,15</t>
  </si>
  <si>
    <t>přípočet : 24,86</t>
  </si>
  <si>
    <t xml:space="preserve">figura II : </t>
  </si>
  <si>
    <t xml:space="preserve">plocha na úr.-1,85 162,74m2 : </t>
  </si>
  <si>
    <t xml:space="preserve">plocha na úr.+0,70 188,94m2 : </t>
  </si>
  <si>
    <t>průměrná hl. jámy 2,55m : (162,74+188,94)/2*2,55</t>
  </si>
  <si>
    <t>přípočet : 16,32</t>
  </si>
  <si>
    <t xml:space="preserve">figura III : </t>
  </si>
  <si>
    <t xml:space="preserve">plocha na úr.-1,85 270,66m2 : </t>
  </si>
  <si>
    <t xml:space="preserve">plocha  na úr.+0,20  292,15m2 : </t>
  </si>
  <si>
    <t>průměrná hl.2.05 : (270,66+292,15)/2*2,05</t>
  </si>
  <si>
    <t xml:space="preserve">figura IV : </t>
  </si>
  <si>
    <t xml:space="preserve">plocha na úr.-3,25 647,46m2 : </t>
  </si>
  <si>
    <t xml:space="preserve">plocha na úr.+0,30 730,20m2 : </t>
  </si>
  <si>
    <t>hl. -3,25+0,30m : (647,46+730,20)/2*3,55</t>
  </si>
  <si>
    <t xml:space="preserve">figura V : </t>
  </si>
  <si>
    <t xml:space="preserve">plocha na úr.0,50 125,60m2 : </t>
  </si>
  <si>
    <t xml:space="preserve">plocha na úr.+0,55 176,80m2 : </t>
  </si>
  <si>
    <t>hl. výkopu -0,50+0,55 : (125,60+176,80)/2*1,05</t>
  </si>
  <si>
    <t xml:space="preserve">figura VI : </t>
  </si>
  <si>
    <t>plocha na úr.-0,77  210,54m2 hl. 0,87m : 210,54*0,87</t>
  </si>
  <si>
    <t xml:space="preserve">snížení jám pro rýh o 0,33m : </t>
  </si>
  <si>
    <t>plocha 133,44m2 : 133,44*0,33</t>
  </si>
  <si>
    <t xml:space="preserve">figura VII : </t>
  </si>
  <si>
    <t xml:space="preserve">plocha na úr.+0,05 129,62m2 : </t>
  </si>
  <si>
    <t>hl. výkopu 0,35m : 129,62*0,35</t>
  </si>
  <si>
    <t xml:space="preserve">výkop ve figuře I pro výtah administr. : </t>
  </si>
  <si>
    <t>z úr. -4,65 na úr.5,75 : 5,0*5,50*1,10</t>
  </si>
  <si>
    <t>1,60*3,0*0,80</t>
  </si>
  <si>
    <t>pro výtah fig. 1 : 4,05*5,5*1,10</t>
  </si>
  <si>
    <t>prohloubení ve figuře V pro nádrž : 5,50*6,50*1,70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</si>
  <si>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</si>
  <si>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</si>
  <si>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</si>
  <si>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z rýh a patek : 45,23</t>
  </si>
  <si>
    <t>9945,60</t>
  </si>
  <si>
    <t>z jámy : 9945,60</t>
  </si>
  <si>
    <t>z rýhy : 45,23</t>
  </si>
  <si>
    <t>9990,83</t>
  </si>
  <si>
    <t>199000005R00</t>
  </si>
  <si>
    <t>Poplatky za skládku zeminy 1- 4, skupina 17 05 04 z Katalogu odpadů</t>
  </si>
  <si>
    <t>9990,83*1,60</t>
  </si>
  <si>
    <t>131-1</t>
  </si>
  <si>
    <t>Výkop jámy -výměry</t>
  </si>
  <si>
    <t xml:space="preserve">figura 1 úr. -4,65 : </t>
  </si>
  <si>
    <t>plocha a : (4,80+1,0)/2*9,65</t>
  </si>
  <si>
    <t>plocha b : (13,05+6,75)/2*8,0</t>
  </si>
  <si>
    <t>plocha c : 13,20*13,30</t>
  </si>
  <si>
    <t>plocha d : 4,80*10,80</t>
  </si>
  <si>
    <t>plocha e : 18,20*8,50</t>
  </si>
  <si>
    <t>plocha f : (17,80+18,20)/2*5,80</t>
  </si>
  <si>
    <t>plocha g : (10,80+17,80)/2*11,70</t>
  </si>
  <si>
    <t>plocha h : (12,0+4,80)/2*13,5</t>
  </si>
  <si>
    <t>plocha i : (7,31+2,80)/2*19,75</t>
  </si>
  <si>
    <t xml:space="preserve">příppočet je vm3 16,32m3 : </t>
  </si>
  <si>
    <t xml:space="preserve">na úr. +0,50 : </t>
  </si>
  <si>
    <t>figura a : (4,80+15,5)/2*13,0</t>
  </si>
  <si>
    <t>figura b : (14,5+5,40)/2*10,80</t>
  </si>
  <si>
    <t>figura c : 14,70*11,80</t>
  </si>
  <si>
    <t>figura d : 4,80*10,85</t>
  </si>
  <si>
    <t>figura e : 22,40*8,50</t>
  </si>
  <si>
    <t>figura f : 19,30*4,20</t>
  </si>
  <si>
    <t>figura g : (19,30+9,70)/2*14,80</t>
  </si>
  <si>
    <t>figura h : (15,0+4,80)/2*16,70</t>
  </si>
  <si>
    <t>figura i : (10,50+5,0)/2*25,05</t>
  </si>
  <si>
    <t xml:space="preserve">figura II úr. -1,85 : </t>
  </si>
  <si>
    <t>5,40*1,50</t>
  </si>
  <si>
    <t>13,05*11,85</t>
  </si>
  <si>
    <t xml:space="preserve">na úr.+0,70 : </t>
  </si>
  <si>
    <t>(13,40+13,0)/2*13,70</t>
  </si>
  <si>
    <t xml:space="preserve">přípočet je v 24,86m3 !! : </t>
  </si>
  <si>
    <t xml:space="preserve">figura III úr.1,85 : </t>
  </si>
  <si>
    <t>14,0*1,8</t>
  </si>
  <si>
    <t>(14,0+15,7)/2*12,50</t>
  </si>
  <si>
    <t>(5,0+3,40)/2*11,20</t>
  </si>
  <si>
    <t>8,0*1,60</t>
  </si>
  <si>
    <t xml:space="preserve">horní plocha úr.+0,20 : </t>
  </si>
  <si>
    <t>14,0*1,80+16,30*12,50+8,0*1,60+4,20*12,0</t>
  </si>
  <si>
    <t>úr.-3,25 : 49,20*10,75+24,70*4,80</t>
  </si>
  <si>
    <t>úr.+0,30 : 50,95*12,0+4,80*24,75</t>
  </si>
  <si>
    <t xml:space="preserve">figura  V : </t>
  </si>
  <si>
    <t>úr.-0,50 : 15,70*8,00</t>
  </si>
  <si>
    <t>úr.+0,55 : 17,0*10,40</t>
  </si>
  <si>
    <t>jámu ve figuře V hl. 1,70m : 5,20*5,60</t>
  </si>
  <si>
    <t xml:space="preserve">figura VI úr.-0,77 hl. 0,87m : </t>
  </si>
  <si>
    <t>2,20*10,70+17,0*11,0</t>
  </si>
  <si>
    <t>snížení na úr.-1,10 hl.0,33m : 210,54-(10,50*5,0)-(6,0*3,50)-(6,0*0,60)</t>
  </si>
  <si>
    <t xml:space="preserve">figura VII úr.+0,05 hl. 0,35m : </t>
  </si>
  <si>
    <t>(7,5+5,0)/2*15,70</t>
  </si>
  <si>
    <t>7,0*4,50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</si>
  <si>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</si>
  <si>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</si>
  <si>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</si>
  <si>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583415004R</t>
  </si>
  <si>
    <t>kamenivo přírodní drcené frakce 8,0 až 16,0 mm; třída B</t>
  </si>
  <si>
    <t>včetně dopravy : 1185,05*1,80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</si>
  <si>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</si>
  <si>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</si>
  <si>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2. PP v 4,42m admin. : </t>
  </si>
  <si>
    <t>m SO2.13 : 4,42*1,60-1,10*2,10</t>
  </si>
  <si>
    <t>311238112R00</t>
  </si>
  <si>
    <t>Zdivo nosné z cihel a tvarovek pálených tloušťky 175 mm,  , charakteristická pevnost v tlaku fk = 4,34 MPa,  ,  ,  , Prvek zdicí pálený - klasický;  funkce: blok zdicí;  tvar: základní;  P;  l = 372 mm;  w = 175 mm;  h = 238 mm;  styčná plocha: P+D;  svisle děrova...</t>
  </si>
  <si>
    <t>obvodové zdivo m 1,34.,23,1,21,1,201,19,1,18,1,17 : 2,50*12,80</t>
  </si>
  <si>
    <t>osa A-D řada 2 : 2,50*16,60</t>
  </si>
  <si>
    <t>u řady 4 osa A-rolovací mříž : 2,50*0,60</t>
  </si>
  <si>
    <t>odpočet otvorů : -1,0*1,30*2-0,90*1,30-1,20*2,50</t>
  </si>
  <si>
    <t>-1,10*2,25</t>
  </si>
  <si>
    <t>-0,76*0,66</t>
  </si>
  <si>
    <t>-1,40*1,97*2</t>
  </si>
  <si>
    <t>-0,90*2,225-1,25*2,225</t>
  </si>
  <si>
    <t>m 1,04 řada 5 osa C-D : 4,15*2,50</t>
  </si>
  <si>
    <t>dtto m 1,05 řada 10 a11 C-D : 4,15*2,50+4,25*2,50</t>
  </si>
  <si>
    <t>u sloupu řada 12 : 0,516*2,50</t>
  </si>
  <si>
    <t>1,50*2,50</t>
  </si>
  <si>
    <t>m 1,36-1,12 : 2,50*(10,0+1,90+0,85)</t>
  </si>
  <si>
    <t>řad a5 os D-E : 4,15*2,50</t>
  </si>
  <si>
    <t>řda 10  mezi 11a : 4,15*2,50</t>
  </si>
  <si>
    <t>řada 1-2 osa D : 2,40*2,50</t>
  </si>
  <si>
    <t>ada 15-16 osa D : 2,40*2,50</t>
  </si>
  <si>
    <t>311238113R00</t>
  </si>
  <si>
    <t>Zdivo nosné z cihel a tvarovek pálených tloušťky 240 mm,  , charakteristická pevnost v tlaku fk = 4,04 MPa, součinitel prostupu tepla U = 1,10 W/m2.K , hodnota pro zdivo bez omítky při vl..., Prvek zdicí pálený - klasický;  funkce: blok zdicí;  tvar: základní;  P;  l = 372 mm;  w = 240 mm;  h = 238 mm;  styčná plocha: P+D;  svisle děrova...</t>
  </si>
  <si>
    <t>m 1,27-1,29 : 2,50*1,80</t>
  </si>
  <si>
    <t>m 1,31,1,33 : 2,50*(1,10+2,40)</t>
  </si>
  <si>
    <t>řada 11 osa D-E : 2,50*4,15</t>
  </si>
  <si>
    <t>311238116R00</t>
  </si>
  <si>
    <t>Zdivo nosné z cihel a tvarovek pálených tloušťky 300 mm,  , charakteristická pevnost v tlaku fk = 6,56 MPa, součinitel prostupu tepla U=0,60 W/m2.K, hodnota pro zdivo bez omítky při vlhko..., Prvek zdicí pálený - klasický;  funkce: blok zdicí;  tvar: základní;  P;  l = 247 mm;  w = 300 mm;  h = 238 mm;  styčná plocha: P+D;  svisle děrova...</t>
  </si>
  <si>
    <t>přizdění u sloupu  řada 3 a 6 osa C : 3,90*0,60*2</t>
  </si>
  <si>
    <t>dtto v řadě 10 a 13 osa D : 3,90*0,60*2</t>
  </si>
  <si>
    <t>317998111R00</t>
  </si>
  <si>
    <t>Překlady keramické izolace vkládaná mezi překlady tloušťky 50 mm</t>
  </si>
  <si>
    <t>P1 ale tl.3cm : 1,50</t>
  </si>
  <si>
    <t>P8 : 1,25*3</t>
  </si>
  <si>
    <t>P9 : 1,75*3</t>
  </si>
  <si>
    <t>P10 : 1,50*2</t>
  </si>
  <si>
    <t>P11 : 1,25*2</t>
  </si>
  <si>
    <t>P13 : 1,0*2</t>
  </si>
  <si>
    <t>317121021R00</t>
  </si>
  <si>
    <t>Překlady keramické Montáž překladů keramických světlost do 1050 mm</t>
  </si>
  <si>
    <t>P3 : 10</t>
  </si>
  <si>
    <t>P4 : 4</t>
  </si>
  <si>
    <t>P5 : 4</t>
  </si>
  <si>
    <t>P8 : 3*2</t>
  </si>
  <si>
    <t>P11 : 2*2</t>
  </si>
  <si>
    <t>P13 : 1*2</t>
  </si>
  <si>
    <t>P12 : 12</t>
  </si>
  <si>
    <t>317121022R00</t>
  </si>
  <si>
    <t>Překlady keramické Montáž překladů keramických světlost do 1800 mm</t>
  </si>
  <si>
    <t>P2 : 1</t>
  </si>
  <si>
    <t>P6 : 2</t>
  </si>
  <si>
    <t>P9 : 3*2</t>
  </si>
  <si>
    <t>P10 : 2*2</t>
  </si>
  <si>
    <t>317121027R00</t>
  </si>
  <si>
    <t>Překlady keramické Montáž překladů keramických světlost do 3750 mm</t>
  </si>
  <si>
    <t>P1 : 2</t>
  </si>
  <si>
    <t>P7 : 2</t>
  </si>
  <si>
    <t>342261213RT3</t>
  </si>
  <si>
    <t>Příčky z desek sádrokartonových dvojité opláštění, jednoduchá konstrukce CW 100 tloušťka příčky 150 mm, desky impregnované, tloušťky 12,5 mm, tloušťka izolace 50 mm</t>
  </si>
  <si>
    <t>zřízení nosné konstrukce příčky, vložení tepelné izolace tl. do 5 cm, montáž desek, tmelení spár Q2 a úprava rohů. Včetně dodávek materiálu.</t>
  </si>
  <si>
    <t>administrativa m 1,41,1,42,1,43 : 3,62*(7,50+1,80*2+0,65)</t>
  </si>
  <si>
    <t>-0,8*2,10*3</t>
  </si>
  <si>
    <t xml:space="preserve">2Np v 3,52m : </t>
  </si>
  <si>
    <t>admin. m 2,17,2,16,2,18 : 3,62*(7,50+2,0*1,80)-0,8*2,10*3</t>
  </si>
  <si>
    <t>342262112RT1</t>
  </si>
  <si>
    <t>Příčky z desek sádrokartonových dvojité opláštění, dvojitá konstrukce CW 75  tloušťka příčky 205 mm, desky standard, tloušťky 12,5 mm, tloušťka izolace 50 mm, požární odolnost EI 60</t>
  </si>
  <si>
    <t>m 2,12-2,14 : 3,52*4,10-1,10*2,10</t>
  </si>
  <si>
    <t>m 1,37-1,39 : 3,62*4,10-1,10*2,10</t>
  </si>
  <si>
    <t>342262411RS3</t>
  </si>
  <si>
    <t>Příčky z desek sádrokartonových instalační příčky, dvojitá ocelová konstrukce CW 50, 2x opláštění tloušťka příčky od 220 mm, desky impregnované, tloušťky 12,5 mm, tl. izolace 40 mm</t>
  </si>
  <si>
    <t>1. Np administrativa : 3,62*2,0</t>
  </si>
  <si>
    <t>2. Np administrativa : 3,52*2,0</t>
  </si>
  <si>
    <t>342263310R00</t>
  </si>
  <si>
    <t>Úpravy, doplňkové práce a příplatky pro sádrokartonové a sádrovláknité příčky úpravy příček pro osazení zařizovacích předmět_x000D_
 úprava pro osazení umývadla</t>
  </si>
  <si>
    <t>m 1,43,a1,42 : 1+1</t>
  </si>
  <si>
    <t>2.Np m 2,17,2,18 : 1+1</t>
  </si>
  <si>
    <t>m 3,17,3018 : 1+1</t>
  </si>
  <si>
    <t>342263320R00</t>
  </si>
  <si>
    <t>Úpravy, doplňkové práce a příplatky pro sádrokartonové a sádrovláknité příčky úpravy příček pro osazení zařizovacích předmět_x000D_
 úprava pro osazení WC</t>
  </si>
  <si>
    <t>RTS 14/ I</t>
  </si>
  <si>
    <t>1 a 2. Np : 2+2</t>
  </si>
  <si>
    <t>3. Np : 2</t>
  </si>
  <si>
    <t>342090132R00</t>
  </si>
  <si>
    <t>Úpravy, doplňkové práce a příplatky pro sádrokartonové a sádrovláknité příčky Úprava nosné konstrukce a opláštění SDK příčky pro zřízení otvoru pro dveře jednokřídlé, při hmotnosti jednoho křídla do 25 kg, v SDK příčce z R-CW a R-UW profilů š. 100 mm, 2 x opláštěné</t>
  </si>
  <si>
    <t xml:space="preserve"> 1. Np administrativa : 4</t>
  </si>
  <si>
    <t>2. Np : 4</t>
  </si>
  <si>
    <t>342248109R00</t>
  </si>
  <si>
    <t>Příčky z tvárnic pálených Příčky z tvárnic pálených tloušťky 80 mm, z děrovaných příčkovek, P 10, na maltu MVC 5</t>
  </si>
  <si>
    <t>jednoduché nebo příčky zděné do svislé dřevěné, cihelné, betonové nebo ocelové konstrukce na jakoukoliv maltu vápenocementovou (MVC) nebo cementovou (MC),</t>
  </si>
  <si>
    <t xml:space="preserve">1. nP : </t>
  </si>
  <si>
    <t>M 1,24-1,25 : 2,50*1,907-0,7*2,10</t>
  </si>
  <si>
    <t>M 1,24-1,26 : 2,50*1,80-0,7*2,10</t>
  </si>
  <si>
    <t>M 1,28-1,26,1,29 : 2,50*3,75-0,8*2,10</t>
  </si>
  <si>
    <t>M 1,30,1,33-1,32,1,31 : 2,50*3,85-0,7*2,10-0,8*2,10</t>
  </si>
  <si>
    <t>M 1,32-1,31 : 2,50*2,15</t>
  </si>
  <si>
    <t>M 1,30-1,33 : 2,50*2,145-0,7*2,10</t>
  </si>
  <si>
    <t>M 1,21-1,20,1,19,1,18 : 2,50*4,05*3</t>
  </si>
  <si>
    <t>4. Np okolo  šachty m 4,07 : 2,50*(1,2755+1,45+1,20+0,55)</t>
  </si>
  <si>
    <t>342248114R00</t>
  </si>
  <si>
    <t>Příčky z tvárnic pálených Příčky z tvárnic pálených tloušťky 140 mm, z děrovaných příčkovek, P 10, na maltu MVC 5</t>
  </si>
  <si>
    <t xml:space="preserve">2. PP v 2,50m : </t>
  </si>
  <si>
    <t>m SO02.01 okolo schodiště : 2,50*2,90</t>
  </si>
  <si>
    <t>2,50*1,30</t>
  </si>
  <si>
    <t>SO02.7 ok0lo instalační šachty : 2,50*(2,40+0,95)</t>
  </si>
  <si>
    <t>m SO02.6 okolo schodiště : 2,5*2,70</t>
  </si>
  <si>
    <t>2,50*3,15</t>
  </si>
  <si>
    <t>m SO02.9 : 2,50*(1,0+2,40)</t>
  </si>
  <si>
    <t>m S02.11 : 2,50*(1,45+1,80+1,45)-1,10*2,10</t>
  </si>
  <si>
    <t>admin. okolo schodiště : 4,42*4,0*0,50</t>
  </si>
  <si>
    <t>0,20*4,42</t>
  </si>
  <si>
    <t>4,42*3,80</t>
  </si>
  <si>
    <t>m SO2.13 : 4,42*(0,494+2,40)-0,8*2,10</t>
  </si>
  <si>
    <t>m S1.9 : 2,50*(1,15+2,40)</t>
  </si>
  <si>
    <t>m S1.10 : 2,50*(1,15+2,40)</t>
  </si>
  <si>
    <t>m S1.08 : 2,50*(1,15+2,40)</t>
  </si>
  <si>
    <t>mS1.07 : 2,50*(0,95+2,40)</t>
  </si>
  <si>
    <t>stěn rozvaděče : 1,0*2,50</t>
  </si>
  <si>
    <t>m 1,11-1,13 : 2,50*(7,45+3,25)-1,25*2,1</t>
  </si>
  <si>
    <t>m 1,13-11,28,1,33,1,30 : 2,50*8,0-2,0*0,90*2,10</t>
  </si>
  <si>
    <t>m 1,34-1,32,1,30 : 2,50*4,50</t>
  </si>
  <si>
    <t>m ,3-1,23 ke sloupu : 2,50*3,35</t>
  </si>
  <si>
    <t>m 1,23-1,22 : 2,50*10,50-1,70*2,10-0,9*2,10-0,7*2,10</t>
  </si>
  <si>
    <t>m 1,24-1,29 : 2,50*3,75</t>
  </si>
  <si>
    <t>m 1,22-1,21,1,19,1,18 : 2,50*10,50-0,9*2,10</t>
  </si>
  <si>
    <t>m 1,13-1,18,1,22,1,27,1,29,1,28 : 2,50*12,50-1,20*2,10</t>
  </si>
  <si>
    <t>m 1,13-1,17,1,14,1,15,1,16 : 2,50*10,60-4,0*0,90*2,10</t>
  </si>
  <si>
    <t>mezi m 1,17,1,14,1015,1,15 : 2,50*4,40*3</t>
  </si>
  <si>
    <t>m 1,08-1,01 : 2,50*(1,15+2,40)</t>
  </si>
  <si>
    <t>m 1,07 : 2,50*(0,95+2,40)</t>
  </si>
  <si>
    <t>rozvaděč : 1,0*2,5</t>
  </si>
  <si>
    <t>m 1,12 a1,36 v řadě12 a osa A-C : 2,50*(3,25+7,40)-0,9*2,10</t>
  </si>
  <si>
    <t>m 1,10 : 2,50*(1,15+2,40)</t>
  </si>
  <si>
    <t>m 1,09 : 2,50*(1,15+2,40)</t>
  </si>
  <si>
    <t xml:space="preserve">u větracích šachet : </t>
  </si>
  <si>
    <t xml:space="preserve"> m 2,08,2,07 : 3,52*(1,15+2,40)</t>
  </si>
  <si>
    <t>3,52*(2,40+0,95)</t>
  </si>
  <si>
    <t>m 2,10 a2,09 : 3,52*(1,15+2,40)</t>
  </si>
  <si>
    <t>3. Np m 3,07 : 2,50*(2,40+0,95)</t>
  </si>
  <si>
    <t>m 3,08 : 2,50*(2,40+1,15)</t>
  </si>
  <si>
    <t>rozvaděč : 0,70*2,50</t>
  </si>
  <si>
    <t>m 3,09 : 2,50*(1,15+2,40)</t>
  </si>
  <si>
    <t>m 3,10 : 2,50*(2,40+1,15)</t>
  </si>
  <si>
    <t>rozvaděč : 2,50*0,70</t>
  </si>
  <si>
    <t>m 4,08 : 2,50*(2,40+1,15)</t>
  </si>
  <si>
    <t>m 4,10 : 2,50*(2,40+1,15)</t>
  </si>
  <si>
    <t>m 4,09 : 2,50*(1,15+1,0+1,10+1,35)</t>
  </si>
  <si>
    <t>342264051RT1</t>
  </si>
  <si>
    <t>Podhledy na kovové konstrukci opláštěné deskami sádrokartonovými nosná konstrukce z profilů CD s přímým uchycením 1x deska, tloušťky 12,5 mm, standard, bez izolace</t>
  </si>
  <si>
    <t>1. Np  admin. m 1,37 jen hl. podesta : 15,98</t>
  </si>
  <si>
    <t>dtto 2. Np : 15,98</t>
  </si>
  <si>
    <t>3. Np dtto : 15,98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</si>
  <si>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</si>
  <si>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</si>
  <si>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</si>
  <si>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342267111R00</t>
  </si>
  <si>
    <t>Obklady konstrukcí sádrokartonovými deskami obklady dřevěných konstrukcí_x000D_
 obklad sloupů a trámů do 500 x500 mm_x000D_
 1x opláštění, dvoustranné, deska standard tloušťky 12,5 mm</t>
  </si>
  <si>
    <t>vytvoření kastlíku v m 1,39 : 12,70+24,0</t>
  </si>
  <si>
    <t>dtto v m 2,14 : 24,0+12,70</t>
  </si>
  <si>
    <t>dtto 3. p : 24+12,70</t>
  </si>
  <si>
    <t>28349014R</t>
  </si>
  <si>
    <t>dvířka revizní plná; materiál PVC; š = 300,0 mm; h = 300,0 mm; barva bílá, šedá</t>
  </si>
  <si>
    <t>59340713.AR</t>
  </si>
  <si>
    <t>překlad nosný keramobetonový; l = 100,0 cm; š = 11,5 cm; h = 7,1 cm</t>
  </si>
  <si>
    <t>59340714.AR</t>
  </si>
  <si>
    <t>překlad nosný keramobetonový; l = 125,0 cm; š = 11,5 cm; h = 7,1 cm</t>
  </si>
  <si>
    <t>59340715.AR</t>
  </si>
  <si>
    <t>překlad nosný keramobetonový; l = 150,0 cm; š = 11,5 cm; h = 7,1 cm</t>
  </si>
  <si>
    <t>59340716.AR</t>
  </si>
  <si>
    <t>překlad nosný keramobetonový; l = 175,0 cm; š = 11,5 cm; h = 7,1 cm</t>
  </si>
  <si>
    <t>59340726.AR</t>
  </si>
  <si>
    <t>překlad nosný keramobetonový; l = 100,0 cm; š = 14,5 cm; h = 7,1 cm</t>
  </si>
  <si>
    <t>59340727.AR</t>
  </si>
  <si>
    <t>překlad nosný keramobetonový; l = 125,0 cm; š = 14,5 cm; h = 7,1 cm</t>
  </si>
  <si>
    <t>59340728.AR</t>
  </si>
  <si>
    <t>překlad nosný keramobetonový; l = 150,0 cm; š = 14,5 cm; h = 7,1 cm</t>
  </si>
  <si>
    <t>59340729.AR</t>
  </si>
  <si>
    <t>překlad nosný keramobetonový; l = 175,0 cm; š = 14,5 cm; h = 7,1 cm</t>
  </si>
  <si>
    <t>593407952R</t>
  </si>
  <si>
    <t>překlad nosný keramobetonový; l = 150,0 cm; š = 7,0 cm; h = 23,8 cm; max. světlost 1 250 mm; Mu 3,06 kNm</t>
  </si>
  <si>
    <t>593407955R</t>
  </si>
  <si>
    <t>překlad nosný keramobetonový; l = 225,0 cm; š = 7,0 cm; h = 23,8 cm; max. světlost 1 850 mm; Mu 5,81 kNm</t>
  </si>
  <si>
    <t>564782111R00</t>
  </si>
  <si>
    <t>Podklad nebo kryt z kameniva hrubého s výplň. kam. tloušťka po zhutnění 300 mm</t>
  </si>
  <si>
    <t>822-1</t>
  </si>
  <si>
    <t>kamenivo hrubé drcené vel. 32 - 63 mm s výplňovým kamenivem (vibrovaný štěrk), s rozprostřením, vlhčením a zhutněním</t>
  </si>
  <si>
    <t xml:space="preserve">pro výměnu podloží : </t>
  </si>
  <si>
    <t>1. np  skladba s16 : 245,33</t>
  </si>
  <si>
    <t>pod obvodový chodník : 10,90+10,22</t>
  </si>
  <si>
    <t>564861111RT4</t>
  </si>
  <si>
    <t>Podklad ze štěrkodrti s rozprostřením a zhutněním frakce 0-63 mm, tloušťka po zhutnění 200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</si>
  <si>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</si>
  <si>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</si>
  <si>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</si>
  <si>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</si>
  <si>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</si>
  <si>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</si>
  <si>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pod převisem : 10,22+10,90</t>
  </si>
  <si>
    <t>596215041R00</t>
  </si>
  <si>
    <t>Kladení zámkové dlažby do drtě tloušťka dlažby 80 mm, tloušťka lože 50 mm</t>
  </si>
  <si>
    <t>592452620R</t>
  </si>
  <si>
    <t>dlažba betonová dvouvrstvá; čtverec; šedá; l = 200 mm; š = 200 mm; tl. 80,0 mm</t>
  </si>
  <si>
    <t>pro parkovací stání : 245,33*1,01/100*80</t>
  </si>
  <si>
    <t>59245262R</t>
  </si>
  <si>
    <t>dlažba betonová dvouvrstvá; čtverec; písková, červená, hnědá, karamel, antracit; l = 200 mm; š = 200 mm; tl. 80,0 mm</t>
  </si>
  <si>
    <t>pro oddlění stání cca 20% : 248,78/100*20</t>
  </si>
  <si>
    <t>592452630R</t>
  </si>
  <si>
    <t>dlažba betonová dvouvrstvá; čtverec; šedá; l = 200 mm; š = 200 mm; tl. 60,0 mm</t>
  </si>
  <si>
    <t>21,12*1,01</t>
  </si>
  <si>
    <t>601021143RT2</t>
  </si>
  <si>
    <t xml:space="preserve">Omítka stropů a podhledů z hotových směsí vrstva štuková, vápenná,  , tloušťka vrstvy 3 mm,  </t>
  </si>
  <si>
    <t>po jednotlivých vrstvách</t>
  </si>
  <si>
    <t>Včetně pomocného lešení.</t>
  </si>
  <si>
    <t xml:space="preserve">1. Np strop skladba S9 : </t>
  </si>
  <si>
    <t>m 1,13-1,17 : 43,65+10,41+10,32+10,62+10,84</t>
  </si>
  <si>
    <t>m 1,22-1,35 : 14,04+7,28+8,48+1,72+1,62+2,25+10,31+3,96+6,11+5,15+2,84+140+10,57+4,85</t>
  </si>
  <si>
    <t xml:space="preserve">strop pod komercí skladba S12 : </t>
  </si>
  <si>
    <t>m S2.13,13a,13b : 19,15+8,75+8,61</t>
  </si>
  <si>
    <t>602011102R00</t>
  </si>
  <si>
    <t xml:space="preserve">Omítka stěn z hotových směsí postřik, báze, cementová,  ,  ,  </t>
  </si>
  <si>
    <t>602011112RT5</t>
  </si>
  <si>
    <t xml:space="preserve">Omítka stěn z hotových směsí vrstva jádrová, vápenocementová,  , tloušťka vrstvy 20 mm,  </t>
  </si>
  <si>
    <t>602011147RT2</t>
  </si>
  <si>
    <t xml:space="preserve">Omítka stěn z hotových směsí stěrka, sádrová,  , tloušťka vrstvy 3 mm,  </t>
  </si>
  <si>
    <t>M 1,01-1,08 : 2,50*(2,40+1,15)</t>
  </si>
  <si>
    <t>M 1,01-1,07 : 2,50*(2,40+0,95)</t>
  </si>
  <si>
    <t>ROZVADĚČ : 2,50*1,0*2</t>
  </si>
  <si>
    <t>M 1,13,1,35 : 2,50*(9,15+1,95)-1,25*2,10</t>
  </si>
  <si>
    <t>2,50*8,0-0,9*2,10*2</t>
  </si>
  <si>
    <t>2,50*12,5+2,50+10,80+1,40*2,50</t>
  </si>
  <si>
    <t>-1,25*2,25-1,20*2,10-4*0,90*2,10</t>
  </si>
  <si>
    <t>M 1,22 : 2,50*(10,40+1,35)*2-0,9*2,10*2-0,7*2,10-1,60*2,10</t>
  </si>
  <si>
    <t>-1,20*2,225*2</t>
  </si>
  <si>
    <t>M 1,21 : 2,50*(2,0+4,05)*2-1,10*2,225</t>
  </si>
  <si>
    <t>M 1,20 : 2,50*(1,65+4,05)*2-1,40*1,97</t>
  </si>
  <si>
    <t>M 1,19 : 2,50*(1,65+4,05)*2-1,40*1,97</t>
  </si>
  <si>
    <t>M 1,18 : 2,50*(4,45+4,05)*2-0,9*2,10-0,9*2,225</t>
  </si>
  <si>
    <t>M 1,15,1,17,1,16,1,14 : 2,50*(2,45+4,30)*2*4</t>
  </si>
  <si>
    <t>-0,9*2,10*4</t>
  </si>
  <si>
    <t>M 1,27 : 2,50*(1,25+1,80)*2-0,7*2,10</t>
  </si>
  <si>
    <t>M 1,23 : 2,50*(2,05+3,60)*2-1,60*2,10</t>
  </si>
  <si>
    <t>-0,90*1,30</t>
  </si>
  <si>
    <t>M 1,34 : 2,50*(4,42+2,40)*2-2,40*2,35</t>
  </si>
  <si>
    <t>-1,0*1,30*2</t>
  </si>
  <si>
    <t>M 1,10 : 2,50*(2,40+1,15)</t>
  </si>
  <si>
    <t>M 1,09 : 2,50*(0,95+2,40)</t>
  </si>
  <si>
    <t>M 1,11-1,13 V ŘADĚ 4 : 2,50*(7,40+3,25)</t>
  </si>
  <si>
    <t>-1,25*2,10</t>
  </si>
  <si>
    <t>M 1,04-RAMPA V ŘADĚ 5 OSA C-D : 4,05*2,50*2</t>
  </si>
  <si>
    <t>ŘADA 11 OSA CD : 2,50*4,05*2</t>
  </si>
  <si>
    <t>M 1,12-1,11 : 2,50*(7,40+3,20)*2-0,9*2,10*2</t>
  </si>
  <si>
    <t>M 1,12-PŘEVIS : 2,50*12,70+2,50*12,50</t>
  </si>
  <si>
    <t>2,50*1,50</t>
  </si>
  <si>
    <t>mzi řadami 1-2 osa D : 2,40*2,50</t>
  </si>
  <si>
    <t>dtto řada 15-16 : 2,40*2,50</t>
  </si>
  <si>
    <t>rampa mezi osami C-d : 2,50*4,05*2</t>
  </si>
  <si>
    <t>řada 10,11 osa D,E : 2,50*4,05*2*2</t>
  </si>
  <si>
    <t>m 2,08 do m 2,01 : 2,50*(2,40+1,15)</t>
  </si>
  <si>
    <t>m 2,07-2,01 : 2,50*(2,40+0,95)</t>
  </si>
  <si>
    <t>m 2,10-2,06 : 2,50*(2,40+1,15)*2</t>
  </si>
  <si>
    <t>m 2,09-2,06 : 2,50*(1,15+2,40)</t>
  </si>
  <si>
    <t>mezi řadami 1-2 osa D : 2,40*2,50</t>
  </si>
  <si>
    <t>m 3,08 : 2,50*(1,15+2,40)</t>
  </si>
  <si>
    <t>m 3,07 : 2,50*(2,40+0,95)</t>
  </si>
  <si>
    <t>rozvaděč : 2,50*0,70*2</t>
  </si>
  <si>
    <t>m 3,10 : 2,50*(1,15+2,40)</t>
  </si>
  <si>
    <t>m 4,07 : 2,50*(1,275+1,455+1,20+0,80)</t>
  </si>
  <si>
    <t>m 4,08 : 2,50*(1,15+2,40)</t>
  </si>
  <si>
    <t>m 4,09 : 2,50*(1,15+1,0+1,45+1,35)</t>
  </si>
  <si>
    <t>m 4,10 : 2,50*(1,15+2,40)</t>
  </si>
  <si>
    <t xml:space="preserve">1. Np administrativa : </t>
  </si>
  <si>
    <t>m 1. 37 : 3,62*(2,50+8,0+2,30+3,50)-1,15*2,18</t>
  </si>
  <si>
    <t>m 1,39 : 3,62*(11,95+4,90+1,259+4,655)</t>
  </si>
  <si>
    <t>m 2,12 a 2,14 : 3,52*(2,25+3,65+8,0+2,12)</t>
  </si>
  <si>
    <t>3,52*(11,949+4,90+1,259+4,655)</t>
  </si>
  <si>
    <t>3. Np dtto : 56,39+80,125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</si>
  <si>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</si>
  <si>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</si>
  <si>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</si>
  <si>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skladba S12 : (19,15+8,75+8,61)</t>
  </si>
  <si>
    <t xml:space="preserve">m S2.13,13,a,13b : </t>
  </si>
  <si>
    <t>611901111R00</t>
  </si>
  <si>
    <t>Ubroušení výstupků betonu po odbednění stropů</t>
  </si>
  <si>
    <t>do roviny povrchu s případným ojedinělým zahlazením míst cementovou maltou,</t>
  </si>
  <si>
    <t>pod převisem : 266,50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</si>
  <si>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</si>
  <si>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</si>
  <si>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</si>
  <si>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okna v m 1,34 : 0,30*(1,30+1,0+1,30)*2</t>
  </si>
  <si>
    <t>0,30*(1,30+0,90+1,30)</t>
  </si>
  <si>
    <t>dveře m 1,22 : 0,30*(2,22+1,20+2,22)</t>
  </si>
  <si>
    <t>M 1,21 : 0,20*(2,225+1,10+2,225)</t>
  </si>
  <si>
    <t>M 1,20 : 0,20*(1,97+1,40+1,97)*2</t>
  </si>
  <si>
    <t>M 1,18 : 0,20*(2,225+0,90+2,225)</t>
  </si>
  <si>
    <t>M 1,18 : 0,20*(2,225+0,90+2,225)*2</t>
  </si>
  <si>
    <t>M 1,13 : 0,20*(2,225+1,25+2,225)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</si>
  <si>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</si>
  <si>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</si>
  <si>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</si>
  <si>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</si>
  <si>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>m 1,24 : 2,50*(3,70+2,70)*2</t>
  </si>
  <si>
    <t>-0,9*2,10-0,7*2,10*2</t>
  </si>
  <si>
    <t>m 1,25 : 2,50*(0,90+1,907)*2-0,7*2,10</t>
  </si>
  <si>
    <t>m 1,26 : 2,50*(0,9+1,85)*2-0,7*2,10</t>
  </si>
  <si>
    <t>m 1,29 : 2,50*(2,20+1,80)*2-0,8*2,10</t>
  </si>
  <si>
    <t>m 1,28 : 2,50*(2,75+3,70)*2-0,9*2,10-0,8*2,10</t>
  </si>
  <si>
    <t>m 1,30 : 2,50*(2,143+2,849)*2-0,9*2,10-0,8*2,10-0,7*2,10</t>
  </si>
  <si>
    <t>m 1,31 : 2,50*(2,15+2,40)*2-0,8*2,10</t>
  </si>
  <si>
    <t>m 1,33 : 2,50*(1,0+2,143)*2-0,7*2,10</t>
  </si>
  <si>
    <t>m 1,32 : 2,50*(1,35+2,15)*2-0,7*2,10</t>
  </si>
  <si>
    <t>administrativa  socialky m 2,17,2,166,2,18 : 2,50*7,40</t>
  </si>
  <si>
    <t>3. Np dtto : 2,50*7,40</t>
  </si>
  <si>
    <t>612481211RT2</t>
  </si>
  <si>
    <t>Vyztužení povrchu vnitřních stěn sklotextilní síťovinou s dodávkou síťoviny a stěrkového tmelu</t>
  </si>
  <si>
    <t xml:space="preserve">na stěnách na izolaci : </t>
  </si>
  <si>
    <t xml:space="preserve"> S8 v 2,50m : </t>
  </si>
  <si>
    <t>m 1,17,1,14,1,15,1,16 : 2,50*2,55+2,50+2,45*2+2,50*2,50+2,50*4,30*2</t>
  </si>
  <si>
    <t>m 1,13,1,08,1,35 na tl. 150mm : 2,50*(4,35+9,20+1,90)</t>
  </si>
  <si>
    <t>-1,20*2,16-1,25*2,10</t>
  </si>
  <si>
    <t>m 1,34,1,23 : 2,50*4,42</t>
  </si>
  <si>
    <t>2,50*2,05</t>
  </si>
  <si>
    <t>okolo sloupu : 2,50*(0,40+0,20+0,10+0,40)</t>
  </si>
  <si>
    <t>-1,0*1,30*2-0,9*1,30</t>
  </si>
  <si>
    <t>m 1,22 : 2,50*10,40-0,9*2,10</t>
  </si>
  <si>
    <t>m 1,18 : 2,50*4,05</t>
  </si>
  <si>
    <t>612901112R00</t>
  </si>
  <si>
    <t>Ubroušení výstupků betonu po odbednění stěn</t>
  </si>
  <si>
    <t>do roviny povrchu s případným ojedinělým zahlazením míst cementovou maltou</t>
  </si>
  <si>
    <t>613901112R00</t>
  </si>
  <si>
    <t>Ubroušení výstupků betonu po odbednění pilířů</t>
  </si>
  <si>
    <t>administrativa : 3,62*0,40*4</t>
  </si>
  <si>
    <t>m 1,37 a 1,39 : 3,62*(0,20+0,40+0,20)*4</t>
  </si>
  <si>
    <t>3,62*0,40*3*2</t>
  </si>
  <si>
    <t>3,62*(0,20+0,40+0,20)</t>
  </si>
  <si>
    <t>na podestě : 0,40*3,62*3</t>
  </si>
  <si>
    <t>3,52*0,40*2+3,52*0,40*3*6</t>
  </si>
  <si>
    <t>3,52*0,40*4+3,52*(0,20+0,40)</t>
  </si>
  <si>
    <t>dtto 3. Np : 28,16+7,74</t>
  </si>
  <si>
    <t>622311735RU4</t>
  </si>
  <si>
    <t>Zateplení fasády  , minerálními deskami s kolmým vláknem,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</si>
  <si>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</si>
  <si>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</si>
  <si>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</si>
  <si>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část jižní fasády skladba S7 : 2,95*12,40</t>
  </si>
  <si>
    <t>v řadě 17 k proskl. fasádě : 0,50*12,40*2</t>
  </si>
  <si>
    <t>východní fasáda v ose I administr. : 4,35*13,05+0,40*13,05</t>
  </si>
  <si>
    <t>622311837RU4</t>
  </si>
  <si>
    <t>Zateplení fasády  , minerálními deskami s podélným vláknem, tloušťky 200 mm, kontaktní nátěr a silikonová omítka, škrábaná, zrnitost 2 mm</t>
  </si>
  <si>
    <t>Součinitel tepelné vodivosti izolantu je 0,036 W/mK.</t>
  </si>
  <si>
    <t>uvnitř garáží skladba S6 m 1,03 : 2,50*(5,50+7,15*3+2,60)</t>
  </si>
  <si>
    <t>2,50*(3,30+0,50+2,50)</t>
  </si>
  <si>
    <t>na sloupech : 5,0*0,30+2,0*0,60</t>
  </si>
  <si>
    <t>2. Np m 2,03 : 2,50*(5,50+7,15*3+2,60)</t>
  </si>
  <si>
    <t>5,0*0,30+2,0*0,60</t>
  </si>
  <si>
    <t>dtto 3. Np : 73,875+15,75+2,70</t>
  </si>
  <si>
    <t>4. Np : 73,875+15,75+2,70</t>
  </si>
  <si>
    <t>622421131R00</t>
  </si>
  <si>
    <t>Omítky vnější stěn vápenné nebo vápenocementové hladké,  , složitost 1÷ 2, Malta pro zdění</t>
  </si>
  <si>
    <t>POHLED JIŽNÍ POD PLECH. FASÁDU : 16,75*9,70</t>
  </si>
  <si>
    <t>-1,40*1,97*2-0,9*2,225-1,25*2,25</t>
  </si>
  <si>
    <t>POHLED VÝCHODNÍ : 16,25*9,70+0,60*9,70+1,50*,70</t>
  </si>
  <si>
    <t>2,55*2,50</t>
  </si>
  <si>
    <t>1,20*2,225-1,10*2,225</t>
  </si>
  <si>
    <t>-0,90*1,0</t>
  </si>
  <si>
    <t>STĚNA POD PŘEVISEM K M 1,12 U BET. DLAŽBY : 2,50*(12,40+1,50)</t>
  </si>
  <si>
    <t>přizdění pilířů m 4,04 a 4,05 : 3,900*(0,60+0,40+0,60)*2*2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</si>
  <si>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</si>
  <si>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</si>
  <si>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</si>
  <si>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 xml:space="preserve">POD PLECH : </t>
  </si>
  <si>
    <t>JIŽNÍ A VÝCHODNÍ FASÁDA VČ. STĚNY K M 1,12 : 354,48</t>
  </si>
  <si>
    <t>pilíře m 4,04 a 4,05 přizdění : 3,90*(0,60+0,40+0,60)*2*2</t>
  </si>
  <si>
    <t>631312621R00</t>
  </si>
  <si>
    <t xml:space="preserve">Mazanina z betonu prostého tl. přes 50 do 80 mm třídy C 20/25,  </t>
  </si>
  <si>
    <t>Včetně vytvoření dilatačních spár, bez zaplnění.</t>
  </si>
  <si>
    <t xml:space="preserve">skladba S4 : </t>
  </si>
  <si>
    <t>m 1,13,1,14,1,15,1,16,1,17 : (43,65+10,41+10,32+10,62+10,84)*0,06</t>
  </si>
  <si>
    <t>m 1,22,1,23,1,24,1,251,261,27,1,28 : (14,04+7,28+8,48+1,72+1,62+2,25+10,31)*0,06</t>
  </si>
  <si>
    <t>m 1,29,1,30,1,31,1,32,1,33,1,34 : (3,96+6,11+5,15+2,84+1,40+10,57)*0,06</t>
  </si>
  <si>
    <t xml:space="preserve">skladba S10 : </t>
  </si>
  <si>
    <t>m 1,18,1,19,1,20,1,21 : (17,62+7,59+7,42+7,82)*0,06</t>
  </si>
  <si>
    <t>631313611R00</t>
  </si>
  <si>
    <t xml:space="preserve">Mazanina z betonu prostého tl. přes 80 do 120 mm třídy C 16/20 ,  </t>
  </si>
  <si>
    <t xml:space="preserve">podkladní mazanina : </t>
  </si>
  <si>
    <t>m 1,13,1,14,1,15,1,16,1,17 : (43,65+10,41+10,32+10,62+10,84)*0,12</t>
  </si>
  <si>
    <t>m 1,22,1,23,1,24,1,251,261,27,1,28 : (14,04+7,28+8,48+1,72+1,62+2,25+10,31)*0,12</t>
  </si>
  <si>
    <t>m 1,29,1,30,1,31,1,32,1,33,1,34 : (3,96+6,11+5,15+2,84+1,40+10,57)*0,12</t>
  </si>
  <si>
    <t>m 1,18,1,19,1,20,1,21 : (17,62+7,59+7,42+7,82)*0,12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</si>
  <si>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</si>
  <si>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</si>
  <si>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</si>
  <si>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631343825R00</t>
  </si>
  <si>
    <t>Mazanina z betonu lehkého hutného konstrukčního tloušťky přes 80 do 120 mm z polystyrenbetonu, 1,8 MPa</t>
  </si>
  <si>
    <t xml:space="preserve">Pěnobetonu : </t>
  </si>
  <si>
    <t>m 1,18,1,19,1,20,1,21 : (17,62+7,59+7,42+7,82)*0,14</t>
  </si>
  <si>
    <t>631362021R00</t>
  </si>
  <si>
    <t>Výztuž mazanin z betonů a z lehkých betonů ze svařovaných sítí ze svařovaných sítí</t>
  </si>
  <si>
    <t>m 1,13,1,14,1,15,1,16,1,17 : (43,65+10,41+10,32+10,62+10,84)*3,03*1,20*0,001</t>
  </si>
  <si>
    <t>m 1,22,1,23,1,24,1,251,261,27,1,28 : (14,04+7,28+8,48+1,72+1,62+2,25+10,31)*3,03*1,20*0,001</t>
  </si>
  <si>
    <t>m 1,29,1,30,1,31,1,32,1,33,1,34 : (3,96+6,11+5,15+2,84+1,40+10,57)*3,03*1,20*0,001</t>
  </si>
  <si>
    <t>m 1,18,1,19,1,20,1,21 : (17,62+7,59+7,42+7,82)*3,03*1,20*0,001</t>
  </si>
  <si>
    <t>632441017RT3</t>
  </si>
  <si>
    <t>Potěr litý anhydritový anhydritový, pevnost v tlaku 30 MPa, pokládaná plocha do 100 m2, tloušťka 60 mm</t>
  </si>
  <si>
    <t>dovoz směsi, doprava pomocí šnekového čerpadla, lití hadicí na plochu, dvojí (křížem vedené) rozvlnění hrazdami</t>
  </si>
  <si>
    <t>m 1,39-tl.75mm : 171,45</t>
  </si>
  <si>
    <t>skladba S15 2. Np : 1,38+3,96+5,15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</si>
  <si>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</si>
  <si>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</si>
  <si>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47</t>
  </si>
  <si>
    <t>642942213R00</t>
  </si>
  <si>
    <t>Osazení zárubní dveřních ocelových do sádrokartonové příčky_x000D_
 tloušťky 125 mm_x000D_
 šířky 700 mm, bez dodávky zárubně</t>
  </si>
  <si>
    <t>Včetně kotvení rámů do zdiva a platí pro jakýkoliv způsob provádění (např. bodovým přivařením k obnažené výztuži, uklínováním, zalitím pracen apod.).</t>
  </si>
  <si>
    <t>1. Np admin. : 3*4</t>
  </si>
  <si>
    <t>5533047T14</t>
  </si>
  <si>
    <t>Zárubeň ocelová S150   800x2100x150 P, ZAKO pro sádrokarton, bez drážky, pevně přivařené závěsy</t>
  </si>
  <si>
    <t>t14 do sádrokartonu : 4</t>
  </si>
  <si>
    <t>5533100T10-24</t>
  </si>
  <si>
    <t>Zárubeň ocelová HSE "LZ" 150, 900x2100 L, P</t>
  </si>
  <si>
    <t>T10 : 1</t>
  </si>
  <si>
    <t>T12 : 4</t>
  </si>
  <si>
    <t>T14 : 4</t>
  </si>
  <si>
    <t>T15 : 1</t>
  </si>
  <si>
    <t>T23 : 1</t>
  </si>
  <si>
    <t>T24 : 3</t>
  </si>
  <si>
    <t>5533100T11,13</t>
  </si>
  <si>
    <t>Zárubeň ocelová HSE "LZ" 150, 1250x2100 L, P</t>
  </si>
  <si>
    <t>T11 : 1</t>
  </si>
  <si>
    <t>T13 : 1</t>
  </si>
  <si>
    <t>5533103T6,7,8,9</t>
  </si>
  <si>
    <t>Zárubeň ocelová HSE "DZD" 200, 1100x2100 L, P</t>
  </si>
  <si>
    <t>T6 : 6</t>
  </si>
  <si>
    <t>T7 : 2</t>
  </si>
  <si>
    <t>T8 : 10</t>
  </si>
  <si>
    <t>T9 : 2</t>
  </si>
  <si>
    <t>5533105 T1,3</t>
  </si>
  <si>
    <t>Zárubeň ocelová HSE "S" 120, 800x2100 L, P</t>
  </si>
  <si>
    <t>T1 : 1</t>
  </si>
  <si>
    <t>T3 : 1</t>
  </si>
  <si>
    <t>55331059T2</t>
  </si>
  <si>
    <t>Zárubeň ocelová HSE "S" 150, 1100x2100 L, P</t>
  </si>
  <si>
    <t xml:space="preserve">výška 2100mm : </t>
  </si>
  <si>
    <t>T2 : 1</t>
  </si>
  <si>
    <t>T4 : 1</t>
  </si>
  <si>
    <t>5533105T16</t>
  </si>
  <si>
    <t>Zárubeň ocelová HSE "S" 150, 700x2100</t>
  </si>
  <si>
    <t>T16 : 1</t>
  </si>
  <si>
    <t>5533105T17,19,20</t>
  </si>
  <si>
    <t>Zárubeň ocelová HSE "S" 80, 700x2100 L, P</t>
  </si>
  <si>
    <t>T17 : 1</t>
  </si>
  <si>
    <t>T19 : 2</t>
  </si>
  <si>
    <t>T20 : 1</t>
  </si>
  <si>
    <t>5533105T21</t>
  </si>
  <si>
    <t>Zárubeň ocelová HSE "S" 80, 800x2100 L, P</t>
  </si>
  <si>
    <t>T21 : 12</t>
  </si>
  <si>
    <t>553310T18</t>
  </si>
  <si>
    <t>Zárubeň ocelová HSE "S" 150, 1600x2100 dvoukřídlá</t>
  </si>
  <si>
    <t>T18 : 1</t>
  </si>
  <si>
    <t>899103111R00</t>
  </si>
  <si>
    <t>Osazení poklopů litinových a ocelových o hmotnost jednotlivě přes 100  do 150 kg</t>
  </si>
  <si>
    <t>827-1</t>
  </si>
  <si>
    <t>Z10 beodtová jímka : 1</t>
  </si>
  <si>
    <t>899501211R00</t>
  </si>
  <si>
    <t>Stupadla do šachet a drobných objektů vidlicová osazovaná do vynechaných otvorů</t>
  </si>
  <si>
    <t>Z39  Z40 : 10+10</t>
  </si>
  <si>
    <t>899502411R00</t>
  </si>
  <si>
    <t xml:space="preserve">Stupadla do šachet a drobných objektů litinová zapouštěcí - kapsová, s vysekáním otvoru v betonu </t>
  </si>
  <si>
    <t>včetně dodání stupadel,</t>
  </si>
  <si>
    <t>Z10 do bezodtokové jímky : 6</t>
  </si>
  <si>
    <t>55243345.AR</t>
  </si>
  <si>
    <t>poklop kanalizační litinový; D výrobku 610 mm; únosnost D 400 kN</t>
  </si>
  <si>
    <t>55348289R</t>
  </si>
  <si>
    <t>Železo stoupací SZ 1 30x30 cm</t>
  </si>
  <si>
    <t>911351321R00</t>
  </si>
  <si>
    <t>Betonový zádržný systém silniční svodidla výšky 1000 mm, délky 2000 mm, šířky 700 mm, běžný díl</t>
  </si>
  <si>
    <t>osazení jeřábem nebo hydraulickou rukou, vyrovnání prvku a osazení do konečné polohy</t>
  </si>
  <si>
    <t xml:space="preserve"> v ceně není bloc : </t>
  </si>
  <si>
    <t>m 1,11 : 4*2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</si>
  <si>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</si>
  <si>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</si>
  <si>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</si>
  <si>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pod převisem u chodníku : 15,90+2,045+9,608</t>
  </si>
  <si>
    <t>592161400R</t>
  </si>
  <si>
    <t>stěna vodicí běžný díl, šrafovaný; beton; š = 440 mm; h = 500,0 mm; l = 2 000 mm</t>
  </si>
  <si>
    <t>v m 1,11 : 4</t>
  </si>
  <si>
    <t>941941031RT4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</si>
  <si>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</si>
  <si>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</si>
  <si>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</si>
  <si>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</si>
  <si>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pohled jižní : 17,70*10,0+6,0*4,50</t>
  </si>
  <si>
    <t>13,30*14,0+5,90*14,0</t>
  </si>
  <si>
    <t>pohled severní : 17,70*10,0+6,0*4,50</t>
  </si>
  <si>
    <t>13,30*14,0+2,50*4,50</t>
  </si>
  <si>
    <t>admin. raster : 14,35*14,0</t>
  </si>
  <si>
    <t>pohled východní : 78,80*10,0+78,80*4,50</t>
  </si>
  <si>
    <t>pro admin. zateplené : 5,50*14,0</t>
  </si>
  <si>
    <t>pohled západní admin. rast : 38,0*14,0</t>
  </si>
  <si>
    <t>(19,80+25,10)*14,0</t>
  </si>
  <si>
    <t>nad rast. : 35,0*4,50</t>
  </si>
  <si>
    <t>941941502R00</t>
  </si>
  <si>
    <t>Montáž lešení lehkého pracovního řadového s podlahami Dovoz a odvoz lešení rámového pronajatého</t>
  </si>
  <si>
    <t>km</t>
  </si>
  <si>
    <t>15 sad : 15*20*2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</si>
  <si>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</si>
  <si>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</si>
  <si>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3612,85*3</t>
  </si>
  <si>
    <t>941941831RT4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</si>
  <si>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</si>
  <si>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</si>
  <si>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</si>
  <si>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 xml:space="preserve">pro montáž podhledů : </t>
  </si>
  <si>
    <t>a tep. izol. 1. Np : 3,65+10,41+10,32+10,62+10,84+14,04+7,28+8,48+1,72</t>
  </si>
  <si>
    <t>1,62+2,25+10,31+3,96+6,11+5,15+2,84+1,40+10,57+4,85</t>
  </si>
  <si>
    <t>33,66+171,45+1,38+3,96+4,54</t>
  </si>
  <si>
    <t>2np : 171,45</t>
  </si>
  <si>
    <t>1PP-2. Pp admin. : 19,15+8,75+8,61</t>
  </si>
  <si>
    <t>1. Np m 1,03 zateplení stěny : 31,0*1,0+4,0*1,0+2,50*1,0</t>
  </si>
  <si>
    <t>m 1,22 : 10,0*1,0</t>
  </si>
  <si>
    <t>m 1,13 : (12,0+4,0)*1</t>
  </si>
  <si>
    <t>m 1,18 : 4,05*1,0</t>
  </si>
  <si>
    <t>m 2,03 : 31,0*1,0+4,0*1,0+2,50*1,0</t>
  </si>
  <si>
    <t>m 3,03 : 31,0*1,0+4,0*1,0+2,50*1,0</t>
  </si>
  <si>
    <t>. Np : 31,0*1,0+4,0*1,0+2,50*1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</si>
  <si>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</si>
  <si>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</si>
  <si>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2. PP : 925,59</t>
  </si>
  <si>
    <t>1. PP : 1920,61</t>
  </si>
  <si>
    <t>1. Np : 2298,02</t>
  </si>
  <si>
    <t>953941312R00</t>
  </si>
  <si>
    <t>Osazení předmětů na hmoždinky osazení hasicího přístroje</t>
  </si>
  <si>
    <t>30</t>
  </si>
  <si>
    <t>admnist. : 11</t>
  </si>
  <si>
    <t>953943123R00</t>
  </si>
  <si>
    <t>Osazování jiných kovových výrobků do betonu (např. kotev) se zajištěním polohy k bednění nebo k výztuži před zabetonováním_x000D_
 přes 5 kg do 15 kg/kus</t>
  </si>
  <si>
    <t>Rám pro rýhovaný plech  do m 1,21 : (2,0*4,05+2,*1,202*0,80)*3,77</t>
  </si>
  <si>
    <t xml:space="preserve">L50/50/5 : </t>
  </si>
  <si>
    <t>pracny 30/3 : 20,0*0,15*0,94</t>
  </si>
  <si>
    <t>953941391R00</t>
  </si>
  <si>
    <t>Zkoušky a revize revize požárního hasicího přístroje do 5 ks</t>
  </si>
  <si>
    <t>953941395R00</t>
  </si>
  <si>
    <t xml:space="preserve">Zkoušky a revize vystavení revizní zprávy - požární hasicí přístroj </t>
  </si>
  <si>
    <t>953981202R00</t>
  </si>
  <si>
    <t>Chemické kotvy do betonu, do cihelného zdiva do betonu, hloubky 90 mm, M 10, malta pro chemické kotvy dvousložková do plných materiálů</t>
  </si>
  <si>
    <t>pro kotvení rámu vzduch. Z27 : 112</t>
  </si>
  <si>
    <t>44984</t>
  </si>
  <si>
    <t>Výstražné tabulky dle tech. zprávy požární str.33-předpokad dod a mont.</t>
  </si>
  <si>
    <t xml:space="preserve">tabulky značky jsou fotoluminiscenčního materialu nebo  reflexního : </t>
  </si>
  <si>
    <t>nebo reflexního : 1</t>
  </si>
  <si>
    <t>44984100R</t>
  </si>
  <si>
    <t>přístoj hasicí práškový; PG1LE; výtlačný prostředek dusík; náplň 1 kg; dostřik 2 m; doba činnosti min 6 s</t>
  </si>
  <si>
    <t>22</t>
  </si>
  <si>
    <t>44984104R</t>
  </si>
  <si>
    <t>přístoj hasicí práškový; PG4LE; výtlačný prostředek dusík; náplň 4 kg; dostřik 4 m; doba činnosti min 8 s</t>
  </si>
  <si>
    <t>19</t>
  </si>
  <si>
    <t>553-89</t>
  </si>
  <si>
    <t>Požární rolety 3400/2300 vč ovládcích modulů dle výpisu</t>
  </si>
  <si>
    <t xml:space="preserve">nákup, doprava , výroba ,pozinek : </t>
  </si>
  <si>
    <t>Rám pro rýhovaný plech  do m 1,21 : (2,0*4,05+2,*1,202*0,80)*3,77*1,08</t>
  </si>
  <si>
    <t>pracny 30/3 : 20,0*0,15*0,94*1,08</t>
  </si>
  <si>
    <t>711171559R00</t>
  </si>
  <si>
    <t xml:space="preserve">Provedení izolace proti zemní vlhkosti termoplasty vodorovné, volně položené, bez dodávky fólie,  </t>
  </si>
  <si>
    <t>800-711</t>
  </si>
  <si>
    <t>skladba S10 : 17,62+7,59+7,42+7,82</t>
  </si>
  <si>
    <t>skladba S4 : 43,65+10,41+10,32+10,62+10,84+14,04+7,28+8,48</t>
  </si>
  <si>
    <t>1,72+1,62+2,25+10,31+3,96+6,11+5,15+2,84+1,40+10,57</t>
  </si>
  <si>
    <t>711172559RT1</t>
  </si>
  <si>
    <t xml:space="preserve">Provedení izolace proti zemní vlhkosti termoplasty svislé, volně položené, bez dodávky fólie,  </t>
  </si>
  <si>
    <t>m S2.13a : 1,30*(2,20+3,80+2,60+3,40)</t>
  </si>
  <si>
    <t>8,75</t>
  </si>
  <si>
    <t>28322028R</t>
  </si>
  <si>
    <t>fólie izolační zemní hydroizolační, protiradonová; tloušťka 1,50 mm; plošná hmotnost 1 900 g/m2; PVC-P</t>
  </si>
  <si>
    <t>202,02*1,10</t>
  </si>
  <si>
    <t>24,35*1,15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</si>
  <si>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</si>
  <si>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</si>
  <si>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</si>
  <si>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712211559R00</t>
  </si>
  <si>
    <t>Provedení krytiny ze živičných šindelů - podklad podkladní asfaltový izolační pás natavením</t>
  </si>
  <si>
    <t>skladba S1 nad kancelářemi : 28,71+142,97</t>
  </si>
  <si>
    <t>nad kancelářemi S17 : 28,55</t>
  </si>
  <si>
    <t>vytažení na atiku po obvodě v 600mm : 0,60*(8,03+20,75+5,0+1,945+4,03+12,55+36,20+2,20)</t>
  </si>
  <si>
    <t>shora 200mm : 0,20*(8,03+20,75+5,0+1,945+4,03+12,55+36,20+2,20)</t>
  </si>
  <si>
    <t>okolo šachty shora : 0,20*(1,90+2,90+1,90)</t>
  </si>
  <si>
    <t>poobvodě : 0,20*(1,90+2,90+1,90)</t>
  </si>
  <si>
    <t>skladba S2 : 605,37+101,56</t>
  </si>
  <si>
    <t>po obvodě na atiku pro skladbu S2 a S18 : 1,20*(11,90+25,10+4,90+50,80+4,90+2,50+11,90+40,0+1,99+15,45)</t>
  </si>
  <si>
    <t>shora na š 300mm : 0,30*(11,70+25,40+4,90+51,20+4,90+2,80+12,30+93,42)</t>
  </si>
  <si>
    <t>skladba S3 nad garáže a pod vzduch : 62,14+62,07+364,98</t>
  </si>
  <si>
    <t>712311106RZ4</t>
  </si>
  <si>
    <t>Povlakové krytiny střech do 10° za studena asfaltovou penetrační suspenzí, včetně dodávky emulze 0,4 kg/m2</t>
  </si>
  <si>
    <t>po obvodě : 0,20*(1,90+2,90+1,90)</t>
  </si>
  <si>
    <t>skladba S3 nad garáže a vzduch : 62,07+62,14+364,98</t>
  </si>
  <si>
    <t>sladba s18 : 45,65+51,71</t>
  </si>
  <si>
    <t>712361701R00</t>
  </si>
  <si>
    <t>Povlakové krytiny střech do 10° pryžemi fólií položenou volně, bez dodávky fólie</t>
  </si>
  <si>
    <t xml:space="preserve">uložení hydrofilnímin. vlny : </t>
  </si>
  <si>
    <t>nad kancelářemi S17 : 28,55*2</t>
  </si>
  <si>
    <t>s18 : 45,65+51,71</t>
  </si>
  <si>
    <t>skladba S3 nad garážemi a pod vzuch : (62,14+62,07+364,98)*2</t>
  </si>
  <si>
    <t>712372111R00</t>
  </si>
  <si>
    <t xml:space="preserve">Povlakové krytiny střech do 10° termoplasty kotvené do betonu, 4 kotvy/m2, pro tl. izolace do 160 mm, bez dodávky fólie,  </t>
  </si>
  <si>
    <t>včetně ukotvení k podkladu hmoždinkami, svaření všech spojů a překrytí kotev fólií.</t>
  </si>
  <si>
    <t xml:space="preserve">skladba s2 a S18 : </t>
  </si>
  <si>
    <t>S18 : 45,65+51,71</t>
  </si>
  <si>
    <t>skladba s3 nad garážemi a vzduch : 62,14+62,07+364,98</t>
  </si>
  <si>
    <t>712378004R00</t>
  </si>
  <si>
    <t>Povlakové krytiny střech do 10° termoplasty Doplňkové konstrukce k povlakovým krytinám z fólií závětrná lišta, RŠ 250 mm, z pozinkovaného plechu s povrchovou úpravou PVC</t>
  </si>
  <si>
    <t xml:space="preserve"> včetně dodávek výrobků</t>
  </si>
  <si>
    <t>Úprava délky a připevnění závětrné lišty natloukacími hmoždinkami včetně dodávky lišty.</t>
  </si>
  <si>
    <t>okolo vpustí jako kačírková : 6,0*0,70*4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</si>
  <si>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</si>
  <si>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</si>
  <si>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</si>
  <si>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K6 : 29,40</t>
  </si>
  <si>
    <t>712378103RT3</t>
  </si>
  <si>
    <t>Povlakové krytiny střech do 10° termoplasty Doplňkové konstrukce k povlakovým krytinám z fólií kulatý chrlič s manžetou, průměr 110 mm, s manžetou z fólie z měkčeného PVC</t>
  </si>
  <si>
    <t>Dodávka a montáž propustě, utěsnění PU pěnou, přitavení límce a doplnění zálivkovou hmotou.</t>
  </si>
  <si>
    <t>712378110R00</t>
  </si>
  <si>
    <t>Povlakové krytiny střech do 10° termoplasty Doplňkové konstrukce k povlakovým krytinám z fólií vnitřní koutová tvarovka,  , s manžetou z fólie z měkčeného PVC</t>
  </si>
  <si>
    <t>včetně dodávky tvarovky</t>
  </si>
  <si>
    <t>8+6</t>
  </si>
  <si>
    <t>712391171RT1</t>
  </si>
  <si>
    <t>Povlakové krytiny střech do 10° ostatní Textílie na střechách do 10° podkladní, položení - bez dodávky textílie</t>
  </si>
  <si>
    <t>S18 na folii : 45,65+51,71</t>
  </si>
  <si>
    <t>pod kačírek S18 : 45,65+51,71</t>
  </si>
  <si>
    <t>pod kačírek S3 : 62,14+62,07+364,98</t>
  </si>
  <si>
    <t>712391172RT1</t>
  </si>
  <si>
    <t>Povlakové krytiny střech do 10° ostatní Textílie na střechách do 10° ochranná, položení - bez dodávky textílie</t>
  </si>
  <si>
    <t>skladba S3 nad garáže a vzuch : (62,14+62,07+364,98)*2</t>
  </si>
  <si>
    <t xml:space="preserve">nad tep. izol. a nad folií : </t>
  </si>
  <si>
    <t>712391382RZ1</t>
  </si>
  <si>
    <t>Povlakové krytiny střech do 10° ostatní násypem z hrubého kameniva frakce 16-22_x000D_
 včetně dodávky kameniva tl. 50 mm</t>
  </si>
  <si>
    <t>nad garáže S18 : 45,65+51,71</t>
  </si>
  <si>
    <t>nad garáže S3 : 62,14+62,07</t>
  </si>
  <si>
    <t>pod vzduchotechnk.-garáže : 364,98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</si>
  <si>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</si>
  <si>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</si>
  <si>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</si>
  <si>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 xml:space="preserve">součástí položky není substrát ani předpěstovaná veg. rohož : </t>
  </si>
  <si>
    <t xml:space="preserve">rozložení substrátu a rozprostření rohože : </t>
  </si>
  <si>
    <t>sladba S1 2x : (28,71+142,97)*2</t>
  </si>
  <si>
    <t>SKLADBA s2 : (605,37+101,56)*2</t>
  </si>
  <si>
    <t xml:space="preserve">v cena obsahuje  nopovou zahradní folie : </t>
  </si>
  <si>
    <t>skladba S1 : 28,71+142,97</t>
  </si>
  <si>
    <t>skladba S17 : 28,55</t>
  </si>
  <si>
    <t>skladba S2  A s18 : 605,37+101,56</t>
  </si>
  <si>
    <t>45,65+51,71</t>
  </si>
  <si>
    <t>712-99</t>
  </si>
  <si>
    <t>Opracování kotevních prostupů, termoplasty</t>
  </si>
  <si>
    <t>záchytný systém na střeše : 51</t>
  </si>
  <si>
    <t>00590021R</t>
  </si>
  <si>
    <t>travní koberec š = 110,0 cm; l = 200,0 cm; složení rozchodník na kokosové podložce</t>
  </si>
  <si>
    <t>skladba S1 : (28,71+142,97)/2*1,05</t>
  </si>
  <si>
    <t>SKLADBA s2 : (605,37+101,56)/2*1,05</t>
  </si>
  <si>
    <t>10371505R</t>
  </si>
  <si>
    <t>substrát pro zakládání střešních zahrad a vegetačních střech s výškou vegetačního substrátu od 60 do 200 mm; balení balení po 2 m3</t>
  </si>
  <si>
    <t>S1 : (28,71+142,97)*0,03*1,10</t>
  </si>
  <si>
    <t>s2 : (605,37+101,56)*0,03*1,10</t>
  </si>
  <si>
    <t>283220022R</t>
  </si>
  <si>
    <t>fólie izolační střešní hydroizolační; tloušťka 1,50 mm; plošná hmotnost 1 800 g/m2; PVC-P, skelná výztuž; µ = 15 000,0</t>
  </si>
  <si>
    <t>skladba S1 nad kancelářemi : (28,71+142,97)*1,10</t>
  </si>
  <si>
    <t>nad kancelářemi S17 : 28,55*1,10</t>
  </si>
  <si>
    <t>vytažení na atiku po obvodě v 600mm : 0,60*(8,03+20,75+5,0+1,945+4,03+12,55+36,20+2,20)*1,15</t>
  </si>
  <si>
    <t>shora 200mm : 0,20*(8,03+20,75+5,0+1,945+4,03+12,55+36,20+2,20)*1,15</t>
  </si>
  <si>
    <t>okolo šachty shora : 0,20*(1,90+2,90+1,90)*1,15</t>
  </si>
  <si>
    <t>poobvodě : 0,20*(1,90+2,90+1,90)*1,15</t>
  </si>
  <si>
    <t>skladba S2 : (605,37+101,56)*1,10</t>
  </si>
  <si>
    <t>po obvodě na atiku pro skladbu S2 a S18 : 1,20*(11,90+25,10+4,90+50,80+4,90+2,50+11,90+40,0+1,99+15,45)*1,10</t>
  </si>
  <si>
    <t>shora na š 300mm : 0,30*(11,70+25,40+4,90+51,20+4,90+2,80+12,30+93,42)*1,10</t>
  </si>
  <si>
    <t>S18 : (45,65+51,71)*1,10</t>
  </si>
  <si>
    <t>skladba s3 nad garážemi a vzduch : (62,14+62,07+364,98)*1,10</t>
  </si>
  <si>
    <t>628522691R</t>
  </si>
  <si>
    <t xml:space="preserve">pás izolační z modifikovaného asfaltu natavitelný; nosná vložka skelná rohož + Al fólie; horní strana jemný minerální posyp; spodní strana PE fólie; tl. 4,0 mm_x000D_
</t>
  </si>
  <si>
    <t>administrativa : 275,47*1,10</t>
  </si>
  <si>
    <t>972,24*1,10</t>
  </si>
  <si>
    <t>pod vzduch a nad garážr S3 : (62,14+62,07+364,98)*1,10</t>
  </si>
  <si>
    <t>63151301R</t>
  </si>
  <si>
    <t>deska izolační substrátová; minerální vlákno; rovná hrana; tl. 50,0 mm; součinitel tepelné vodivosti 0,037 W/mK; obj. hmotnost 76,00 kg/m3</t>
  </si>
  <si>
    <t>S17  ddto pod kačírek : 28,55</t>
  </si>
  <si>
    <t>S2 : 605,37+101,56</t>
  </si>
  <si>
    <t>S3 garáže a pod vzduch : 62,14+62,07+364,98</t>
  </si>
  <si>
    <t>ale tl. 30mm skkladba S17 : 28,55</t>
  </si>
  <si>
    <t>skladba S3 nad garáže a vzduch, : 62,14+62,07+364,98</t>
  </si>
  <si>
    <t>69366195R</t>
  </si>
  <si>
    <t>geotextilie skelná vlákna; funkce separační; plošná hmotnost 120 g/m2</t>
  </si>
  <si>
    <t>skladba s2 a S18 podladní a ochranná : 1069,60*2*1,10</t>
  </si>
  <si>
    <t>S18 pod kačírek : (45,65+51,71)*1,10</t>
  </si>
  <si>
    <t>nafolii podkl. a ochranná : (45,65+51,71)*2*1,10</t>
  </si>
  <si>
    <t>skladba S3 celkem 3x : (364,98+62,14+62,07)*3*1,10</t>
  </si>
  <si>
    <t>69366198R</t>
  </si>
  <si>
    <t>geotextilie PP; funkce separační, ochranná, výztužná, filtrační; plošná hmotnost 300 g/m2; zpevněná oboustranně</t>
  </si>
  <si>
    <t>275,47*1,10</t>
  </si>
  <si>
    <t>998712203R00</t>
  </si>
  <si>
    <t>Přesun hmot pro povlakové krytiny v objektech výšky přes 12 do 24 m</t>
  </si>
  <si>
    <t>713111127RT2</t>
  </si>
  <si>
    <t xml:space="preserve">Montáž tepelné izolace stropů tepelná izolace stropů rovných spodem na tmel a hmoždinky, betonový strop, bez dodávky materiálu,  </t>
  </si>
  <si>
    <t>800-713</t>
  </si>
  <si>
    <t xml:space="preserve">v ceně hmoždinky, monáž : </t>
  </si>
  <si>
    <t xml:space="preserve">skladba S12 : </t>
  </si>
  <si>
    <t>m S2.13,S2.13a,S2.13b : 19,15+8,75+8,61</t>
  </si>
  <si>
    <t>713121111RT1</t>
  </si>
  <si>
    <t>Montáž tepelné izolace podlah  jednovrstvá, bez dodávky materiálu</t>
  </si>
  <si>
    <t xml:space="preserve">1. Np skladba S4 : </t>
  </si>
  <si>
    <t>m 1,13,1,14,1,15,1,16,1,17, : 43,65+10,41+10,32+10,62+10,84</t>
  </si>
  <si>
    <t>1,221,23,1,24,1,25,1,26,1,27,1,28, : 14,04+7,28+8,48+1,72+1,62+2,25+10,31</t>
  </si>
  <si>
    <t>m 1,29,1,30,1,31,1,32,1,33,1,34 : 3,96+6,11+5,15+2,84+1,40+10,57</t>
  </si>
  <si>
    <t>S11 m 1,39 : 171,45</t>
  </si>
  <si>
    <t xml:space="preserve">S13 : </t>
  </si>
  <si>
    <t>m 1,41,1,42,43 : 1,38+3,96+4,54</t>
  </si>
  <si>
    <t xml:space="preserve">skladba S15 : </t>
  </si>
  <si>
    <t>m 2,16,2,17,2,18 : 1,38+3,96+5,15</t>
  </si>
  <si>
    <t>713131142R00</t>
  </si>
  <si>
    <t>Montáž izolace lepením a zajištění hmoždinkami na tmel a hmoždinky - 4 ks/m2, na cihly plné</t>
  </si>
  <si>
    <t xml:space="preserve">skladba S8 : </t>
  </si>
  <si>
    <t>713141125R00</t>
  </si>
  <si>
    <t>Montáž tepelné izolace plochých střech desky, na lepidlo</t>
  </si>
  <si>
    <t>Včetně očištění podkladu od nesoudržných vrstev.</t>
  </si>
  <si>
    <t xml:space="preserve">2x -1x tl. 80mm a 1x 160mm : </t>
  </si>
  <si>
    <t>po druhé : 275,47</t>
  </si>
  <si>
    <t xml:space="preserve">skladba S2 a S18 spádové klíny : </t>
  </si>
  <si>
    <t>skladba s3 : 62,14+62,07+364,98</t>
  </si>
  <si>
    <t>713191100RT9</t>
  </si>
  <si>
    <t>Izolace tepelné běžných konstrukcí - doplňky položení separační fólie, včetně dodávky PE fólie</t>
  </si>
  <si>
    <t>skladba S11 m 1,39 : 171,45</t>
  </si>
  <si>
    <t>S13 m 1,41,1,42,1,43 : 1,38+3,96+4,54</t>
  </si>
  <si>
    <t>sklada S15 . Np : 1,38+3,96+5,15</t>
  </si>
  <si>
    <t>283755019R</t>
  </si>
  <si>
    <t>deska izolační fasádní; fenolická pěna; rovná hrana; tl. 100,0 mm; kašírování skelná tkanina; součinitel tepelné vodivosti 0,020 W/mK; R = 5,000 m2K/W; obj. hmotnost 35,00 kg/m3</t>
  </si>
  <si>
    <t>m 1,08 na tl. 100mm do schodiště : 2,50*4,35</t>
  </si>
  <si>
    <t>-1,20*2,16</t>
  </si>
  <si>
    <t>283755022R</t>
  </si>
  <si>
    <t>deska izolační fasádní; fenolická pěna; rovná hrana; tl. 160,0 mm; kašírování skelná tkanina; součinitel tepelné vodivosti 0,021 W/mK; R = 7,600 m2K/W; obj. hmotnost 35,00 kg/m3</t>
  </si>
  <si>
    <t>strop S9 : 305,02*1,01</t>
  </si>
  <si>
    <t>odpočet strpu m 1,13,1,35 : -48,68</t>
  </si>
  <si>
    <t>28375632R</t>
  </si>
  <si>
    <t>deska izolační kročejová, elastifikovaný EPS; pěnový polystyren; rovná hrana; tl. 25,0 mm; tl. po zatížení 23,0 mm; součinitel tepelné vodivosti 0,042 W/mK; R = 0,595 m2K/W; obj. hmotnost 15,00 kg/m3</t>
  </si>
  <si>
    <t>m 2,16,2,17,2,18 : (1,38+3,96+5,15)*1,01</t>
  </si>
  <si>
    <t>28375705R</t>
  </si>
  <si>
    <t>deska izolační stabilizovaná; pěnový polystyren; rovná hrana; součinitel tepelné vodivosti 0,035 W/mK; obj. hmotnost 25,00 kg/m3</t>
  </si>
  <si>
    <t>skladba S1 nad kancelářemi : (28,71+142,97)*(0,08+0,16)*1,01</t>
  </si>
  <si>
    <t>nad kancelářemi S17 : 28,55*(0,08+0,16)*1,01</t>
  </si>
  <si>
    <t>vytažení na atiku po obvodě v 600mm : 0,60*(8,03+20,75+5,0+1,945+4,03+12,55+36,20+2,20)*0,10*1,01</t>
  </si>
  <si>
    <t>shora 200mm : 0,20*(8,03+20,75+5,0+1,945+4,03+12,55+36,20+2,20)*0,10*1,01</t>
  </si>
  <si>
    <t>okolo šachty shora na atiku : 0,20*(1,90+2,90+1,90)*0,10*1,01</t>
  </si>
  <si>
    <t>po obvodě ba atiku : 0,20*(1,90+2,90+1,90)*0,10*1,01</t>
  </si>
  <si>
    <t xml:space="preserve">sladba S2 a S18 atiky tl. 100mm : </t>
  </si>
  <si>
    <t xml:space="preserve">skladba S2 : </t>
  </si>
  <si>
    <t>po obvodě na atiku pro skladbu S2 a S18 : 1,20*(11,90+25,10+4,90+50,80+4,90+2,50+11,90+40,0+1,99+15,45)*0,10*1,01</t>
  </si>
  <si>
    <t>shora na š 300mm : 0,30*(11,70+25,40+4,90+51,20+4,90+2,80+12,30+93,42)*0,10*1,01</t>
  </si>
  <si>
    <t>28375768.AR</t>
  </si>
  <si>
    <t>deska izolační EPS 150; pěnový polystyren; povrch hladký; součinitel tepelné vodivosti 0,035 W/mK; obj. hmotnost 25,00 kg/m3</t>
  </si>
  <si>
    <t>skladba S11 : 171,45*0,06*1,01</t>
  </si>
  <si>
    <t>skladba S13 : 9,88*0,06*1,01</t>
  </si>
  <si>
    <t>283758907R</t>
  </si>
  <si>
    <t>deska izolační perimetrická; pěnový polystyren; povrch mřížkovaný; polodrážka; tl. 140,0 mm; součinitel tepelné vodivosti 0,034 W/mK; R = 4,120 m2K/W; obj. hmotnost 33,00 kg/m3</t>
  </si>
  <si>
    <t xml:space="preserve">sladba S4 : </t>
  </si>
  <si>
    <t>1. Np skladba S4 : 161,57*1,01</t>
  </si>
  <si>
    <t>28375972R</t>
  </si>
  <si>
    <t>deska spádová, klín EPS 150; pěnový polystyren; součinitel tepelné vodivosti 0,035 W/mK</t>
  </si>
  <si>
    <t>skladba S1 nad kancelářemi : (28,71+142,97)*0,14*1,01</t>
  </si>
  <si>
    <t>nad kancelářemi S17 : 28,55*0,14*1,01</t>
  </si>
  <si>
    <t>skladba s2 : (605,37+101,56)*0,20*1,01</t>
  </si>
  <si>
    <t>skladba S18 : (45,65+51,71)*0,20*1,01</t>
  </si>
  <si>
    <t>skladba S3 : (62,07+62,14+364,98)*0,20*1,01</t>
  </si>
  <si>
    <t>56284032R</t>
  </si>
  <si>
    <t>hmoždinka talířová zatloukací; polyetylenové pouzdro, polyamidový trn vyztužený skelnými vlákny ; pr. talířku 60 mm, délka 135 mm mm; použití: pro kotvení v beronu a plném stavebním materiálu, pro upevnění tepelně izolačních desek</t>
  </si>
  <si>
    <t>spotřeba  4ks/1m2 : 124,32*4</t>
  </si>
  <si>
    <t xml:space="preserve">S8 1. np : </t>
  </si>
  <si>
    <t>58556620R</t>
  </si>
  <si>
    <t>tmel cementový; stěrkový, lepicí; pro interiér i exteriér; barva šedá</t>
  </si>
  <si>
    <t>spotřeba k lepení 4kg/1m2 : 124,32*4</t>
  </si>
  <si>
    <t>63151534R</t>
  </si>
  <si>
    <t>deska izolační minerální vlákno; orientace vláken rovnoběžná; tl. 160,0 mm; součinitel tepelné vodivosti 0,038 W/mK; R = 4,200 m2K/W; obj. hmotnost 150,00 kg/m3; hydrofobizováno</t>
  </si>
  <si>
    <t>m 1,13,1,35 stěna ke garážím : 2,50*(1,90+9,25)*1,01</t>
  </si>
  <si>
    <t xml:space="preserve">strop S9 : </t>
  </si>
  <si>
    <t>jen místnosti  m 1,13 a 1,35 : (43,35+4,85)*1,01</t>
  </si>
  <si>
    <t xml:space="preserve">strop  skl. S12 : </t>
  </si>
  <si>
    <t>m S.13,S2.18a,S2,13b : (19,15+8,75+8,62)*1,01</t>
  </si>
  <si>
    <t>998713202R00</t>
  </si>
  <si>
    <t>Přesun hmot pro izolace tepelné v objektech výšky do 12 m</t>
  </si>
  <si>
    <t>725291113R00</t>
  </si>
  <si>
    <t>Invalidní program madlo jednoduché pevné, rozměr 500 mm, bílé</t>
  </si>
  <si>
    <t>800-721</t>
  </si>
  <si>
    <t>M 1,29 UMYVADLO : 1</t>
  </si>
  <si>
    <t>M 1,31 : 1</t>
  </si>
  <si>
    <t>administrativa m 1,43 a 1,42 : 1+1</t>
  </si>
  <si>
    <t>administrativa 2. Np m 2,17 a 2,18 : 1+1</t>
  </si>
  <si>
    <t>725291136R00</t>
  </si>
  <si>
    <t>Invalidní program madlo dvojité sklopné, rozměr 830 mm, bílé</t>
  </si>
  <si>
    <t>M 1,29 : 2</t>
  </si>
  <si>
    <t>M 1,31 : 2</t>
  </si>
  <si>
    <t>administrativa m 1,43 a 1,42 : 2+2</t>
  </si>
  <si>
    <t>2. Np admin. : 2+2</t>
  </si>
  <si>
    <t>3. p : 2+2</t>
  </si>
  <si>
    <t>72529-9</t>
  </si>
  <si>
    <t>PŘEBALOVACÍ PULT</t>
  </si>
  <si>
    <t>KPL</t>
  </si>
  <si>
    <t>m 1,31,1,29 : 1+1</t>
  </si>
  <si>
    <t>m 1,42,1,43 : 1+1</t>
  </si>
  <si>
    <t xml:space="preserve">m : </t>
  </si>
  <si>
    <t>762441113RT1</t>
  </si>
  <si>
    <t>Obložení atiky s dodávkou dřevoštěpkových desek, tloušťky 15 mm, 1 vrstva, upevnění hmoždinkami a šrouby</t>
  </si>
  <si>
    <t>800-762</t>
  </si>
  <si>
    <t>shora pod oplchování : 188*0,40</t>
  </si>
  <si>
    <t>57,79*0,50</t>
  </si>
  <si>
    <t>38,69*0,40</t>
  </si>
  <si>
    <t>764410420R00</t>
  </si>
  <si>
    <t>Oplechování parapetů z hliníku výroba a montáž parapetů z ohýbaných plechů_x000D_
 z hliníkového plechu , tloušťky 0,63 mm, rš 160 mm</t>
  </si>
  <si>
    <t>800-764</t>
  </si>
  <si>
    <t>včetně rohů</t>
  </si>
  <si>
    <t>K9 : 2*1,0</t>
  </si>
  <si>
    <t>k10 : 0,9</t>
  </si>
  <si>
    <t>764234450R00</t>
  </si>
  <si>
    <t xml:space="preserve">Lemování z titanzinkového plechu výroba a montáž lemování zdí_x000D_
 na plochých střechách s krycím plechem nadezdívky ze dvou dílů, rš 500 mm,  </t>
  </si>
  <si>
    <t>včetně zedniké výpomoci a spojovacích prostředků.</t>
  </si>
  <si>
    <t>K1 : 188,0</t>
  </si>
  <si>
    <t>K3 : 38,69</t>
  </si>
  <si>
    <t>764234480R00</t>
  </si>
  <si>
    <t xml:space="preserve">Lemování z titanzinkového plechu výroba a montáž lemování zdí_x000D_
 na plochých střechách s krycím plechem nadezdívky ze dvou dílů, rš 900 mm,  </t>
  </si>
  <si>
    <t>K2 : 57,79</t>
  </si>
  <si>
    <t>764251407R00</t>
  </si>
  <si>
    <t>Žlaby z titanzinkového plechu výroba a montáž žlabů včetně háků, čel, rohů, rovných hrdel a dilatací_x000D_
 podokapních čtyřhranných, rš 500 mm</t>
  </si>
  <si>
    <t>K7 : 46,8</t>
  </si>
  <si>
    <t>764259431R00</t>
  </si>
  <si>
    <t>Žlaby z titanzinkového plechu výroba a montáž doplňků žlabů_x000D_
 kotlík čtyřhranný, pro žlaby 200 x 250 x 300 mm</t>
  </si>
  <si>
    <t>náhradní položka za žlaboé hrdlo : 4</t>
  </si>
  <si>
    <t>764551404R00</t>
  </si>
  <si>
    <t>Odpadní trouby z titanzinkového plechu výroba a montáž včetně zděří, manžet, odboček, kolen, odskoků, výpustí vody a přechodových kusů_x000D_
 čtyřhranné, průměru 150 mm</t>
  </si>
  <si>
    <t>K8 : 4*4</t>
  </si>
  <si>
    <t>764-K4</t>
  </si>
  <si>
    <t>Bezpečnostní přepad dle schema</t>
  </si>
  <si>
    <t>764-K5</t>
  </si>
  <si>
    <t>Bezpečnostní přepad z poplast plechu</t>
  </si>
  <si>
    <t>998764202R00</t>
  </si>
  <si>
    <t>Přesun hmot pro konstrukce klempířské v objektech výšky do 12 m</t>
  </si>
  <si>
    <t>766694111R00</t>
  </si>
  <si>
    <t>Ostatní montáž parapetních desek dřevěných pro jakékoliv upevnění _x000D_
 šířky do 300 mm, délky do 1000 mm</t>
  </si>
  <si>
    <t>800-766</t>
  </si>
  <si>
    <t>766694124R00</t>
  </si>
  <si>
    <t>Ostatní montáž parapetních desek dřevěných pro jakékoliv upevnění _x000D_
 šířky přes 300 mm, délky přes 2600 mm</t>
  </si>
  <si>
    <t>60775326R</t>
  </si>
  <si>
    <t>parapet vnitřní š = 400 mm; materiál - povrch laminátová fólie CPL; materiál - jádro vlhkuodolná DTD; dekor mramor, buk, zlatý dub, třešeň, aluminium, dub, pino</t>
  </si>
  <si>
    <t>t27 a T28 : 2,0*1+0,90</t>
  </si>
  <si>
    <t>60775327R</t>
  </si>
  <si>
    <t>parapet vnitřní š = 500 mm; materiál - povrch laminátová fólie CPL; materiál - jádro vlhkuodolná DTD; dekor mramor, buk, zlatý dub, třešeň, aluminium, dub, pino</t>
  </si>
  <si>
    <t>T29 : 5,60*3</t>
  </si>
  <si>
    <t>611-T11</t>
  </si>
  <si>
    <t>Dřevěné dveře požar.  EI 15-C2 DP3 900+350/2100 dod a mont.</t>
  </si>
  <si>
    <t>s panik. uzávěrem a Klima vrstva : 1</t>
  </si>
  <si>
    <t xml:space="preserve">samozavírač viz schema : </t>
  </si>
  <si>
    <t>611-T12</t>
  </si>
  <si>
    <t>Dřevěné dveře protip. EI 15-C2 DP3 900/2100 dod a mont</t>
  </si>
  <si>
    <t>samozavírač, kliky a štítky viz schema : 4</t>
  </si>
  <si>
    <t>611-T13</t>
  </si>
  <si>
    <t>Dveře dřevěné protip. EI 15-C2 DP3 900+300/2100 dod a mont.</t>
  </si>
  <si>
    <t>samozavírač ,hkliky a štítky viz schema : 1</t>
  </si>
  <si>
    <t>611-T14</t>
  </si>
  <si>
    <t>Dveře dřevěné plné  s Al vrtvou 900/2100 dod a mont</t>
  </si>
  <si>
    <t>invalidní madlo  klika -klika  viz schema : 5</t>
  </si>
  <si>
    <t>611-T15</t>
  </si>
  <si>
    <t>Dřevěné dveře  hladké plné 900/2100 dod a mont</t>
  </si>
  <si>
    <t>viz schema  klika -klika : 1</t>
  </si>
  <si>
    <t>611-T16,T20</t>
  </si>
  <si>
    <t>Dveře dřevěné plné 700/2100 dod a mont.</t>
  </si>
  <si>
    <t>viz schema klika klika : 1+1</t>
  </si>
  <si>
    <t>611-T17,T19</t>
  </si>
  <si>
    <t>Dveře dřevěné vnitřní plné hladké odol. vhkosti 700/2100</t>
  </si>
  <si>
    <t>wc klička viz schema : 1+2</t>
  </si>
  <si>
    <t>611-T21</t>
  </si>
  <si>
    <t>Devěné dveře vnitřní plné hladké 800/2100 dod a mont inv. madlo</t>
  </si>
  <si>
    <t>wc klička viz schema : 14</t>
  </si>
  <si>
    <t>611-T22</t>
  </si>
  <si>
    <t>Sanitární příčky HPL a nerez dod a mont.</t>
  </si>
  <si>
    <t>3x dveře 700/2100 : 2,75*2,10+1,25*2,10</t>
  </si>
  <si>
    <t>611-T23</t>
  </si>
  <si>
    <t>Dveře plné hladké dřevěné 900/2100 protip, EI 30-C2 DP 3 tep. izol.dod a mont</t>
  </si>
  <si>
    <t>viz schema : 1</t>
  </si>
  <si>
    <t>611-T24</t>
  </si>
  <si>
    <t>Dřevěné dveře plné hladké protip.  EI 30-C2 DP3 1100/2100 dod a mont.</t>
  </si>
  <si>
    <t>viz schema  elektromech. zámek : 3</t>
  </si>
  <si>
    <t>611-T25</t>
  </si>
  <si>
    <t>Dveře krycí  na niku  s větr. mřížkou 850/3200 dod a mont</t>
  </si>
  <si>
    <t>součást nábyt. rám viz schema : 3</t>
  </si>
  <si>
    <t>611-T26</t>
  </si>
  <si>
    <t>Dveře krycí na rozvaděč700/2100 dod a mont</t>
  </si>
  <si>
    <t>vč. nábytkového rámu : 3</t>
  </si>
  <si>
    <t>611-T7</t>
  </si>
  <si>
    <t>Dřevěné dveře protip EI 15-C2 DP3 1100/2100+110/400 plné hladké</t>
  </si>
  <si>
    <t>panikový uzávěr viz schema : 2</t>
  </si>
  <si>
    <t>611-T8,T10</t>
  </si>
  <si>
    <t>Dveře dřevěné protip. EI 15-C2 DP3 1100/2100 dod a mont</t>
  </si>
  <si>
    <t>s panik,uzávěrem viz schema T8 : 10</t>
  </si>
  <si>
    <t>611-T9</t>
  </si>
  <si>
    <t>Dveředřevěné plné hladké se samozav. 1100/2100 dod a mont</t>
  </si>
  <si>
    <t>viz schema s panikou  a AL vrstvou : 2</t>
  </si>
  <si>
    <t>61-T18</t>
  </si>
  <si>
    <t>Dveře vnitřní plné hladké dvoukř. 800+800/2100 dod a mont</t>
  </si>
  <si>
    <t>klika klika viz schema : 1</t>
  </si>
  <si>
    <t>998766202R00</t>
  </si>
  <si>
    <t>Přesun hmot pro konstrukce truhlářské v objektech výšky do 12 m</t>
  </si>
  <si>
    <t>767165110R00</t>
  </si>
  <si>
    <t>Montáž zábradlí rovného montáž madel z trubek nebo tenkostěnných profilů_x000D_
 šroubováním</t>
  </si>
  <si>
    <t xml:space="preserve">Z12 madlo schodiště  z pásoviny 50/10 : </t>
  </si>
  <si>
    <t>kotvení 4 šrouby : 20*3,0</t>
  </si>
  <si>
    <t>Z17,Z16 : 4,90*2</t>
  </si>
  <si>
    <t>Z19 administrativa : 4,35</t>
  </si>
  <si>
    <t>Z21 : 3,95</t>
  </si>
  <si>
    <t>Z26 : 3,881</t>
  </si>
  <si>
    <t>767222120R00</t>
  </si>
  <si>
    <t>Montáž zábradlí schodišťových z profilové oceli do zdiva, o hmotnosti 1 m zábradlí přes 20 do 40 kg</t>
  </si>
  <si>
    <t xml:space="preserve">schodištové zábradlí : </t>
  </si>
  <si>
    <t>Z11 : 18*3,0</t>
  </si>
  <si>
    <t>Z13 : 2*3,0</t>
  </si>
  <si>
    <t>Z14 na podestě : 7*1,95</t>
  </si>
  <si>
    <t>Z15 : 3*1,95</t>
  </si>
  <si>
    <t>Z17 : 1*4,90</t>
  </si>
  <si>
    <t>Z18 : 1*4,35</t>
  </si>
  <si>
    <t>Z20 : 3,95*3</t>
  </si>
  <si>
    <t>Z22 : 3*3,881</t>
  </si>
  <si>
    <t>Z23 : 2*2,30</t>
  </si>
  <si>
    <t>Z24 : (0,30+0,69)*2</t>
  </si>
  <si>
    <t>Z25 : (0,30+0,69+1,20)*1</t>
  </si>
  <si>
    <t>767510111R00</t>
  </si>
  <si>
    <t>Montáž kanálových krytů osazení krytů</t>
  </si>
  <si>
    <t>Z37 rýhovaný plech v m 1,21 : (4,05*1,20+0,80*0,30+0,8*0,5)*44</t>
  </si>
  <si>
    <t>767587112RU2</t>
  </si>
  <si>
    <t>Montáž podhledů lamelových a kazetových Podhledy nosný rošt pro podhledy  hrana kazety pod úrovní roštu, v modulu 600 x 1200 mm, požárně odolný</t>
  </si>
  <si>
    <t>m 1,37,1,39,1,411,42,1,43 : 171,45+1,38+3,96+4,54</t>
  </si>
  <si>
    <t xml:space="preserve">2. Np administrativa : </t>
  </si>
  <si>
    <t>m 2,17,2,14,2,122,16,2,18 : 171,45+1,38+3,96+5,15</t>
  </si>
  <si>
    <t>3. Np dtto : 181,94</t>
  </si>
  <si>
    <t>767591110R00</t>
  </si>
  <si>
    <t>Montáž podlahových konstrukcí zdvojených podlah s nosným ocelovým roštem</t>
  </si>
  <si>
    <t>2 a 3. Np : 171,45*2</t>
  </si>
  <si>
    <t>767592112R00</t>
  </si>
  <si>
    <t>Montáž podlahových konstrukcí Zdvojená podlaha  , z dřevotřískových panelů o rozměru 600x600 mm a, kovového rámu s nastavitelnou výškou do 200 mm</t>
  </si>
  <si>
    <t xml:space="preserve">kovový rám nastavitelné nožičky,poskytujípodporu : </t>
  </si>
  <si>
    <t xml:space="preserve">dřevotříska 600/600 podkklad pod koberec : </t>
  </si>
  <si>
    <t>skladba s14 m : 171,45</t>
  </si>
  <si>
    <t>3. Np dtto : 171,46</t>
  </si>
  <si>
    <t>Z41 : 0,70*1,0*24</t>
  </si>
  <si>
    <t>Z42 : 0,64*0,64*24</t>
  </si>
  <si>
    <t>z43 : 0,84*1,04*24</t>
  </si>
  <si>
    <t>767646510R00</t>
  </si>
  <si>
    <t>Montáž dveří protipožárních uzávěrů,  , jednokřídlových</t>
  </si>
  <si>
    <t>767833100R00</t>
  </si>
  <si>
    <t>Montáž žebříků do zdiva , s bočnicemi z trubek nebo z tenkostěnných profilů</t>
  </si>
  <si>
    <t>Z9 : 6,50</t>
  </si>
  <si>
    <t>Z52 : 3,20</t>
  </si>
  <si>
    <t>767834102R00</t>
  </si>
  <si>
    <t>Montáž žebříků montáž ochranného koše _x000D_
 svařováním</t>
  </si>
  <si>
    <t>767-9</t>
  </si>
  <si>
    <t>Záchytný systém na střechu soubor</t>
  </si>
  <si>
    <t>905      R01</t>
  </si>
  <si>
    <t>Hzs-revize provoz.souboru a st.obj., Revize</t>
  </si>
  <si>
    <t>Prav.M</t>
  </si>
  <si>
    <t>HZS</t>
  </si>
  <si>
    <t>POL10_</t>
  </si>
  <si>
    <t>13641720R</t>
  </si>
  <si>
    <t>plech ocelový válcovaný za tepla S235JRG; povrch lístkový; tl.  5,00 mm</t>
  </si>
  <si>
    <t>Z37 rýhovaný plech v m 1,21 : (4,05*1,20+0,80*0,30+0,8*0,5)*44*1,08</t>
  </si>
  <si>
    <t>31186302R</t>
  </si>
  <si>
    <t>žebřík kovový ocelový; l = 3 000,0 mm</t>
  </si>
  <si>
    <t>vč. ochranného koše Z9 : 1</t>
  </si>
  <si>
    <t>31186-Z52</t>
  </si>
  <si>
    <t>Žebřík L 40 x 40 x 5 délka 3200 mm 119-01/01</t>
  </si>
  <si>
    <t>Z52 na pororošt vzduchotechnika : 1</t>
  </si>
  <si>
    <t>553- Z34</t>
  </si>
  <si>
    <t>Kovová fasáda s otvory vč konstrukce dod a mont</t>
  </si>
  <si>
    <t xml:space="preserve">Kovová fasáda s mříží třípodlažní : </t>
  </si>
  <si>
    <t>pohled Jižní : 16,70*9,70</t>
  </si>
  <si>
    <t>odpočet dveří : -1,25*2,22</t>
  </si>
  <si>
    <t>-0,9*2,22</t>
  </si>
  <si>
    <t>-1,40*10,97*2</t>
  </si>
  <si>
    <t>pohled východní : 74,40*9,70</t>
  </si>
  <si>
    <t>-6,43*2,30*2</t>
  </si>
  <si>
    <t>-2,85*2,50-2,55*2,50</t>
  </si>
  <si>
    <t>-1,2*2,22</t>
  </si>
  <si>
    <t>okna : -1,0*1,30*2-0,9*1,30</t>
  </si>
  <si>
    <t>odpočet části převisu : -7,50*2,50</t>
  </si>
  <si>
    <t>přípočet pod převisem : (15,90-2,40)*2,50</t>
  </si>
  <si>
    <t>5,0*2,50+(0,80+0,30)*2,50</t>
  </si>
  <si>
    <t>1,25*2,50</t>
  </si>
  <si>
    <t>stěna k m  1,12 : 12,40*2,50</t>
  </si>
  <si>
    <t>55324-012,013</t>
  </si>
  <si>
    <t>Fasádní systém slitina Al  dod a mont</t>
  </si>
  <si>
    <t>vč. oken a dveří : 36,45*13,15</t>
  </si>
  <si>
    <t>12,95*13,15</t>
  </si>
  <si>
    <t>55345-T1 a T3</t>
  </si>
  <si>
    <t>Dveře požární 1kříd.-30 min EI 30 C2 DP1 80x2100 cm</t>
  </si>
  <si>
    <t>T1  T3-výška 2100mm : 1+1</t>
  </si>
  <si>
    <t xml:space="preserve">vč samozavíračů, zámků a klik : </t>
  </si>
  <si>
    <t>55345-T2</t>
  </si>
  <si>
    <t>Dveře požární 1kříd.-30 min EI 30 DP1 110x210 cm</t>
  </si>
  <si>
    <t>T2 výška 2100mm : 1</t>
  </si>
  <si>
    <t xml:space="preserve">vč. klik šítků, zámků, a samozavírače : </t>
  </si>
  <si>
    <t>55345-T4 a T6</t>
  </si>
  <si>
    <t>Dveře požární 1kř.-45 min EI 45 S200 C2  DP1 110x210 cm</t>
  </si>
  <si>
    <t>T4+T6 ýška 2100mm : 1+6</t>
  </si>
  <si>
    <t xml:space="preserve">vč. samozavírače,elektro mech. zámku : </t>
  </si>
  <si>
    <t xml:space="preserve">štítek koupe koule : </t>
  </si>
  <si>
    <t>55347095R</t>
  </si>
  <si>
    <t>zábradlí vodicí stěny l = 1,0 m</t>
  </si>
  <si>
    <t>pozinkované zábradlí schodišt z pásoviny50/10 : 120,03*1,08</t>
  </si>
  <si>
    <t xml:space="preserve">kotvení  po 150mm : </t>
  </si>
  <si>
    <t>55347111.AR</t>
  </si>
  <si>
    <t>rošt podlahový lisovaný; š = 800 mm; l = 1 000 mm; nosný prut 30/2; oko 30/30; povrch žárové zinkování</t>
  </si>
  <si>
    <t>z41 : 1</t>
  </si>
  <si>
    <t>55347-Z12,17,19,21,26</t>
  </si>
  <si>
    <t>Madlo zábradlí schodiště profil 50/10 pásovina 4 šrouby</t>
  </si>
  <si>
    <t>553963900R</t>
  </si>
  <si>
    <t>rošt pro odvodňovací žlab můstkový; litinový; l = 500 mm; světlost žlabu 100 mm; zatížení E 600; průřez vtoku 410 cm2/m</t>
  </si>
  <si>
    <t>Z42 vč. rámu : 1</t>
  </si>
  <si>
    <t>Z43 vč. rámu : 1</t>
  </si>
  <si>
    <t>konzola pro Z41 : 20</t>
  </si>
  <si>
    <t>553-T5</t>
  </si>
  <si>
    <t>Ocelové dveře atyp  hladké plné 600/1000</t>
  </si>
  <si>
    <t>kování klika-klika+zámek : 1</t>
  </si>
  <si>
    <t>553-Z1</t>
  </si>
  <si>
    <t>Rolovací mříž 6430/2200 automatizována se závorovým systémem dod a mont</t>
  </si>
  <si>
    <t>553-Z27</t>
  </si>
  <si>
    <t>Ocelová konstrukce pod vzduch jednotky z ocel. profilů dod a mont žár. zinkování</t>
  </si>
  <si>
    <t xml:space="preserve">viz popis v zám. výrobcích : </t>
  </si>
  <si>
    <t>Jacky 80/80/8mm a kotevní plechy : 743</t>
  </si>
  <si>
    <t>553-Z28</t>
  </si>
  <si>
    <t>Opláštění vzduch. na střeše plech. lamely vč vstupů-dveří dod amont</t>
  </si>
  <si>
    <t xml:space="preserve">lemování otvorů je součástí položky : </t>
  </si>
  <si>
    <t xml:space="preserve">vše žárové zinkování : </t>
  </si>
  <si>
    <t>ocelová nosná konstrukce viz statika : 273,6</t>
  </si>
  <si>
    <t xml:space="preserve">pororošty viz statika : </t>
  </si>
  <si>
    <t>553-Z31</t>
  </si>
  <si>
    <t>Prosvětlené krabicové písmo na fasádu dod a mont předběžn cena</t>
  </si>
  <si>
    <t xml:space="preserve">dle popisu umístěno na fasádě na lištách-nosné konstrukci : </t>
  </si>
  <si>
    <t xml:space="preserve">PARKOVACÍ  DUM : </t>
  </si>
  <si>
    <t xml:space="preserve">velikost 2000/27500 hl. 180mm : </t>
  </si>
  <si>
    <t>prosvětlené s čas. spínáním : 1</t>
  </si>
  <si>
    <t>553-Z32</t>
  </si>
  <si>
    <t>Krabicové písmo nápis VJEZD vč. nosné konstrukce 800/6430/180</t>
  </si>
  <si>
    <t xml:space="preserve">Nápis VJEZD  umístění na fasádě : </t>
  </si>
  <si>
    <t>vč. prosvětlení a spínací jednotky : 1</t>
  </si>
  <si>
    <t>553-Z33</t>
  </si>
  <si>
    <t>Krabicové písmo nosná konstrukce nápis -VÝJEZD 800/6430/180 dod a mont.</t>
  </si>
  <si>
    <t xml:space="preserve">krabicové písmo , nosná konstrukce : </t>
  </si>
  <si>
    <t>na fasádě vč. řídící jednotky a časového spínání : 1</t>
  </si>
  <si>
    <t>553-Z35</t>
  </si>
  <si>
    <t>Kovová fasáda s mříží svisle členěná dod a mont</t>
  </si>
  <si>
    <t>pohled východní : 78,80*4,30</t>
  </si>
  <si>
    <t>-12,10*2,50*2</t>
  </si>
  <si>
    <t>2,40*9,70*2</t>
  </si>
  <si>
    <t>pohled severní : 12,30*13,80</t>
  </si>
  <si>
    <t>pohled západní : 78,80*13,15</t>
  </si>
  <si>
    <t>odpočet rastrové fasády : -36,10*12,40</t>
  </si>
  <si>
    <t>pohled jižní : (12,30+4,90)*13,50</t>
  </si>
  <si>
    <t>553-Z44</t>
  </si>
  <si>
    <t>Ocelová dvířka  nika elektro 750/2500 dod a mont žár zinkov</t>
  </si>
  <si>
    <t>viz schema zám. výrobků : 1</t>
  </si>
  <si>
    <t>553-Z45</t>
  </si>
  <si>
    <t>Plechová krycí dvířka  nika elektro 1300/2500 dod a mont</t>
  </si>
  <si>
    <t>553-Z45a</t>
  </si>
  <si>
    <t>Plechová dvířka nika elektro 700/2500 dod a mont</t>
  </si>
  <si>
    <t>553-Z46</t>
  </si>
  <si>
    <t>Plechová dvířka nika elektro 1950/2500 dod a mont</t>
  </si>
  <si>
    <t>553-Z49</t>
  </si>
  <si>
    <t>Ochrana u sloupu na potrubí proti nárazu 250/400 dod a mont</t>
  </si>
  <si>
    <t>553-Z50</t>
  </si>
  <si>
    <t>Ochrana potrubí u sloupu 300/350 dod a mont</t>
  </si>
  <si>
    <t>553-Z50a</t>
  </si>
  <si>
    <t>Ochrana potrubí u sloupu 300/400 dod a mont</t>
  </si>
  <si>
    <t>595960088R</t>
  </si>
  <si>
    <t>podhled kazetový minerální; kazeta 1200x600x15 mm; hrana rovná; odolnost proti rel. vlhkosti 95 %; třída A2; s1, d0; alpha w 0,60; Dn,f,w 34 dB; bílá; povrch lehce děrovaný, posyp; světelná odrazivost 88,0 %</t>
  </si>
  <si>
    <t>545,21*1,05</t>
  </si>
  <si>
    <t>AL -11</t>
  </si>
  <si>
    <t>Al dveře proklenné 1100/2025 dod a mont</t>
  </si>
  <si>
    <t xml:space="preserve">viz schema klika-koule : </t>
  </si>
  <si>
    <t>bezp. sklo  panika : 2</t>
  </si>
  <si>
    <t>AL-01</t>
  </si>
  <si>
    <t>AL okno 1000/1300 OS neprůzv. 40dB OS</t>
  </si>
  <si>
    <t>AL-02</t>
  </si>
  <si>
    <t>Al okno 900/1300  neprůzv. 40dB OS dod a mont</t>
  </si>
  <si>
    <t>Al-03</t>
  </si>
  <si>
    <t>Al prosklenná stěna  venkovní fix 450/1100/2350+otev. 900/2350 dod a mont EI 15-C2 DP3</t>
  </si>
  <si>
    <t>viz schema samozavírač,bezp. trojskklo : 1</t>
  </si>
  <si>
    <t>AL-04</t>
  </si>
  <si>
    <t>Posucn automatické dveře  675+675/2350 fix boky posun od sebe 600+600/2350 dod a mont</t>
  </si>
  <si>
    <t xml:space="preserve">viz schema  panik. uzávěr : </t>
  </si>
  <si>
    <t>bezpeč. trojsklo : 2</t>
  </si>
  <si>
    <t>AL-05</t>
  </si>
  <si>
    <t>Posuvné dveře automat.fix 2x boky 750/2350+2x700/2350 posun od sebe dod a mont</t>
  </si>
  <si>
    <t xml:space="preserve">s panik. uzávěrem viz schema : </t>
  </si>
  <si>
    <t>AL-06</t>
  </si>
  <si>
    <t>AL dveře dvoukř.celoskleněné 1350/2300 dod a mont</t>
  </si>
  <si>
    <t>bezp. sklo matné kování klika koule : 1</t>
  </si>
  <si>
    <t>AL-07</t>
  </si>
  <si>
    <t>Ocelové dveře plné 1100/2350 vč. zárubně dod a mont nezateplené</t>
  </si>
  <si>
    <t xml:space="preserve">popis viz schema kování klika -klika : </t>
  </si>
  <si>
    <t>samozavírač : 1</t>
  </si>
  <si>
    <t>AL-08</t>
  </si>
  <si>
    <t>Ocelové dveře 1400/1970 s mřížkami dod a mont nezateplené</t>
  </si>
  <si>
    <t>AL-09</t>
  </si>
  <si>
    <t>Ocelové dveře  plné 900/2225 nezateplené dod a mont</t>
  </si>
  <si>
    <t>AL-10</t>
  </si>
  <si>
    <t>Al dveře prosklenné  dvoukřídlové 1400/2225 dod a mont</t>
  </si>
  <si>
    <t>viz schema -klika -koule panika : 1</t>
  </si>
  <si>
    <t>771101210RT1</t>
  </si>
  <si>
    <t>Příprava podkladu pod dlažby penetrace podkladu pod dlažby</t>
  </si>
  <si>
    <t>800-771</t>
  </si>
  <si>
    <t xml:space="preserve">skladba S4 1. Np : </t>
  </si>
  <si>
    <t>m 1,3,1,14,1,15,1,16,1,17, : 43,65+10,41+10,32+10,62+10,84</t>
  </si>
  <si>
    <t>m 1,22,1,23,1,24,1,25,1,26,1,27,1,28, : 14,04+7,28+8,48+1,72+1,62+2,25</t>
  </si>
  <si>
    <t>m 1,28,1,29,1,30,1,31,1,32,1,33,1,34 : 10,31+3,96+6,11+5,15+2,84+1,40+10,57</t>
  </si>
  <si>
    <t>m 1,37 schodiště+ podesta : 15,98+1,60*2,30</t>
  </si>
  <si>
    <t>výtah : 5</t>
  </si>
  <si>
    <t>m 1,39-S11 : 171,45</t>
  </si>
  <si>
    <t>m 1,41,,42,1,43 : 1,38+3,96+4,54</t>
  </si>
  <si>
    <t>2. Pp S2.11 : 13,67</t>
  </si>
  <si>
    <t>S2.02 : 4,34</t>
  </si>
  <si>
    <t xml:space="preserve">2.np skladba S15 : </t>
  </si>
  <si>
    <t>3. Np dttojako 2. Np : 1,38+3,96+5,15</t>
  </si>
  <si>
    <t>podesty : 5,40</t>
  </si>
  <si>
    <t>schody : 1,20*12*4*0,40</t>
  </si>
  <si>
    <t>771120111R00</t>
  </si>
  <si>
    <t>Obklad stupňů do tmele na stupnice , jedna řada</t>
  </si>
  <si>
    <t xml:space="preserve">schody admin.-2 podlaží : </t>
  </si>
  <si>
    <t>4 ramena : 1,20*12*4</t>
  </si>
  <si>
    <t>771120211R00</t>
  </si>
  <si>
    <t>Obklad stupňů do tmele na podstupnice , jedna řada</t>
  </si>
  <si>
    <t>771130211R00</t>
  </si>
  <si>
    <t>Obklad soklíků do tmele schodišťových stupňovitých, výšky do 100 mm</t>
  </si>
  <si>
    <t>administrativa : (0,40+0,165)*12*4</t>
  </si>
  <si>
    <t>sokl na podestách : (2,40+1,80+2,40)*2</t>
  </si>
  <si>
    <t>771212113R00</t>
  </si>
  <si>
    <t>Kladení dlažby keramické do tmele velikosti do 400 x 400 m</t>
  </si>
  <si>
    <t>do tmele, rovnoběžně se stěnou, bez skládání složitých vzorů a tvarů.</t>
  </si>
  <si>
    <t>schodištové podesty administrativa : (2,60+2,80)/2*2</t>
  </si>
  <si>
    <t>771212117R00</t>
  </si>
  <si>
    <t>Kladení dlažby keramické do tmele velikosti do 600 x 600 m</t>
  </si>
  <si>
    <t xml:space="preserve">v ceně montáže není tmel : </t>
  </si>
  <si>
    <t>2. Np skladba S15 : 1,38+3,96+5,15</t>
  </si>
  <si>
    <t>3. Np dtto : 1,38+3,96+5,15</t>
  </si>
  <si>
    <t>771445014R00</t>
  </si>
  <si>
    <t>Montáž soklíků z dlaždic hutných a polohutných na výšku 100 mm, soklíků vodorovných, do flexibilního tmele</t>
  </si>
  <si>
    <t>m 1,13 : 9,85+8,0+12,50+10,60+0,40+0,30+0,70+4,15</t>
  </si>
  <si>
    <t>-1,25-0,9*6-1,20*2</t>
  </si>
  <si>
    <t>m 1,14 : 2,0*(2,45+4,15)-0,90</t>
  </si>
  <si>
    <t>m 1,15 : 2,0*(2,45+4,15)-0,90</t>
  </si>
  <si>
    <t>m 1,16 : 2,0*(2,50+4,15)-0,90</t>
  </si>
  <si>
    <t>m 1,17 : 2,0*(2,55+4,15)-0,9</t>
  </si>
  <si>
    <t>m 1,18 : 2,0*(4,45+4,05)-0,9*2</t>
  </si>
  <si>
    <t>m 1,19 : 2,0*(1,65+4,05)-1,40</t>
  </si>
  <si>
    <t>m 1,20 : 2,0*(1,85+4,05)-1,40</t>
  </si>
  <si>
    <t>m 1,21 : 2,0*(2,0+4,05)-1,10</t>
  </si>
  <si>
    <t>m 1,22 : 2,0*10,40-0,90*2-1,60</t>
  </si>
  <si>
    <t>m 1,23 : 2,0*(2,05+3,60)*2-1,60</t>
  </si>
  <si>
    <t>m 1,24 : 3,70+1,907+2,0+2,70+1,80</t>
  </si>
  <si>
    <t>-0,9-0,70*2</t>
  </si>
  <si>
    <t>m 1,27 : 2,0*(1,25+1,80)-0,70</t>
  </si>
  <si>
    <t>admin.1,37 : 2,45+2,30+3,20+1,60+0,30+0,40+0,40*2</t>
  </si>
  <si>
    <t>m 1,39 : 1,71+0,40+4,65+1,25+4,90+11,94+2,0+7,50</t>
  </si>
  <si>
    <t>-1,10-0,80</t>
  </si>
  <si>
    <t>S2,11 : 1,10+3,60+0,40+0,30+2,30+1,60+0,30+2,45+2,60+1,90*2+1,50</t>
  </si>
  <si>
    <t>-0,80-1,10*2-1,15</t>
  </si>
  <si>
    <t>771577133RS1</t>
  </si>
  <si>
    <t xml:space="preserve">Hrany schodů, dilatační, koutové, ukončovací a přechodové profily profily přechodové nerez, dekorativní spojení dvou podlah stejné výšky, uložení do tmele, výška profilu 8 mm,  </t>
  </si>
  <si>
    <t>mezi dveře m 3,12 : 1,10</t>
  </si>
  <si>
    <t>m 2,14-2,12 : 1,10</t>
  </si>
  <si>
    <t>771578011RT3</t>
  </si>
  <si>
    <t>Zvláštní úpravy spár spára podlaha-stěna silikonem</t>
  </si>
  <si>
    <t>vč. dodávky a montáže silikonu.</t>
  </si>
  <si>
    <t>58583200.AR</t>
  </si>
  <si>
    <t>malta pro dlažby/obklady lepicí; C2TE; pro interiér i exteriér; stěny, podlahy; báze cementová; odolná proti rozpouštědlům; teplotní odolnost -30 až 90 °C; barva šedá</t>
  </si>
  <si>
    <t>406,55*6</t>
  </si>
  <si>
    <t xml:space="preserve">podesty schoditě : </t>
  </si>
  <si>
    <t>schodištové podesty administrativa : (2,60+2,80)/2*1,80*2*6</t>
  </si>
  <si>
    <t xml:space="preserve">schodištové stupně : </t>
  </si>
  <si>
    <t>1,20*0,30*12*4*6</t>
  </si>
  <si>
    <t>podstupnice : 1,20*0,17*12*4*6</t>
  </si>
  <si>
    <t>sokl podesty : 13,20*0,10*6</t>
  </si>
  <si>
    <t>58583205.AR</t>
  </si>
  <si>
    <t>malta pro dlažby/obklady spárovací; CG2; š. spáry do 6 mm; pro interiér i exteriér; stěny, podlahy; báze cementová; odolná proti rozpouštědlům, olejům, alkáliím, vlhkosti, stárnutí; teplotní odolnost -30 až 80 °C</t>
  </si>
  <si>
    <t>406,55*0,6</t>
  </si>
  <si>
    <t>schodištové podesty administrativa : (2,60+2,80)/2*1,80*2*0,6</t>
  </si>
  <si>
    <t>1,20*0,30*12*4*0,6</t>
  </si>
  <si>
    <t>podstupnice : 1,20*0,17*12*4*0,6</t>
  </si>
  <si>
    <t>sokl podesty : 13,20*0,10*0,6</t>
  </si>
  <si>
    <t>59764206R</t>
  </si>
  <si>
    <t>dlažba keramická š = 300 mm; l = 600 mm; h = 9,0 mm; povrch matný; pro interiér i exteriér</t>
  </si>
  <si>
    <t>406,55*1,05</t>
  </si>
  <si>
    <t>59764210R</t>
  </si>
  <si>
    <t>dlažba keramická š = 300 mm; l = 300 mm; h = 9,0 mm; povch hladký, protiskluzová úprava; pro interiér i exteriér</t>
  </si>
  <si>
    <t xml:space="preserve">podesty schodiště admin. : </t>
  </si>
  <si>
    <t>schodištové podesty administrativa : (2,60+2,80)/2*1,80*2*1,10</t>
  </si>
  <si>
    <t>597642401R</t>
  </si>
  <si>
    <t>dlažba keramická schodovka; š = 300 mm; l = 300 mm; h = 9,0 mm; povrch matný; pro interiér</t>
  </si>
  <si>
    <t>3ks do 1 bm : 4*12,*4*1,05</t>
  </si>
  <si>
    <t>597642410R</t>
  </si>
  <si>
    <t>dlažba keramická sokl; š = 80 mm; l = 300 mm; h = 9,0 mm; povrch matný; pro interiér i exteriér</t>
  </si>
  <si>
    <t>soklík schodů admin. : 12,0*2*4*1,05</t>
  </si>
  <si>
    <t>13,20*4*1,05</t>
  </si>
  <si>
    <t>597642413R</t>
  </si>
  <si>
    <t>dlažba keramická sokl; š = 95 mm; l = 600 mm; h = 10,0 mm; povrch matný; pro interiér i exteriér</t>
  </si>
  <si>
    <t>je poítáno ks do 1bm : 246,45*2*1,05</t>
  </si>
  <si>
    <t>998771202R00</t>
  </si>
  <si>
    <t>Přesun hmot pro podlahy z dlaždic v objektech výšky do 12 m</t>
  </si>
  <si>
    <t>776431020R00</t>
  </si>
  <si>
    <t>Montáž, lepení podlah. soklíků z kobercových pásů soklík kobercový ve specifikaci</t>
  </si>
  <si>
    <t>800-775</t>
  </si>
  <si>
    <t>2. Np otvory nejsou odpočítávány : 24,0+12,70+4,65+1,259+4,90+11,94+2,0+7,50+2,57</t>
  </si>
  <si>
    <t>11*0,30+0,40*4</t>
  </si>
  <si>
    <t>3. Np dtto : 76,419</t>
  </si>
  <si>
    <t>776572200R00</t>
  </si>
  <si>
    <t>Položení povlakových podlah textilních montáž - podlahová krytina textilní ve specifikaci_x000D_
 lepených, ze čtverců textilních</t>
  </si>
  <si>
    <t>všívaných a vpichovaných</t>
  </si>
  <si>
    <t>2. Np : 171,45</t>
  </si>
  <si>
    <t>3. Np dtto : 171,45</t>
  </si>
  <si>
    <t>776971318R00</t>
  </si>
  <si>
    <t>Čisticí zóny a rohože textilní rohož, ze 100%polypropylenu, podklad PVC, tloušťky 18 mm</t>
  </si>
  <si>
    <t>Z4 a Z5 : 1,90*2,55+1,90*2,85</t>
  </si>
  <si>
    <t>776973123R00</t>
  </si>
  <si>
    <t>Čisticí zóny a rohože vstupní rohož,  houževnté pryže tvar včelí plástve s otevřeným dnem, tloušťky 23 mm</t>
  </si>
  <si>
    <t>Z2 : (0,80*2,55)</t>
  </si>
  <si>
    <t>Z3 : (0,80*2,85)</t>
  </si>
  <si>
    <t>Z6 : (1,65*1,35)</t>
  </si>
  <si>
    <t>Z7 : (1,40*1,75)</t>
  </si>
  <si>
    <t>Z8 : (1,25*2,15)</t>
  </si>
  <si>
    <t>776976101R00</t>
  </si>
  <si>
    <t xml:space="preserve">Čisticí zóny a rohože rám z profilu L, z hliníku,  </t>
  </si>
  <si>
    <t xml:space="preserve">m     </t>
  </si>
  <si>
    <t>Z2 : (0,80+2,55)*2</t>
  </si>
  <si>
    <t>Z3 : (0,80+2,85)*2</t>
  </si>
  <si>
    <t>Z6 : (1,65+1,35)*2</t>
  </si>
  <si>
    <t>Z7 : (1,40+1,75)*2</t>
  </si>
  <si>
    <t>Z8 : (1,25+2,15)*2</t>
  </si>
  <si>
    <t>776976420R00</t>
  </si>
  <si>
    <t>Čisticí zóny a rohože lišta k rohožím, z pryže, šířky 20 mm</t>
  </si>
  <si>
    <t>Z4 : 2*(1,90+2,55)</t>
  </si>
  <si>
    <t>Z5 : 2,0*(1,90+2,85)</t>
  </si>
  <si>
    <t>697411820R</t>
  </si>
  <si>
    <t>koberec smyčkový; ve čtvercích; PA; podklad bitumen, PES; š = 500,0 mm; l = 500 mm; tl. 5,70 mm; v vlákna = 2,5 mm; třída zatížení 33</t>
  </si>
  <si>
    <t>342,90*1,05</t>
  </si>
  <si>
    <t>soklík : 153,0*0,10*1,10</t>
  </si>
  <si>
    <t>998776202R00</t>
  </si>
  <si>
    <t>Přesun hmot pro podlahy povlakové v objektech výšky do 12 m</t>
  </si>
  <si>
    <t>vodorovně do 50 m</t>
  </si>
  <si>
    <t>777215201R00</t>
  </si>
  <si>
    <t>Podlahy z epoxidového plastbetonu tloušťky 8 mm</t>
  </si>
  <si>
    <t>800-773</t>
  </si>
  <si>
    <t>včetně dvousložkové epoxidové penetrace.</t>
  </si>
  <si>
    <t xml:space="preserve">schodiště : </t>
  </si>
  <si>
    <t>m 4,01 a 4,06 : 23,41+29,0</t>
  </si>
  <si>
    <t>m 3,01 : 23,41</t>
  </si>
  <si>
    <t>m 3,06 : 29,0</t>
  </si>
  <si>
    <t>m 2,01 a 2,06 : 23,41+29,0</t>
  </si>
  <si>
    <t>m 1,011,06 : 23,41+29,0</t>
  </si>
  <si>
    <t>m 1,12 : 28,24</t>
  </si>
  <si>
    <t xml:space="preserve">2. Pp : </t>
  </si>
  <si>
    <t>m S2.01 a s2.06 : 23,41+29,0</t>
  </si>
  <si>
    <t>ms2.13 : 19,15</t>
  </si>
  <si>
    <t>S2.13b+S2.14 : 8,61+12,40</t>
  </si>
  <si>
    <t>m S1.01 a S.06 : 23,4+29,0</t>
  </si>
  <si>
    <t>77761</t>
  </si>
  <si>
    <t>Nátěry podlah betonových  dle popisu v techn. zprávě  pro rampy epoxid, membrána,uzav. nátěr</t>
  </si>
  <si>
    <t xml:space="preserve">1. Np rampy : </t>
  </si>
  <si>
    <t>m 1,04,1,05 : 75,87*2</t>
  </si>
  <si>
    <t>S1.04 a 05 : 75,87*2</t>
  </si>
  <si>
    <t>S2.04 a 05 : 75,87*2</t>
  </si>
  <si>
    <t>m 2,04,2,05 : 75,87*2</t>
  </si>
  <si>
    <t>m 3,04,3,05 : 75,87*2</t>
  </si>
  <si>
    <t>4. Nm 4,04,4,05 : 72,23*2</t>
  </si>
  <si>
    <t>7776152</t>
  </si>
  <si>
    <t>Nátěry podlah betonových  dle popisu v techn. zprávě epoxidový pro garáže třívrství</t>
  </si>
  <si>
    <t xml:space="preserve">dle popisu v techn. zprávě : </t>
  </si>
  <si>
    <t xml:space="preserve">1. PP 1,2,3,Np : </t>
  </si>
  <si>
    <t xml:space="preserve">základní vrstva epoxit penetrační posyp křemičitý 0,40-0,8mm : </t>
  </si>
  <si>
    <t xml:space="preserve">membrána -2komponentní vysoce elastická : </t>
  </si>
  <si>
    <t xml:space="preserve">polyuretanová pryskřice a posyp0,3-0,8mm : </t>
  </si>
  <si>
    <t xml:space="preserve">uzavírací nátšr houževnatý  barevý : </t>
  </si>
  <si>
    <t xml:space="preserve">se zvýšenou odolností posypaný do parkovacích dom : </t>
  </si>
  <si>
    <t>m 3,03,3,11 : 1037,64+1073,94</t>
  </si>
  <si>
    <t>m 2,03a 2,11 : 1037,64+1073,94</t>
  </si>
  <si>
    <t>m 1,03 : 1037,64</t>
  </si>
  <si>
    <t>1. PP m 1.03 : 1031,02</t>
  </si>
  <si>
    <t>77762</t>
  </si>
  <si>
    <t>Nátěr epoxidový pro pojížděné střechy viz TZ 4vrstvý</t>
  </si>
  <si>
    <t>781101210RT1</t>
  </si>
  <si>
    <t>Příprava podkladu pod obklady penetrace podkladu pod obklady</t>
  </si>
  <si>
    <t>včetně dodávky materiálu.</t>
  </si>
  <si>
    <t>m 1,24 : 2,50*(3,70+2,75)*2-0,9*2,10-0,70*2,10*2</t>
  </si>
  <si>
    <t>m 1,25 : 2,50*(0,90+1,90)*2-0,7*2,10</t>
  </si>
  <si>
    <t>m 1,26 : 2,50*(0,95+1,75)*2-0,7*2,10</t>
  </si>
  <si>
    <t>m 1,28 : 2,50*(2,50+2,75)*2-0,8*2,10</t>
  </si>
  <si>
    <t>m 1,30 : 2,50*(2,143+2,846)*2-0,9*2,10-0,7*2,10*2</t>
  </si>
  <si>
    <t>m 1,33 : 2,50*(0,9+2,143)*2-0,7*2,10</t>
  </si>
  <si>
    <t>m 1,31 : 2,50*(2,15+2,10)*2-0,8*2,10</t>
  </si>
  <si>
    <t>m 1,42 : 2,50*(2,20+1,80)*2-0,8*2,10</t>
  </si>
  <si>
    <t>m 1,41 : 2,50*(1,90+1,80)*2-0,8*2,10*3</t>
  </si>
  <si>
    <t>m 1,43 : 2,50*(2,85+1,80)*2-0,8*2,10</t>
  </si>
  <si>
    <t>m 2,17 : 2,50*(2,20+1,80)*2-0,8*2,10</t>
  </si>
  <si>
    <t>m 2,16 : 2,50*(1,90+1,80)*2-0,8*2,10*3</t>
  </si>
  <si>
    <t>m 2,18 : 2,50*(2,85+1,80)*2-0,8*2,10</t>
  </si>
  <si>
    <t>3. Np dtto : 18,32+13,46+21,57</t>
  </si>
  <si>
    <t>781415016R00</t>
  </si>
  <si>
    <t>Montáž obkladů vnitřních z obkládaček pórovinových  , nad 200 x 250 mm , lepených do flexibilního tmele</t>
  </si>
  <si>
    <t>781491001RT1</t>
  </si>
  <si>
    <t>Lišty k obkladům bez dodávky materiálu</t>
  </si>
  <si>
    <t>m 143 roh : 2,50</t>
  </si>
  <si>
    <t>2. a 3. Np dtto : 2,50*2</t>
  </si>
  <si>
    <t>324,38*4</t>
  </si>
  <si>
    <t>324,38*0,6</t>
  </si>
  <si>
    <t>59760112.ART</t>
  </si>
  <si>
    <t>7,50*1,10</t>
  </si>
  <si>
    <t>597813710R</t>
  </si>
  <si>
    <t>obklad keramický š = 250 mm; l = 330 mm; h = 7,0 mm; pro interiér; barva světle béžová; mat</t>
  </si>
  <si>
    <t>325,38*1,05</t>
  </si>
  <si>
    <t>998781202R00</t>
  </si>
  <si>
    <t>Přesun hmot pro obklady keramické v objektech výšky do 12 m</t>
  </si>
  <si>
    <t>783293002R00</t>
  </si>
  <si>
    <t>Nátěry kov.stavebních doplňk. konstrukcí ostatní disperzní, základ antikorozní + 2x email</t>
  </si>
  <si>
    <t>800-783</t>
  </si>
  <si>
    <t>zárubně : 61*1,30</t>
  </si>
  <si>
    <t>783853211R00</t>
  </si>
  <si>
    <t>Nátěry omítek a betonů epoxidové, epoxidehtové a epoxiesterové epoxiesterové, betonových stěn, dvojnásobné</t>
  </si>
  <si>
    <t xml:space="preserve"> montáže, dodávky a demontáže pomocného lešení.</t>
  </si>
  <si>
    <t>dojezdy výtahů : 2,71*1,50</t>
  </si>
  <si>
    <t>1,20*(2,71+1,50)*2</t>
  </si>
  <si>
    <t>2,50*2,50</t>
  </si>
  <si>
    <t>1,20*(2,50+2,0)*2</t>
  </si>
  <si>
    <t>784191101R00</t>
  </si>
  <si>
    <t>Příprava povrchu Penetrace (napouštění) podkladu disperzní, jednonásobná</t>
  </si>
  <si>
    <t>800-784</t>
  </si>
  <si>
    <t>dle omítek : 1270,97+341,53</t>
  </si>
  <si>
    <t xml:space="preserve">na stěny v administr. : </t>
  </si>
  <si>
    <t>m 1,39 : 3,62*(11,94+4,90+1,259+4,65)</t>
  </si>
  <si>
    <t>m 2,14 : 3,42*(11,94+4,90+1,259+4,65)</t>
  </si>
  <si>
    <t>m 3,14 : 3,52*(11,94+4,9+1,259+4,65)</t>
  </si>
  <si>
    <t>784195112R00</t>
  </si>
  <si>
    <t>Malby z malířských směsí hlinkových,  , bělost 77 %, dvojnásobné</t>
  </si>
  <si>
    <t>784442021RT2</t>
  </si>
  <si>
    <t>Malby z malířských směsí disperzních, v místnostech do 3,8 m, jednobarevné, jednonásobné + 1x penetrace</t>
  </si>
  <si>
    <t>podhledy : 47,94</t>
  </si>
  <si>
    <t>kastlík rolety : 110,10*1,0</t>
  </si>
  <si>
    <t>stěny v m3,14 : 3,52*(2,20+7,50+2,0)</t>
  </si>
  <si>
    <t>stěna v m 3,12 : 3,52*1,80</t>
  </si>
  <si>
    <t>2. Np : 3,42*(2,20+7,50+2,0)</t>
  </si>
  <si>
    <t>3,42*1,80</t>
  </si>
  <si>
    <t>1. Np : 3,62*(2,20+7,50+2,0)</t>
  </si>
  <si>
    <t>3,62*1,80</t>
  </si>
  <si>
    <t>786-R1</t>
  </si>
  <si>
    <t>ROLETA ISOTRA VERRA Metal 170g/m2 1950/3000</t>
  </si>
  <si>
    <t>786-R2</t>
  </si>
  <si>
    <t>Roleta ISOTRA metal 170g/m2 1000/1300 dod a mont</t>
  </si>
  <si>
    <t>786-R3</t>
  </si>
  <si>
    <t>ROLETA ISOTRA VERRA metal 170g/m2 1950/3200 dod a mont</t>
  </si>
  <si>
    <t>78791111 Z47 a Z48</t>
  </si>
  <si>
    <t>Obklad výtahové šachty admin.vč.ocel. konstrukce</t>
  </si>
  <si>
    <t>včetně dodávky lepidla.</t>
  </si>
  <si>
    <t>Z47 1.  2. Np : (2,25+3,65)*3,0*2</t>
  </si>
  <si>
    <t>Z48 3. Np : (2,25+3,65)*3,20</t>
  </si>
  <si>
    <t>787-999</t>
  </si>
  <si>
    <t>Informační polep  na skleněnou stěnu Z47 a Z48 předpoklaádaná cena</t>
  </si>
  <si>
    <t>330-1</t>
  </si>
  <si>
    <t>Výtah o nosnosti 1050kg-popis viz specifikace výtahu</t>
  </si>
  <si>
    <t xml:space="preserve">popis prvků výtahu viz specifikace : </t>
  </si>
  <si>
    <t xml:space="preserve">výtahu ,dodávka komplet vč. přípomocí řemesel : </t>
  </si>
  <si>
    <t xml:space="preserve">úklidu,přesunu hmot,dokumentace skut. provedení,výrobní dokumentace : </t>
  </si>
  <si>
    <t>revize, zaškolení , uvedení do provozu : 1</t>
  </si>
  <si>
    <t>330-2</t>
  </si>
  <si>
    <t>výtah o nostnosti 1050kg v garážích dod a mont. a specifikace prvků</t>
  </si>
  <si>
    <t>284</t>
  </si>
  <si>
    <t>Těsnící vložka HSI</t>
  </si>
  <si>
    <t>375</t>
  </si>
  <si>
    <t>Trezor vč. osazení</t>
  </si>
  <si>
    <t>970051160R00</t>
  </si>
  <si>
    <t>Jádrové vrtání, kruhové prostupy v železobetonu jádrové vrtání , do D 160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</si>
</sst>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0" xfId="0" applyNumberFormat="1" applyFont="1" applyBorder="1" applyAlignment="1">
      <alignment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HkZ2QWieYe/q9+QzuMlxkRzj81Qgfrg7wMV17jFIo1fU6rFN4FGLe8uP98uoCExGvrt5To8soeD0q7ZYFfNHQ==" saltValue="30Qnk4bKX7Axwcyf7kylL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4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SUMIF(F73:F110,A16,I73:I110)+SUMIF(F73:F110,"PSU",I73:I110)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SUMIF(F73:F110,A17,I73:I110)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SUMIF(F73:F110,A18,I73:I110)</f>
        <v>0</v>
      </c>
      <c r="J18" s="85"/>
    </row>
    <row r="19" spans="1:10" ht="23.25" customHeight="1" x14ac:dyDescent="0.2">
      <c r="A19" s="197" t="s">
        <v>161</v>
      </c>
      <c r="B19" s="38" t="s">
        <v>27</v>
      </c>
      <c r="C19" s="62"/>
      <c r="D19" s="63"/>
      <c r="E19" s="83"/>
      <c r="F19" s="84"/>
      <c r="G19" s="83"/>
      <c r="H19" s="84"/>
      <c r="I19" s="83">
        <f>SUMIF(F73:F110,A19,I73:I110)</f>
        <v>0</v>
      </c>
      <c r="J19" s="85"/>
    </row>
    <row r="20" spans="1:10" ht="23.25" customHeight="1" x14ac:dyDescent="0.2">
      <c r="A20" s="197" t="s">
        <v>162</v>
      </c>
      <c r="B20" s="38" t="s">
        <v>28</v>
      </c>
      <c r="C20" s="62"/>
      <c r="D20" s="63"/>
      <c r="E20" s="83"/>
      <c r="F20" s="84"/>
      <c r="G20" s="83"/>
      <c r="H20" s="84"/>
      <c r="I20" s="83">
        <f>SUMIF(F73:F110,A20,I73:I110)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'OO00 06.10.2021 Pol'!AE37+'SO02a 21.08.2021 Pol'!AE136+'SO02b 22.08.2021 Pol'!AE1215+'SO02c 14.09.2021 Pol'!AE163+'SO02d 20.09.2021 Pol'!AE1691+'SO09 12.10.2021 Pol'!AE17</f>
        <v>0</v>
      </c>
      <c r="G39" s="149">
        <f>'OO00 06.10.2021 Pol'!AF37+'SO02a 21.08.2021 Pol'!AF136+'SO02b 22.08.2021 Pol'!AF1215+'SO02c 14.09.2021 Pol'!AF163+'SO02d 20.09.2021 Pol'!AF1691+'SO09 12.10.2021 Pol'!AF17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27</v>
      </c>
      <c r="D41" s="154"/>
      <c r="E41" s="154"/>
      <c r="F41" s="155">
        <f>'OO00 06.10.2021 Pol'!AE37</f>
        <v>0</v>
      </c>
      <c r="G41" s="156">
        <f>'OO00 06.10.2021 Pol'!AF37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48</v>
      </c>
      <c r="C42" s="147" t="s">
        <v>27</v>
      </c>
      <c r="D42" s="147"/>
      <c r="E42" s="147"/>
      <c r="F42" s="160">
        <f>'OO00 06.10.2021 Pol'!AE37</f>
        <v>0</v>
      </c>
      <c r="G42" s="150">
        <f>'OO00 06.10.2021 Pol'!AF37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49</v>
      </c>
      <c r="C43" s="154" t="s">
        <v>50</v>
      </c>
      <c r="D43" s="154"/>
      <c r="E43" s="154"/>
      <c r="F43" s="155">
        <f>'SO02a 21.08.2021 Pol'!AE136</f>
        <v>0</v>
      </c>
      <c r="G43" s="156">
        <f>'SO02a 21.08.2021 Pol'!AF136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'SO02a 21.08.2021 Pol'!AE136</f>
        <v>0</v>
      </c>
      <c r="G44" s="150">
        <f>'SO02a 21.08.2021 Pol'!AF136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2</v>
      </c>
      <c r="B45" s="153" t="s">
        <v>53</v>
      </c>
      <c r="C45" s="154" t="s">
        <v>50</v>
      </c>
      <c r="D45" s="154"/>
      <c r="E45" s="154"/>
      <c r="F45" s="155">
        <f>'SO02b 22.08.2021 Pol'!AE1215</f>
        <v>0</v>
      </c>
      <c r="G45" s="156">
        <f>'SO02b 22.08.2021 Pol'!AF1215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54</v>
      </c>
      <c r="C46" s="147" t="s">
        <v>55</v>
      </c>
      <c r="D46" s="147"/>
      <c r="E46" s="147"/>
      <c r="F46" s="160">
        <f>'SO02b 22.08.2021 Pol'!AE1215</f>
        <v>0</v>
      </c>
      <c r="G46" s="150">
        <f>'SO02b 22.08.2021 Pol'!AF1215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2</v>
      </c>
      <c r="B47" s="153" t="s">
        <v>56</v>
      </c>
      <c r="C47" s="154" t="s">
        <v>57</v>
      </c>
      <c r="D47" s="154"/>
      <c r="E47" s="154"/>
      <c r="F47" s="155">
        <f>'SO02c 14.09.2021 Pol'!AE163</f>
        <v>0</v>
      </c>
      <c r="G47" s="156">
        <f>'SO02c 14.09.2021 Pol'!AF163</f>
        <v>0</v>
      </c>
      <c r="H47" s="156"/>
      <c r="I47" s="157">
        <f>F47+G47+H47</f>
        <v>0</v>
      </c>
      <c r="J47" s="158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58</v>
      </c>
      <c r="C48" s="147" t="s">
        <v>59</v>
      </c>
      <c r="D48" s="147"/>
      <c r="E48" s="147"/>
      <c r="F48" s="160">
        <f>'SO02c 14.09.2021 Pol'!AE163</f>
        <v>0</v>
      </c>
      <c r="G48" s="150">
        <f>'SO02c 14.09.2021 Pol'!AF163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2</v>
      </c>
      <c r="B49" s="153" t="s">
        <v>60</v>
      </c>
      <c r="C49" s="154" t="s">
        <v>61</v>
      </c>
      <c r="D49" s="154"/>
      <c r="E49" s="154"/>
      <c r="F49" s="155">
        <f>'SO02d 20.09.2021 Pol'!AE1691</f>
        <v>0</v>
      </c>
      <c r="G49" s="156">
        <f>'SO02d 20.09.2021 Pol'!AF1691</f>
        <v>0</v>
      </c>
      <c r="H49" s="156"/>
      <c r="I49" s="157">
        <f>F49+G49+H49</f>
        <v>0</v>
      </c>
      <c r="J49" s="158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62</v>
      </c>
      <c r="C50" s="147" t="s">
        <v>63</v>
      </c>
      <c r="D50" s="147"/>
      <c r="E50" s="147"/>
      <c r="F50" s="160">
        <f>'SO02d 20.09.2021 Pol'!AE1691</f>
        <v>0</v>
      </c>
      <c r="G50" s="150">
        <f>'SO02d 20.09.2021 Pol'!AF1691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2</v>
      </c>
      <c r="B51" s="153" t="s">
        <v>64</v>
      </c>
      <c r="C51" s="154" t="s">
        <v>65</v>
      </c>
      <c r="D51" s="154"/>
      <c r="E51" s="154"/>
      <c r="F51" s="155">
        <f>'SO09 12.10.2021 Pol'!AE17</f>
        <v>0</v>
      </c>
      <c r="G51" s="156">
        <f>'SO09 12.10.2021 Pol'!AF17</f>
        <v>0</v>
      </c>
      <c r="H51" s="156"/>
      <c r="I51" s="157">
        <f>F51+G51+H51</f>
        <v>0</v>
      </c>
      <c r="J51" s="158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66</v>
      </c>
      <c r="C52" s="147" t="s">
        <v>67</v>
      </c>
      <c r="D52" s="147"/>
      <c r="E52" s="147"/>
      <c r="F52" s="160">
        <f>'SO09 12.10.2021 Pol'!AE17</f>
        <v>0</v>
      </c>
      <c r="G52" s="150">
        <f>'SO09 12.10.2021 Pol'!AF17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/>
      <c r="B53" s="161" t="s">
        <v>68</v>
      </c>
      <c r="C53" s="162"/>
      <c r="D53" s="162"/>
      <c r="E53" s="162"/>
      <c r="F53" s="163">
        <f>SUMIF(A39:A52,"=1",F39:F52)</f>
        <v>0</v>
      </c>
      <c r="G53" s="164">
        <f>SUMIF(A39:A52,"=1",G39:G52)</f>
        <v>0</v>
      </c>
      <c r="H53" s="164">
        <f>SUMIF(A39:A52,"=1",H39:H52)</f>
        <v>0</v>
      </c>
      <c r="I53" s="165">
        <f>SUMIF(A39:A52,"=1",I39:I52)</f>
        <v>0</v>
      </c>
      <c r="J53" s="166">
        <f>SUMIF(A39:A52,"=1",J39:J52)</f>
        <v>0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74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74</v>
      </c>
      <c r="B59" t="s">
        <v>77</v>
      </c>
    </row>
    <row r="60" spans="1:10" x14ac:dyDescent="0.2">
      <c r="A60" t="s">
        <v>72</v>
      </c>
      <c r="B60" t="s">
        <v>78</v>
      </c>
    </row>
    <row r="61" spans="1:10" x14ac:dyDescent="0.2">
      <c r="A61" t="s">
        <v>74</v>
      </c>
      <c r="B61" t="s">
        <v>79</v>
      </c>
    </row>
    <row r="62" spans="1:10" x14ac:dyDescent="0.2">
      <c r="A62" t="s">
        <v>72</v>
      </c>
      <c r="B62" t="s">
        <v>80</v>
      </c>
    </row>
    <row r="63" spans="1:10" x14ac:dyDescent="0.2">
      <c r="A63" t="s">
        <v>74</v>
      </c>
      <c r="B63" t="s">
        <v>81</v>
      </c>
    </row>
    <row r="64" spans="1:10" x14ac:dyDescent="0.2">
      <c r="A64" t="s">
        <v>72</v>
      </c>
      <c r="B64" t="s">
        <v>82</v>
      </c>
    </row>
    <row r="65" spans="1:10" x14ac:dyDescent="0.2">
      <c r="A65" t="s">
        <v>74</v>
      </c>
      <c r="B65" t="s">
        <v>83</v>
      </c>
    </row>
    <row r="66" spans="1:10" x14ac:dyDescent="0.2">
      <c r="A66" t="s">
        <v>72</v>
      </c>
      <c r="B66" t="s">
        <v>84</v>
      </c>
    </row>
    <row r="67" spans="1:10" x14ac:dyDescent="0.2">
      <c r="A67" t="s">
        <v>74</v>
      </c>
      <c r="B67" t="s">
        <v>85</v>
      </c>
    </row>
    <row r="70" spans="1:10" ht="15.75" x14ac:dyDescent="0.25">
      <c r="B70" s="177" t="s">
        <v>86</v>
      </c>
    </row>
    <row r="72" spans="1:10" ht="25.5" customHeight="1" x14ac:dyDescent="0.2">
      <c r="A72" s="179"/>
      <c r="B72" s="182" t="s">
        <v>17</v>
      </c>
      <c r="C72" s="182" t="s">
        <v>5</v>
      </c>
      <c r="D72" s="183"/>
      <c r="E72" s="183"/>
      <c r="F72" s="184" t="s">
        <v>87</v>
      </c>
      <c r="G72" s="184"/>
      <c r="H72" s="184"/>
      <c r="I72" s="184" t="s">
        <v>29</v>
      </c>
      <c r="J72" s="184" t="s">
        <v>0</v>
      </c>
    </row>
    <row r="73" spans="1:10" ht="36.75" customHeight="1" x14ac:dyDescent="0.2">
      <c r="A73" s="180"/>
      <c r="B73" s="185" t="s">
        <v>88</v>
      </c>
      <c r="C73" s="186" t="s">
        <v>89</v>
      </c>
      <c r="D73" s="187"/>
      <c r="E73" s="187"/>
      <c r="F73" s="193" t="s">
        <v>24</v>
      </c>
      <c r="G73" s="194"/>
      <c r="H73" s="194"/>
      <c r="I73" s="194">
        <f>'SO02a 21.08.2021 Pol'!G8+'SO02c 14.09.2021 Pol'!G8+'SO02d 20.09.2021 Pol'!G8</f>
        <v>0</v>
      </c>
      <c r="J73" s="191" t="str">
        <f>IF(I111=0,"",I73/I111*100)</f>
        <v/>
      </c>
    </row>
    <row r="74" spans="1:10" ht="36.75" customHeight="1" x14ac:dyDescent="0.2">
      <c r="A74" s="180"/>
      <c r="B74" s="185" t="s">
        <v>90</v>
      </c>
      <c r="C74" s="186" t="s">
        <v>91</v>
      </c>
      <c r="D74" s="187"/>
      <c r="E74" s="187"/>
      <c r="F74" s="193" t="s">
        <v>24</v>
      </c>
      <c r="G74" s="194"/>
      <c r="H74" s="194"/>
      <c r="I74" s="194">
        <f>'SO02a 21.08.2021 Pol'!G28+'SO02b 22.08.2021 Pol'!G8</f>
        <v>0</v>
      </c>
      <c r="J74" s="191" t="str">
        <f>IF(I111=0,"",I74/I111*100)</f>
        <v/>
      </c>
    </row>
    <row r="75" spans="1:10" ht="36.75" customHeight="1" x14ac:dyDescent="0.2">
      <c r="A75" s="180"/>
      <c r="B75" s="185" t="s">
        <v>92</v>
      </c>
      <c r="C75" s="186" t="s">
        <v>93</v>
      </c>
      <c r="D75" s="187"/>
      <c r="E75" s="187"/>
      <c r="F75" s="193" t="s">
        <v>24</v>
      </c>
      <c r="G75" s="194"/>
      <c r="H75" s="194"/>
      <c r="I75" s="194">
        <f>'SO02b 22.08.2021 Pol'!G93+'SO02d 20.09.2021 Pol'!G15</f>
        <v>0</v>
      </c>
      <c r="J75" s="191" t="str">
        <f>IF(I111=0,"",I75/I111*100)</f>
        <v/>
      </c>
    </row>
    <row r="76" spans="1:10" ht="36.75" customHeight="1" x14ac:dyDescent="0.2">
      <c r="A76" s="180"/>
      <c r="B76" s="185" t="s">
        <v>94</v>
      </c>
      <c r="C76" s="186" t="s">
        <v>95</v>
      </c>
      <c r="D76" s="187"/>
      <c r="E76" s="187"/>
      <c r="F76" s="193" t="s">
        <v>24</v>
      </c>
      <c r="G76" s="194"/>
      <c r="H76" s="194"/>
      <c r="I76" s="194">
        <f>'SO02b 22.08.2021 Pol'!G755</f>
        <v>0</v>
      </c>
      <c r="J76" s="191" t="str">
        <f>IF(I111=0,"",I76/I111*100)</f>
        <v/>
      </c>
    </row>
    <row r="77" spans="1:10" ht="36.75" customHeight="1" x14ac:dyDescent="0.2">
      <c r="A77" s="180"/>
      <c r="B77" s="185" t="s">
        <v>96</v>
      </c>
      <c r="C77" s="186" t="s">
        <v>97</v>
      </c>
      <c r="D77" s="187"/>
      <c r="E77" s="187"/>
      <c r="F77" s="193" t="s">
        <v>24</v>
      </c>
      <c r="G77" s="194"/>
      <c r="H77" s="194"/>
      <c r="I77" s="194">
        <f>'SO02d 20.09.2021 Pol'!G229</f>
        <v>0</v>
      </c>
      <c r="J77" s="191" t="str">
        <f>IF(I111=0,"",I77/I111*100)</f>
        <v/>
      </c>
    </row>
    <row r="78" spans="1:10" ht="36.75" customHeight="1" x14ac:dyDescent="0.2">
      <c r="A78" s="180"/>
      <c r="B78" s="185" t="s">
        <v>98</v>
      </c>
      <c r="C78" s="186" t="s">
        <v>99</v>
      </c>
      <c r="D78" s="187"/>
      <c r="E78" s="187"/>
      <c r="F78" s="193" t="s">
        <v>24</v>
      </c>
      <c r="G78" s="194"/>
      <c r="H78" s="194"/>
      <c r="I78" s="194">
        <f>'SO02d 20.09.2021 Pol'!G262</f>
        <v>0</v>
      </c>
      <c r="J78" s="191" t="str">
        <f>IF(I111=0,"",I78/I111*100)</f>
        <v/>
      </c>
    </row>
    <row r="79" spans="1:10" ht="36.75" customHeight="1" x14ac:dyDescent="0.2">
      <c r="A79" s="180"/>
      <c r="B79" s="185" t="s">
        <v>100</v>
      </c>
      <c r="C79" s="186" t="s">
        <v>101</v>
      </c>
      <c r="D79" s="187"/>
      <c r="E79" s="187"/>
      <c r="F79" s="193" t="s">
        <v>24</v>
      </c>
      <c r="G79" s="194"/>
      <c r="H79" s="194"/>
      <c r="I79" s="194">
        <f>'SO02d 20.09.2021 Pol'!G424</f>
        <v>0</v>
      </c>
      <c r="J79" s="191" t="str">
        <f>IF(I111=0,"",I79/I111*100)</f>
        <v/>
      </c>
    </row>
    <row r="80" spans="1:10" ht="36.75" customHeight="1" x14ac:dyDescent="0.2">
      <c r="A80" s="180"/>
      <c r="B80" s="185" t="s">
        <v>102</v>
      </c>
      <c r="C80" s="186" t="s">
        <v>103</v>
      </c>
      <c r="D80" s="187"/>
      <c r="E80" s="187"/>
      <c r="F80" s="193" t="s">
        <v>24</v>
      </c>
      <c r="G80" s="194"/>
      <c r="H80" s="194"/>
      <c r="I80" s="194">
        <f>'SO02b 22.08.2021 Pol'!G1050+'SO02d 20.09.2021 Pol'!G465</f>
        <v>0</v>
      </c>
      <c r="J80" s="191" t="str">
        <f>IF(I111=0,"",I80/I111*100)</f>
        <v/>
      </c>
    </row>
    <row r="81" spans="1:10" ht="36.75" customHeight="1" x14ac:dyDescent="0.2">
      <c r="A81" s="180"/>
      <c r="B81" s="185" t="s">
        <v>104</v>
      </c>
      <c r="C81" s="186" t="s">
        <v>105</v>
      </c>
      <c r="D81" s="187"/>
      <c r="E81" s="187"/>
      <c r="F81" s="193" t="s">
        <v>24</v>
      </c>
      <c r="G81" s="194"/>
      <c r="H81" s="194"/>
      <c r="I81" s="194">
        <f>'SO02d 20.09.2021 Pol'!G513</f>
        <v>0</v>
      </c>
      <c r="J81" s="191" t="str">
        <f>IF(I111=0,"",I81/I111*100)</f>
        <v/>
      </c>
    </row>
    <row r="82" spans="1:10" ht="36.75" customHeight="1" x14ac:dyDescent="0.2">
      <c r="A82" s="180"/>
      <c r="B82" s="185" t="s">
        <v>106</v>
      </c>
      <c r="C82" s="186" t="s">
        <v>107</v>
      </c>
      <c r="D82" s="187"/>
      <c r="E82" s="187"/>
      <c r="F82" s="193" t="s">
        <v>24</v>
      </c>
      <c r="G82" s="194"/>
      <c r="H82" s="194"/>
      <c r="I82" s="194">
        <f>'SO02d 20.09.2021 Pol'!G566</f>
        <v>0</v>
      </c>
      <c r="J82" s="191" t="str">
        <f>IF(I111=0,"",I82/I111*100)</f>
        <v/>
      </c>
    </row>
    <row r="83" spans="1:10" ht="36.75" customHeight="1" x14ac:dyDescent="0.2">
      <c r="A83" s="180"/>
      <c r="B83" s="185" t="s">
        <v>108</v>
      </c>
      <c r="C83" s="186" t="s">
        <v>109</v>
      </c>
      <c r="D83" s="187"/>
      <c r="E83" s="187"/>
      <c r="F83" s="193" t="s">
        <v>24</v>
      </c>
      <c r="G83" s="194"/>
      <c r="H83" s="194"/>
      <c r="I83" s="194">
        <f>'SO09 12.10.2021 Pol'!G8</f>
        <v>0</v>
      </c>
      <c r="J83" s="191" t="str">
        <f>IF(I111=0,"",I83/I111*100)</f>
        <v/>
      </c>
    </row>
    <row r="84" spans="1:10" ht="36.75" customHeight="1" x14ac:dyDescent="0.2">
      <c r="A84" s="180"/>
      <c r="B84" s="185" t="s">
        <v>110</v>
      </c>
      <c r="C84" s="186" t="s">
        <v>111</v>
      </c>
      <c r="D84" s="187"/>
      <c r="E84" s="187"/>
      <c r="F84" s="193" t="s">
        <v>24</v>
      </c>
      <c r="G84" s="194"/>
      <c r="H84" s="194"/>
      <c r="I84" s="194">
        <f>'SO02d 20.09.2021 Pol'!G581</f>
        <v>0</v>
      </c>
      <c r="J84" s="191" t="str">
        <f>IF(I111=0,"",I84/I111*100)</f>
        <v/>
      </c>
    </row>
    <row r="85" spans="1:10" ht="36.75" customHeight="1" x14ac:dyDescent="0.2">
      <c r="A85" s="180"/>
      <c r="B85" s="185" t="s">
        <v>112</v>
      </c>
      <c r="C85" s="186" t="s">
        <v>113</v>
      </c>
      <c r="D85" s="187"/>
      <c r="E85" s="187"/>
      <c r="F85" s="193" t="s">
        <v>24</v>
      </c>
      <c r="G85" s="194"/>
      <c r="H85" s="194"/>
      <c r="I85" s="194">
        <f>'SO02b 22.08.2021 Pol'!G1078</f>
        <v>0</v>
      </c>
      <c r="J85" s="191" t="str">
        <f>IF(I111=0,"",I85/I111*100)</f>
        <v/>
      </c>
    </row>
    <row r="86" spans="1:10" ht="36.75" customHeight="1" x14ac:dyDescent="0.2">
      <c r="A86" s="180"/>
      <c r="B86" s="185" t="s">
        <v>114</v>
      </c>
      <c r="C86" s="186" t="s">
        <v>115</v>
      </c>
      <c r="D86" s="187"/>
      <c r="E86" s="187"/>
      <c r="F86" s="193" t="s">
        <v>24</v>
      </c>
      <c r="G86" s="194"/>
      <c r="H86" s="194"/>
      <c r="I86" s="194">
        <f>'SO02d 20.09.2021 Pol'!G594</f>
        <v>0</v>
      </c>
      <c r="J86" s="191" t="str">
        <f>IF(I111=0,"",I86/I111*100)</f>
        <v/>
      </c>
    </row>
    <row r="87" spans="1:10" ht="36.75" customHeight="1" x14ac:dyDescent="0.2">
      <c r="A87" s="180"/>
      <c r="B87" s="185" t="s">
        <v>116</v>
      </c>
      <c r="C87" s="186" t="s">
        <v>117</v>
      </c>
      <c r="D87" s="187"/>
      <c r="E87" s="187"/>
      <c r="F87" s="193" t="s">
        <v>24</v>
      </c>
      <c r="G87" s="194"/>
      <c r="H87" s="194"/>
      <c r="I87" s="194">
        <f>'SO02b 22.08.2021 Pol'!G1097+'SO02d 20.09.2021 Pol'!G634</f>
        <v>0</v>
      </c>
      <c r="J87" s="191" t="str">
        <f>IF(I111=0,"",I87/I111*100)</f>
        <v/>
      </c>
    </row>
    <row r="88" spans="1:10" ht="36.75" customHeight="1" x14ac:dyDescent="0.2">
      <c r="A88" s="180"/>
      <c r="B88" s="185" t="s">
        <v>118</v>
      </c>
      <c r="C88" s="186" t="s">
        <v>119</v>
      </c>
      <c r="D88" s="187"/>
      <c r="E88" s="187"/>
      <c r="F88" s="193" t="s">
        <v>24</v>
      </c>
      <c r="G88" s="194"/>
      <c r="H88" s="194"/>
      <c r="I88" s="194">
        <f>'SO02a 21.08.2021 Pol'!G108+'SO09 12.10.2021 Pol'!G13</f>
        <v>0</v>
      </c>
      <c r="J88" s="191" t="str">
        <f>IF(I111=0,"",I88/I111*100)</f>
        <v/>
      </c>
    </row>
    <row r="89" spans="1:10" ht="36.75" customHeight="1" x14ac:dyDescent="0.2">
      <c r="A89" s="180"/>
      <c r="B89" s="185" t="s">
        <v>120</v>
      </c>
      <c r="C89" s="186" t="s">
        <v>121</v>
      </c>
      <c r="D89" s="187"/>
      <c r="E89" s="187"/>
      <c r="F89" s="193" t="s">
        <v>24</v>
      </c>
      <c r="G89" s="194"/>
      <c r="H89" s="194"/>
      <c r="I89" s="194">
        <f>'SO02a 21.08.2021 Pol'!G115+'SO02b 22.08.2021 Pol'!G1155+'SO02d 20.09.2021 Pol'!G675</f>
        <v>0</v>
      </c>
      <c r="J89" s="191" t="str">
        <f>IF(I111=0,"",I89/I111*100)</f>
        <v/>
      </c>
    </row>
    <row r="90" spans="1:10" ht="36.75" customHeight="1" x14ac:dyDescent="0.2">
      <c r="A90" s="180"/>
      <c r="B90" s="185" t="s">
        <v>122</v>
      </c>
      <c r="C90" s="186" t="s">
        <v>123</v>
      </c>
      <c r="D90" s="187"/>
      <c r="E90" s="187"/>
      <c r="F90" s="193" t="s">
        <v>25</v>
      </c>
      <c r="G90" s="194"/>
      <c r="H90" s="194"/>
      <c r="I90" s="194">
        <f>'SO02d 20.09.2021 Pol'!G679</f>
        <v>0</v>
      </c>
      <c r="J90" s="191" t="str">
        <f>IF(I111=0,"",I90/I111*100)</f>
        <v/>
      </c>
    </row>
    <row r="91" spans="1:10" ht="36.75" customHeight="1" x14ac:dyDescent="0.2">
      <c r="A91" s="180"/>
      <c r="B91" s="185" t="s">
        <v>124</v>
      </c>
      <c r="C91" s="186" t="s">
        <v>125</v>
      </c>
      <c r="D91" s="187"/>
      <c r="E91" s="187"/>
      <c r="F91" s="193" t="s">
        <v>25</v>
      </c>
      <c r="G91" s="194"/>
      <c r="H91" s="194"/>
      <c r="I91" s="194">
        <f>'SO02d 20.09.2021 Pol'!G697</f>
        <v>0</v>
      </c>
      <c r="J91" s="191" t="str">
        <f>IF(I111=0,"",I91/I111*100)</f>
        <v/>
      </c>
    </row>
    <row r="92" spans="1:10" ht="36.75" customHeight="1" x14ac:dyDescent="0.2">
      <c r="A92" s="180"/>
      <c r="B92" s="185" t="s">
        <v>126</v>
      </c>
      <c r="C92" s="186" t="s">
        <v>127</v>
      </c>
      <c r="D92" s="187"/>
      <c r="E92" s="187"/>
      <c r="F92" s="193" t="s">
        <v>25</v>
      </c>
      <c r="G92" s="194"/>
      <c r="H92" s="194"/>
      <c r="I92" s="194">
        <f>'SO02d 20.09.2021 Pol'!G888</f>
        <v>0</v>
      </c>
      <c r="J92" s="191" t="str">
        <f>IF(I111=0,"",I92/I111*100)</f>
        <v/>
      </c>
    </row>
    <row r="93" spans="1:10" ht="36.75" customHeight="1" x14ac:dyDescent="0.2">
      <c r="A93" s="180"/>
      <c r="B93" s="185" t="s">
        <v>128</v>
      </c>
      <c r="C93" s="186" t="s">
        <v>129</v>
      </c>
      <c r="D93" s="187"/>
      <c r="E93" s="187"/>
      <c r="F93" s="193" t="s">
        <v>25</v>
      </c>
      <c r="G93" s="194"/>
      <c r="H93" s="194"/>
      <c r="I93" s="194">
        <f>'SO02d 20.09.2021 Pol'!G1025</f>
        <v>0</v>
      </c>
      <c r="J93" s="191" t="str">
        <f>IF(I111=0,"",I93/I111*100)</f>
        <v/>
      </c>
    </row>
    <row r="94" spans="1:10" ht="36.75" customHeight="1" x14ac:dyDescent="0.2">
      <c r="A94" s="180"/>
      <c r="B94" s="185" t="s">
        <v>130</v>
      </c>
      <c r="C94" s="186" t="s">
        <v>131</v>
      </c>
      <c r="D94" s="187"/>
      <c r="E94" s="187"/>
      <c r="F94" s="193" t="s">
        <v>25</v>
      </c>
      <c r="G94" s="194"/>
      <c r="H94" s="194"/>
      <c r="I94" s="194">
        <f>'SO02d 20.09.2021 Pol'!G1045</f>
        <v>0</v>
      </c>
      <c r="J94" s="191" t="str">
        <f>IF(I111=0,"",I94/I111*100)</f>
        <v/>
      </c>
    </row>
    <row r="95" spans="1:10" ht="36.75" customHeight="1" x14ac:dyDescent="0.2">
      <c r="A95" s="180"/>
      <c r="B95" s="185" t="s">
        <v>132</v>
      </c>
      <c r="C95" s="186" t="s">
        <v>133</v>
      </c>
      <c r="D95" s="187"/>
      <c r="E95" s="187"/>
      <c r="F95" s="193" t="s">
        <v>25</v>
      </c>
      <c r="G95" s="194"/>
      <c r="H95" s="194"/>
      <c r="I95" s="194">
        <f>'SO02d 20.09.2021 Pol'!G1051</f>
        <v>0</v>
      </c>
      <c r="J95" s="191" t="str">
        <f>IF(I111=0,"",I95/I111*100)</f>
        <v/>
      </c>
    </row>
    <row r="96" spans="1:10" ht="36.75" customHeight="1" x14ac:dyDescent="0.2">
      <c r="A96" s="180"/>
      <c r="B96" s="185" t="s">
        <v>134</v>
      </c>
      <c r="C96" s="186" t="s">
        <v>135</v>
      </c>
      <c r="D96" s="187"/>
      <c r="E96" s="187"/>
      <c r="F96" s="193" t="s">
        <v>25</v>
      </c>
      <c r="G96" s="194"/>
      <c r="H96" s="194"/>
      <c r="I96" s="194">
        <f>'SO02d 20.09.2021 Pol'!G1082</f>
        <v>0</v>
      </c>
      <c r="J96" s="191" t="str">
        <f>IF(I111=0,"",I96/I111*100)</f>
        <v/>
      </c>
    </row>
    <row r="97" spans="1:10" ht="36.75" customHeight="1" x14ac:dyDescent="0.2">
      <c r="A97" s="180"/>
      <c r="B97" s="185" t="s">
        <v>136</v>
      </c>
      <c r="C97" s="186" t="s">
        <v>137</v>
      </c>
      <c r="D97" s="187"/>
      <c r="E97" s="187"/>
      <c r="F97" s="193" t="s">
        <v>25</v>
      </c>
      <c r="G97" s="194"/>
      <c r="H97" s="194"/>
      <c r="I97" s="194">
        <f>'SO02b 22.08.2021 Pol'!G1159+'SO02d 20.09.2021 Pol'!G1149</f>
        <v>0</v>
      </c>
      <c r="J97" s="191" t="str">
        <f>IF(I111=0,"",I97/I111*100)</f>
        <v/>
      </c>
    </row>
    <row r="98" spans="1:10" ht="36.75" customHeight="1" x14ac:dyDescent="0.2">
      <c r="A98" s="180"/>
      <c r="B98" s="185" t="s">
        <v>138</v>
      </c>
      <c r="C98" s="186" t="s">
        <v>139</v>
      </c>
      <c r="D98" s="187"/>
      <c r="E98" s="187"/>
      <c r="F98" s="193" t="s">
        <v>25</v>
      </c>
      <c r="G98" s="194"/>
      <c r="H98" s="194"/>
      <c r="I98" s="194">
        <f>'SO02d 20.09.2021 Pol'!G1333</f>
        <v>0</v>
      </c>
      <c r="J98" s="191" t="str">
        <f>IF(I111=0,"",I98/I111*100)</f>
        <v/>
      </c>
    </row>
    <row r="99" spans="1:10" ht="36.75" customHeight="1" x14ac:dyDescent="0.2">
      <c r="A99" s="180"/>
      <c r="B99" s="185" t="s">
        <v>140</v>
      </c>
      <c r="C99" s="186" t="s">
        <v>141</v>
      </c>
      <c r="D99" s="187"/>
      <c r="E99" s="187"/>
      <c r="F99" s="193" t="s">
        <v>25</v>
      </c>
      <c r="G99" s="194"/>
      <c r="H99" s="194"/>
      <c r="I99" s="194">
        <f>'SO02d 20.09.2021 Pol'!G1368</f>
        <v>0</v>
      </c>
      <c r="J99" s="191" t="str">
        <f>IF(I111=0,"",I99/I111*100)</f>
        <v/>
      </c>
    </row>
    <row r="100" spans="1:10" ht="36.75" customHeight="1" x14ac:dyDescent="0.2">
      <c r="A100" s="180"/>
      <c r="B100" s="185" t="s">
        <v>142</v>
      </c>
      <c r="C100" s="186" t="s">
        <v>143</v>
      </c>
      <c r="D100" s="187"/>
      <c r="E100" s="187"/>
      <c r="F100" s="193" t="s">
        <v>25</v>
      </c>
      <c r="G100" s="194"/>
      <c r="H100" s="194"/>
      <c r="I100" s="194">
        <f>'SO02d 20.09.2021 Pol'!G1489</f>
        <v>0</v>
      </c>
      <c r="J100" s="191" t="str">
        <f>IF(I111=0,"",I100/I111*100)</f>
        <v/>
      </c>
    </row>
    <row r="101" spans="1:10" ht="36.75" customHeight="1" x14ac:dyDescent="0.2">
      <c r="A101" s="180"/>
      <c r="B101" s="185" t="s">
        <v>144</v>
      </c>
      <c r="C101" s="186" t="s">
        <v>145</v>
      </c>
      <c r="D101" s="187"/>
      <c r="E101" s="187"/>
      <c r="F101" s="193" t="s">
        <v>25</v>
      </c>
      <c r="G101" s="194"/>
      <c r="H101" s="194"/>
      <c r="I101" s="194">
        <f>'SO02d 20.09.2021 Pol'!G1528</f>
        <v>0</v>
      </c>
      <c r="J101" s="191" t="str">
        <f>IF(I111=0,"",I101/I111*100)</f>
        <v/>
      </c>
    </row>
    <row r="102" spans="1:10" ht="36.75" customHeight="1" x14ac:dyDescent="0.2">
      <c r="A102" s="180"/>
      <c r="B102" s="185" t="s">
        <v>146</v>
      </c>
      <c r="C102" s="186" t="s">
        <v>147</v>
      </c>
      <c r="D102" s="187"/>
      <c r="E102" s="187"/>
      <c r="F102" s="193" t="s">
        <v>25</v>
      </c>
      <c r="G102" s="194"/>
      <c r="H102" s="194"/>
      <c r="I102" s="194">
        <f>'SO02d 20.09.2021 Pol'!G1573</f>
        <v>0</v>
      </c>
      <c r="J102" s="191" t="str">
        <f>IF(I111=0,"",I102/I111*100)</f>
        <v/>
      </c>
    </row>
    <row r="103" spans="1:10" ht="36.75" customHeight="1" x14ac:dyDescent="0.2">
      <c r="A103" s="180"/>
      <c r="B103" s="185" t="s">
        <v>148</v>
      </c>
      <c r="C103" s="186" t="s">
        <v>149</v>
      </c>
      <c r="D103" s="187"/>
      <c r="E103" s="187"/>
      <c r="F103" s="193" t="s">
        <v>25</v>
      </c>
      <c r="G103" s="194"/>
      <c r="H103" s="194"/>
      <c r="I103" s="194">
        <f>'SO02d 20.09.2021 Pol'!G1631</f>
        <v>0</v>
      </c>
      <c r="J103" s="191" t="str">
        <f>IF(I111=0,"",I103/I111*100)</f>
        <v/>
      </c>
    </row>
    <row r="104" spans="1:10" ht="36.75" customHeight="1" x14ac:dyDescent="0.2">
      <c r="A104" s="180"/>
      <c r="B104" s="185" t="s">
        <v>150</v>
      </c>
      <c r="C104" s="186" t="s">
        <v>151</v>
      </c>
      <c r="D104" s="187"/>
      <c r="E104" s="187"/>
      <c r="F104" s="193" t="s">
        <v>25</v>
      </c>
      <c r="G104" s="194"/>
      <c r="H104" s="194"/>
      <c r="I104" s="194">
        <f>'SO02d 20.09.2021 Pol'!G1642</f>
        <v>0</v>
      </c>
      <c r="J104" s="191" t="str">
        <f>IF(I111=0,"",I104/I111*100)</f>
        <v/>
      </c>
    </row>
    <row r="105" spans="1:10" ht="36.75" customHeight="1" x14ac:dyDescent="0.2">
      <c r="A105" s="180"/>
      <c r="B105" s="185" t="s">
        <v>152</v>
      </c>
      <c r="C105" s="186" t="s">
        <v>153</v>
      </c>
      <c r="D105" s="187"/>
      <c r="E105" s="187"/>
      <c r="F105" s="193" t="s">
        <v>25</v>
      </c>
      <c r="G105" s="194"/>
      <c r="H105" s="194"/>
      <c r="I105" s="194">
        <f>'SO02d 20.09.2021 Pol'!G1662</f>
        <v>0</v>
      </c>
      <c r="J105" s="191" t="str">
        <f>IF(I111=0,"",I105/I111*100)</f>
        <v/>
      </c>
    </row>
    <row r="106" spans="1:10" ht="36.75" customHeight="1" x14ac:dyDescent="0.2">
      <c r="A106" s="180"/>
      <c r="B106" s="185" t="s">
        <v>154</v>
      </c>
      <c r="C106" s="186" t="s">
        <v>155</v>
      </c>
      <c r="D106" s="187"/>
      <c r="E106" s="187"/>
      <c r="F106" s="193" t="s">
        <v>25</v>
      </c>
      <c r="G106" s="194"/>
      <c r="H106" s="194"/>
      <c r="I106" s="194">
        <f>'SO02d 20.09.2021 Pol'!G1669</f>
        <v>0</v>
      </c>
      <c r="J106" s="191" t="str">
        <f>IF(I111=0,"",I106/I111*100)</f>
        <v/>
      </c>
    </row>
    <row r="107" spans="1:10" ht="36.75" customHeight="1" x14ac:dyDescent="0.2">
      <c r="A107" s="180"/>
      <c r="B107" s="185" t="s">
        <v>156</v>
      </c>
      <c r="C107" s="186" t="s">
        <v>157</v>
      </c>
      <c r="D107" s="187"/>
      <c r="E107" s="187"/>
      <c r="F107" s="193" t="s">
        <v>26</v>
      </c>
      <c r="G107" s="194"/>
      <c r="H107" s="194"/>
      <c r="I107" s="194">
        <f>'SO02d 20.09.2021 Pol'!G1677</f>
        <v>0</v>
      </c>
      <c r="J107" s="191" t="str">
        <f>IF(I111=0,"",I107/I111*100)</f>
        <v/>
      </c>
    </row>
    <row r="108" spans="1:10" ht="36.75" customHeight="1" x14ac:dyDescent="0.2">
      <c r="A108" s="180"/>
      <c r="B108" s="185" t="s">
        <v>158</v>
      </c>
      <c r="C108" s="186" t="s">
        <v>159</v>
      </c>
      <c r="D108" s="187"/>
      <c r="E108" s="187"/>
      <c r="F108" s="193" t="s">
        <v>160</v>
      </c>
      <c r="G108" s="194"/>
      <c r="H108" s="194"/>
      <c r="I108" s="194">
        <f>'SO02a 21.08.2021 Pol'!G120</f>
        <v>0</v>
      </c>
      <c r="J108" s="191" t="str">
        <f>IF(I111=0,"",I108/I111*100)</f>
        <v/>
      </c>
    </row>
    <row r="109" spans="1:10" ht="36.75" customHeight="1" x14ac:dyDescent="0.2">
      <c r="A109" s="180"/>
      <c r="B109" s="185" t="s">
        <v>161</v>
      </c>
      <c r="C109" s="186" t="s">
        <v>27</v>
      </c>
      <c r="D109" s="187"/>
      <c r="E109" s="187"/>
      <c r="F109" s="193" t="s">
        <v>161</v>
      </c>
      <c r="G109" s="194"/>
      <c r="H109" s="194"/>
      <c r="I109" s="194">
        <f>'OO00 06.10.2021 Pol'!G8</f>
        <v>0</v>
      </c>
      <c r="J109" s="191" t="str">
        <f>IF(I111=0,"",I109/I111*100)</f>
        <v/>
      </c>
    </row>
    <row r="110" spans="1:10" ht="36.75" customHeight="1" x14ac:dyDescent="0.2">
      <c r="A110" s="180"/>
      <c r="B110" s="185" t="s">
        <v>162</v>
      </c>
      <c r="C110" s="186" t="s">
        <v>28</v>
      </c>
      <c r="D110" s="187"/>
      <c r="E110" s="187"/>
      <c r="F110" s="193" t="s">
        <v>162</v>
      </c>
      <c r="G110" s="194"/>
      <c r="H110" s="194"/>
      <c r="I110" s="194">
        <f>'OO00 06.10.2021 Pol'!G23</f>
        <v>0</v>
      </c>
      <c r="J110" s="191" t="str">
        <f>IF(I111=0,"",I110/I111*100)</f>
        <v/>
      </c>
    </row>
    <row r="111" spans="1:10" ht="25.5" customHeight="1" x14ac:dyDescent="0.2">
      <c r="A111" s="181"/>
      <c r="B111" s="188" t="s">
        <v>1</v>
      </c>
      <c r="C111" s="189"/>
      <c r="D111" s="190"/>
      <c r="E111" s="190"/>
      <c r="F111" s="195"/>
      <c r="G111" s="196"/>
      <c r="H111" s="196"/>
      <c r="I111" s="196">
        <f>SUM(I73:I110)</f>
        <v>0</v>
      </c>
      <c r="J111" s="192">
        <f>SUM(J73:J110)</f>
        <v>0</v>
      </c>
    </row>
    <row r="112" spans="1:10" x14ac:dyDescent="0.2">
      <c r="F112" s="133"/>
      <c r="G112" s="133"/>
      <c r="H112" s="133"/>
      <c r="I112" s="133"/>
      <c r="J112" s="134"/>
    </row>
    <row r="113" spans="6:10" x14ac:dyDescent="0.2">
      <c r="F113" s="133"/>
      <c r="G113" s="133"/>
      <c r="H113" s="133"/>
      <c r="I113" s="133"/>
      <c r="J113" s="134"/>
    </row>
    <row r="114" spans="6:10" x14ac:dyDescent="0.2">
      <c r="F114" s="133"/>
      <c r="G114" s="133"/>
      <c r="H114" s="133"/>
      <c r="I114" s="133"/>
      <c r="J114" s="134"/>
    </row>
  </sheetData>
  <sheetProtection algorithmName="SHA-512" hashValue="VkewaDgrJWFcBj2Up5OB8nFvIElR8Rcdm3D+Pp5VILuLHvH+LkQUscJflzUS8f5rITVCccOXGORbMCVtbporyw==" saltValue="FBvMR1YlxQKCdyNo1SMhS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oJZx5xd7uY9PBK+dwRPzX7/4v+rYMo9d1eX2CWWlCHgCVSy/p539Pd+2AXmBvwa6W43g9onX3yhSxiHB185M3A==" saltValue="PSWqD86u22dtiPRbI3YT4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2C45-4154-467C-AC66-C9E0D8E849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47</v>
      </c>
      <c r="C3" s="202" t="s">
        <v>27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48</v>
      </c>
      <c r="C4" s="205" t="s">
        <v>27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161</v>
      </c>
      <c r="C8" s="248" t="s">
        <v>27</v>
      </c>
      <c r="D8" s="231"/>
      <c r="E8" s="232"/>
      <c r="F8" s="233"/>
      <c r="G8" s="233">
        <f>SUMIF(AG9:AG22,"&lt;&gt;NOR",G9:G22)</f>
        <v>0</v>
      </c>
      <c r="H8" s="233"/>
      <c r="I8" s="233">
        <f>SUM(I9:I22)</f>
        <v>0</v>
      </c>
      <c r="J8" s="233"/>
      <c r="K8" s="233">
        <f>SUM(K9:K22)</f>
        <v>0</v>
      </c>
      <c r="L8" s="233"/>
      <c r="M8" s="233">
        <f>SUM(M9:M22)</f>
        <v>0</v>
      </c>
      <c r="N8" s="232"/>
      <c r="O8" s="232">
        <f>SUM(O9:O22)</f>
        <v>0</v>
      </c>
      <c r="P8" s="232"/>
      <c r="Q8" s="232">
        <f>SUM(Q9:Q22)</f>
        <v>0</v>
      </c>
      <c r="R8" s="233"/>
      <c r="S8" s="233"/>
      <c r="T8" s="234"/>
      <c r="U8" s="228"/>
      <c r="V8" s="228">
        <f>SUM(V9:V22)</f>
        <v>0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191</v>
      </c>
      <c r="C9" s="249" t="s">
        <v>192</v>
      </c>
      <c r="D9" s="238" t="s">
        <v>193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194</v>
      </c>
      <c r="T9" s="242" t="s">
        <v>195</v>
      </c>
      <c r="U9" s="224">
        <v>0</v>
      </c>
      <c r="V9" s="224">
        <f>ROUND(E9*U9,2)</f>
        <v>0</v>
      </c>
      <c r="W9" s="224"/>
      <c r="X9" s="224" t="s">
        <v>196</v>
      </c>
      <c r="Y9" s="213"/>
      <c r="Z9" s="213"/>
      <c r="AA9" s="213"/>
      <c r="AB9" s="213"/>
      <c r="AC9" s="213"/>
      <c r="AD9" s="213"/>
      <c r="AE9" s="213"/>
      <c r="AF9" s="213"/>
      <c r="AG9" s="213" t="s">
        <v>197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0" t="s">
        <v>198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199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Zaměření a vytýčení stávajících inženýrských sítí v místě stavby z hlediska jejich ochrany při provádění stavby.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201</v>
      </c>
      <c r="C12" s="249" t="s">
        <v>202</v>
      </c>
      <c r="D12" s="238" t="s">
        <v>193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194</v>
      </c>
      <c r="T12" s="242" t="s">
        <v>195</v>
      </c>
      <c r="U12" s="224">
        <v>0</v>
      </c>
      <c r="V12" s="224">
        <f>ROUND(E12*U12,2)</f>
        <v>0</v>
      </c>
      <c r="W12" s="224"/>
      <c r="X12" s="224" t="s">
        <v>196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197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0" t="s">
        <v>224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199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20"/>
      <c r="B14" s="221"/>
      <c r="C14" s="252" t="s">
        <v>203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199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3" t="str">
        <f>C14</f>
        <v>Vyhotovení protokolu o vytyčení stavby se seznamem souřadnic vytyčených bodů a jejich polohopisnými (S-JTSK) a výškopisnými (Bpv) hodnotami.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88</v>
      </c>
      <c r="D15" s="226"/>
      <c r="E15" s="227">
        <v>1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6">
        <v>3</v>
      </c>
      <c r="B17" s="237" t="s">
        <v>205</v>
      </c>
      <c r="C17" s="249" t="s">
        <v>206</v>
      </c>
      <c r="D17" s="238" t="s">
        <v>193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194</v>
      </c>
      <c r="T17" s="242" t="s">
        <v>195</v>
      </c>
      <c r="U17" s="224">
        <v>0</v>
      </c>
      <c r="V17" s="224">
        <f>ROUND(E17*U17,2)</f>
        <v>0</v>
      </c>
      <c r="W17" s="224"/>
      <c r="X17" s="224" t="s">
        <v>196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197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 t="s">
        <v>207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199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6">
        <v>4</v>
      </c>
      <c r="B20" s="237" t="s">
        <v>208</v>
      </c>
      <c r="C20" s="249" t="s">
        <v>209</v>
      </c>
      <c r="D20" s="238" t="s">
        <v>193</v>
      </c>
      <c r="E20" s="239">
        <v>1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194</v>
      </c>
      <c r="T20" s="242" t="s">
        <v>195</v>
      </c>
      <c r="U20" s="224">
        <v>0</v>
      </c>
      <c r="V20" s="224">
        <f>ROUND(E20*U20,2)</f>
        <v>0</v>
      </c>
      <c r="W20" s="224"/>
      <c r="X20" s="224" t="s">
        <v>196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197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 t="s">
        <v>210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199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1"/>
      <c r="D22" s="246"/>
      <c r="E22" s="246"/>
      <c r="F22" s="246"/>
      <c r="G22" s="24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200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9" t="s">
        <v>189</v>
      </c>
      <c r="B23" s="230" t="s">
        <v>162</v>
      </c>
      <c r="C23" s="248" t="s">
        <v>28</v>
      </c>
      <c r="D23" s="231"/>
      <c r="E23" s="232"/>
      <c r="F23" s="233"/>
      <c r="G23" s="233">
        <f>SUMIF(AG24:AG35,"&lt;&gt;NOR",G24:G35)</f>
        <v>0</v>
      </c>
      <c r="H23" s="233"/>
      <c r="I23" s="233">
        <f>SUM(I24:I35)</f>
        <v>0</v>
      </c>
      <c r="J23" s="233"/>
      <c r="K23" s="233">
        <f>SUM(K24:K35)</f>
        <v>0</v>
      </c>
      <c r="L23" s="233"/>
      <c r="M23" s="233">
        <f>SUM(M24:M35)</f>
        <v>0</v>
      </c>
      <c r="N23" s="232"/>
      <c r="O23" s="232">
        <f>SUM(O24:O35)</f>
        <v>0</v>
      </c>
      <c r="P23" s="232"/>
      <c r="Q23" s="232">
        <f>SUM(Q24:Q35)</f>
        <v>0</v>
      </c>
      <c r="R23" s="233"/>
      <c r="S23" s="233"/>
      <c r="T23" s="234"/>
      <c r="U23" s="228"/>
      <c r="V23" s="228">
        <f>SUM(V24:V35)</f>
        <v>0</v>
      </c>
      <c r="W23" s="228"/>
      <c r="X23" s="228"/>
      <c r="AG23" t="s">
        <v>190</v>
      </c>
    </row>
    <row r="24" spans="1:60" outlineLevel="1" x14ac:dyDescent="0.2">
      <c r="A24" s="236">
        <v>5</v>
      </c>
      <c r="B24" s="237" t="s">
        <v>211</v>
      </c>
      <c r="C24" s="249" t="s">
        <v>212</v>
      </c>
      <c r="D24" s="238" t="s">
        <v>193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194</v>
      </c>
      <c r="T24" s="242" t="s">
        <v>195</v>
      </c>
      <c r="U24" s="224">
        <v>0</v>
      </c>
      <c r="V24" s="224">
        <f>ROUND(E24*U24,2)</f>
        <v>0</v>
      </c>
      <c r="W24" s="224"/>
      <c r="X24" s="224" t="s">
        <v>196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197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20"/>
      <c r="B25" s="221"/>
      <c r="C25" s="250" t="s">
        <v>213</v>
      </c>
      <c r="D25" s="244"/>
      <c r="E25" s="244"/>
      <c r="F25" s="244"/>
      <c r="G25" s="24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199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3" t="str">
        <f>C25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1"/>
      <c r="D26" s="246"/>
      <c r="E26" s="246"/>
      <c r="F26" s="246"/>
      <c r="G26" s="24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200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6">
        <v>6</v>
      </c>
      <c r="B27" s="237" t="s">
        <v>214</v>
      </c>
      <c r="C27" s="249" t="s">
        <v>215</v>
      </c>
      <c r="D27" s="238" t="s">
        <v>193</v>
      </c>
      <c r="E27" s="239">
        <v>1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/>
      <c r="S27" s="241" t="s">
        <v>194</v>
      </c>
      <c r="T27" s="242" t="s">
        <v>195</v>
      </c>
      <c r="U27" s="224">
        <v>0</v>
      </c>
      <c r="V27" s="224">
        <f>ROUND(E27*U27,2)</f>
        <v>0</v>
      </c>
      <c r="W27" s="224"/>
      <c r="X27" s="224" t="s">
        <v>196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197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0" t="s">
        <v>216</v>
      </c>
      <c r="D28" s="244"/>
      <c r="E28" s="244"/>
      <c r="F28" s="244"/>
      <c r="G28" s="24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199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3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1"/>
      <c r="D29" s="246"/>
      <c r="E29" s="246"/>
      <c r="F29" s="246"/>
      <c r="G29" s="24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7</v>
      </c>
      <c r="B30" s="237" t="s">
        <v>217</v>
      </c>
      <c r="C30" s="249" t="s">
        <v>218</v>
      </c>
      <c r="D30" s="238" t="s">
        <v>193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194</v>
      </c>
      <c r="T30" s="242" t="s">
        <v>195</v>
      </c>
      <c r="U30" s="224">
        <v>0</v>
      </c>
      <c r="V30" s="224">
        <f>ROUND(E30*U30,2)</f>
        <v>0</v>
      </c>
      <c r="W30" s="224"/>
      <c r="X30" s="224" t="s">
        <v>196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197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 t="s">
        <v>219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199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43" t="str">
        <f>C31</f>
        <v>Náklady na vyhotovení dokumentace skutečného provedení stavby a její předání objednateli v požadované formě a požadovaném počtu.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1"/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6">
        <v>8</v>
      </c>
      <c r="B33" s="237" t="s">
        <v>220</v>
      </c>
      <c r="C33" s="249" t="s">
        <v>221</v>
      </c>
      <c r="D33" s="238" t="s">
        <v>193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194</v>
      </c>
      <c r="T33" s="242" t="s">
        <v>195</v>
      </c>
      <c r="U33" s="224">
        <v>0</v>
      </c>
      <c r="V33" s="224">
        <f>ROUND(E33*U33,2)</f>
        <v>0</v>
      </c>
      <c r="W33" s="224"/>
      <c r="X33" s="224" t="s">
        <v>196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197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0" t="s">
        <v>222</v>
      </c>
      <c r="D34" s="244"/>
      <c r="E34" s="244"/>
      <c r="F34" s="244"/>
      <c r="G34" s="24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199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3" t="str">
        <f>C34</f>
        <v>Náklady spojené s povinným pojištěním dodavatele nebo stavebního díla či jeho části, v rozsahu obchodních podmínek.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1"/>
      <c r="D35" s="246"/>
      <c r="E35" s="246"/>
      <c r="F35" s="246"/>
      <c r="G35" s="24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200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176</v>
      </c>
    </row>
    <row r="37" spans="1:60" x14ac:dyDescent="0.2">
      <c r="A37" s="216"/>
      <c r="B37" s="217" t="s">
        <v>29</v>
      </c>
      <c r="C37" s="255"/>
      <c r="D37" s="218"/>
      <c r="E37" s="219"/>
      <c r="F37" s="219"/>
      <c r="G37" s="235">
        <f>G8+G23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223</v>
      </c>
    </row>
    <row r="38" spans="1:60" x14ac:dyDescent="0.2">
      <c r="C38" s="256"/>
      <c r="D38" s="10"/>
      <c r="AG38" t="s">
        <v>225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+/4Hfn5UKYDKFEB0xKhwyXdZAPlluqrmaCU+JTDFwM8GsjUi5rJlN/bOjrHbSGg3jPCLH9vFS0Ohl5LqPaNTA==" saltValue="JSZ/SRX1HuOnCZ4aA8Yp2A==" spinCount="100000" sheet="1"/>
  <mergeCells count="21">
    <mergeCell ref="C32:G32"/>
    <mergeCell ref="C34:G34"/>
    <mergeCell ref="C35:G35"/>
    <mergeCell ref="C22:G22"/>
    <mergeCell ref="C25:G25"/>
    <mergeCell ref="C26:G26"/>
    <mergeCell ref="C28:G28"/>
    <mergeCell ref="C29:G29"/>
    <mergeCell ref="C31:G31"/>
    <mergeCell ref="C13:G13"/>
    <mergeCell ref="C14:G14"/>
    <mergeCell ref="C16:G16"/>
    <mergeCell ref="C18:G18"/>
    <mergeCell ref="C19:G19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642A-8742-41FB-842A-ED5C7337B7D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9.8000000000000007</v>
      </c>
      <c r="W8" s="228"/>
      <c r="X8" s="228"/>
      <c r="AG8" t="s">
        <v>190</v>
      </c>
    </row>
    <row r="9" spans="1:60" ht="22.5" outlineLevel="1" x14ac:dyDescent="0.2">
      <c r="A9" s="236">
        <v>1</v>
      </c>
      <c r="B9" s="237" t="s">
        <v>226</v>
      </c>
      <c r="C9" s="249" t="s">
        <v>227</v>
      </c>
      <c r="D9" s="238" t="s">
        <v>228</v>
      </c>
      <c r="E9" s="239">
        <v>890.57560999999998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230</v>
      </c>
      <c r="U9" s="224">
        <v>1.0999999999999999E-2</v>
      </c>
      <c r="V9" s="224">
        <f>ROUND(E9*U9,2)</f>
        <v>9.8000000000000007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233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235</v>
      </c>
      <c r="D11" s="226"/>
      <c r="E11" s="227">
        <v>368.15715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236</v>
      </c>
      <c r="D12" s="226"/>
      <c r="E12" s="227">
        <v>513.20159999999998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237</v>
      </c>
      <c r="D13" s="226"/>
      <c r="E13" s="227">
        <v>4.32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238</v>
      </c>
      <c r="D14" s="226"/>
      <c r="E14" s="227">
        <v>4.68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239</v>
      </c>
      <c r="D15" s="226"/>
      <c r="E15" s="227">
        <v>0.21686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1"/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36">
        <v>2</v>
      </c>
      <c r="B17" s="237" t="s">
        <v>240</v>
      </c>
      <c r="C17" s="249" t="s">
        <v>241</v>
      </c>
      <c r="D17" s="238" t="s">
        <v>228</v>
      </c>
      <c r="E17" s="239">
        <v>4452.8500000000004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229</v>
      </c>
      <c r="S17" s="241" t="s">
        <v>194</v>
      </c>
      <c r="T17" s="242" t="s">
        <v>242</v>
      </c>
      <c r="U17" s="224">
        <v>0</v>
      </c>
      <c r="V17" s="224">
        <f>ROUND(E17*U17,2)</f>
        <v>0</v>
      </c>
      <c r="W17" s="224"/>
      <c r="X17" s="224" t="s">
        <v>231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232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9" t="s">
        <v>233</v>
      </c>
      <c r="D18" s="257"/>
      <c r="E18" s="257"/>
      <c r="F18" s="257"/>
      <c r="G18" s="25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243</v>
      </c>
      <c r="D19" s="226"/>
      <c r="E19" s="227">
        <v>4452.8500000000004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1"/>
      <c r="D20" s="246"/>
      <c r="E20" s="246"/>
      <c r="F20" s="246"/>
      <c r="G20" s="24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200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3</v>
      </c>
      <c r="B21" s="237" t="s">
        <v>244</v>
      </c>
      <c r="C21" s="249" t="s">
        <v>245</v>
      </c>
      <c r="D21" s="238" t="s">
        <v>228</v>
      </c>
      <c r="E21" s="239">
        <v>890.57560999999998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229</v>
      </c>
      <c r="S21" s="241" t="s">
        <v>194</v>
      </c>
      <c r="T21" s="242" t="s">
        <v>242</v>
      </c>
      <c r="U21" s="224">
        <v>0</v>
      </c>
      <c r="V21" s="224">
        <f>ROUND(E21*U21,2)</f>
        <v>0</v>
      </c>
      <c r="W21" s="224"/>
      <c r="X21" s="224" t="s">
        <v>231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232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235</v>
      </c>
      <c r="D22" s="226"/>
      <c r="E22" s="227">
        <v>368.15715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236</v>
      </c>
      <c r="D23" s="226"/>
      <c r="E23" s="227">
        <v>513.20159999999998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237</v>
      </c>
      <c r="D24" s="226"/>
      <c r="E24" s="227">
        <v>4.32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238</v>
      </c>
      <c r="D25" s="226"/>
      <c r="E25" s="227">
        <v>4.68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239</v>
      </c>
      <c r="D26" s="226"/>
      <c r="E26" s="227">
        <v>0.21686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1"/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200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189</v>
      </c>
      <c r="B28" s="230" t="s">
        <v>90</v>
      </c>
      <c r="C28" s="248" t="s">
        <v>91</v>
      </c>
      <c r="D28" s="231"/>
      <c r="E28" s="232"/>
      <c r="F28" s="233"/>
      <c r="G28" s="233">
        <f>SUMIF(AG29:AG107,"&lt;&gt;NOR",G29:G107)</f>
        <v>0</v>
      </c>
      <c r="H28" s="233"/>
      <c r="I28" s="233">
        <f>SUM(I29:I107)</f>
        <v>0</v>
      </c>
      <c r="J28" s="233"/>
      <c r="K28" s="233">
        <f>SUM(K29:K107)</f>
        <v>0</v>
      </c>
      <c r="L28" s="233"/>
      <c r="M28" s="233">
        <f>SUM(M29:M107)</f>
        <v>0</v>
      </c>
      <c r="N28" s="232"/>
      <c r="O28" s="232">
        <f>SUM(O29:O107)</f>
        <v>2220.73</v>
      </c>
      <c r="P28" s="232"/>
      <c r="Q28" s="232">
        <f>SUM(Q29:Q107)</f>
        <v>0</v>
      </c>
      <c r="R28" s="233"/>
      <c r="S28" s="233"/>
      <c r="T28" s="234"/>
      <c r="U28" s="228"/>
      <c r="V28" s="228">
        <f>SUM(V29:V107)</f>
        <v>6850.0000000000009</v>
      </c>
      <c r="W28" s="228"/>
      <c r="X28" s="228"/>
      <c r="AG28" t="s">
        <v>190</v>
      </c>
    </row>
    <row r="29" spans="1:60" outlineLevel="1" x14ac:dyDescent="0.2">
      <c r="A29" s="236">
        <v>4</v>
      </c>
      <c r="B29" s="237" t="s">
        <v>246</v>
      </c>
      <c r="C29" s="249" t="s">
        <v>247</v>
      </c>
      <c r="D29" s="238" t="s">
        <v>228</v>
      </c>
      <c r="E29" s="239">
        <v>881.35874999999999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2.4072</v>
      </c>
      <c r="O29" s="239">
        <f>ROUND(E29*N29,2)</f>
        <v>2121.61</v>
      </c>
      <c r="P29" s="239">
        <v>0</v>
      </c>
      <c r="Q29" s="239">
        <f>ROUND(E29*P29,2)</f>
        <v>0</v>
      </c>
      <c r="R29" s="241"/>
      <c r="S29" s="241" t="s">
        <v>248</v>
      </c>
      <c r="T29" s="242" t="s">
        <v>248</v>
      </c>
      <c r="U29" s="224">
        <v>0</v>
      </c>
      <c r="V29" s="224">
        <f>ROUND(E29*U29,2)</f>
        <v>0</v>
      </c>
      <c r="W29" s="224"/>
      <c r="X29" s="224" t="s">
        <v>231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249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250</v>
      </c>
      <c r="D31" s="226"/>
      <c r="E31" s="227">
        <v>368.15715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251</v>
      </c>
      <c r="D32" s="226"/>
      <c r="E32" s="227">
        <v>513.20159999999998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1"/>
      <c r="D33" s="246"/>
      <c r="E33" s="246"/>
      <c r="F33" s="246"/>
      <c r="G33" s="24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200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6">
        <v>5</v>
      </c>
      <c r="B34" s="237" t="s">
        <v>252</v>
      </c>
      <c r="C34" s="249" t="s">
        <v>253</v>
      </c>
      <c r="D34" s="238" t="s">
        <v>254</v>
      </c>
      <c r="E34" s="239">
        <v>48.755000000000003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1.07521</v>
      </c>
      <c r="O34" s="239">
        <f>ROUND(E34*N34,2)</f>
        <v>52.42</v>
      </c>
      <c r="P34" s="239">
        <v>0</v>
      </c>
      <c r="Q34" s="239">
        <f>ROUND(E34*P34,2)</f>
        <v>0</v>
      </c>
      <c r="R34" s="241" t="s">
        <v>255</v>
      </c>
      <c r="S34" s="241" t="s">
        <v>194</v>
      </c>
      <c r="T34" s="242" t="s">
        <v>242</v>
      </c>
      <c r="U34" s="224">
        <v>22.321000000000002</v>
      </c>
      <c r="V34" s="224">
        <f>ROUND(E34*U34,2)</f>
        <v>1088.26</v>
      </c>
      <c r="W34" s="224"/>
      <c r="X34" s="224" t="s">
        <v>231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232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256</v>
      </c>
      <c r="D35" s="226"/>
      <c r="E35" s="227">
        <v>26.055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257</v>
      </c>
      <c r="D36" s="226"/>
      <c r="E36" s="227">
        <v>22.7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258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1"/>
      <c r="D38" s="246"/>
      <c r="E38" s="246"/>
      <c r="F38" s="246"/>
      <c r="G38" s="24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6</v>
      </c>
      <c r="B39" s="237" t="s">
        <v>259</v>
      </c>
      <c r="C39" s="249" t="s">
        <v>260</v>
      </c>
      <c r="D39" s="238" t="s">
        <v>261</v>
      </c>
      <c r="E39" s="239">
        <v>1033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1.92E-3</v>
      </c>
      <c r="O39" s="239">
        <f>ROUND(E39*N39,2)</f>
        <v>1.98</v>
      </c>
      <c r="P39" s="239">
        <v>0</v>
      </c>
      <c r="Q39" s="239">
        <f>ROUND(E39*P39,2)</f>
        <v>0</v>
      </c>
      <c r="R39" s="241" t="s">
        <v>255</v>
      </c>
      <c r="S39" s="241" t="s">
        <v>194</v>
      </c>
      <c r="T39" s="242" t="s">
        <v>242</v>
      </c>
      <c r="U39" s="224">
        <v>0.83399999999999996</v>
      </c>
      <c r="V39" s="224">
        <f>ROUND(E39*U39,2)</f>
        <v>861.52</v>
      </c>
      <c r="W39" s="224"/>
      <c r="X39" s="224" t="s">
        <v>231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232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9" t="s">
        <v>262</v>
      </c>
      <c r="D40" s="257"/>
      <c r="E40" s="257"/>
      <c r="F40" s="257"/>
      <c r="G40" s="25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234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263</v>
      </c>
      <c r="D41" s="226"/>
      <c r="E41" s="227">
        <v>1033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1"/>
      <c r="D42" s="246"/>
      <c r="E42" s="246"/>
      <c r="F42" s="246"/>
      <c r="G42" s="24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6">
        <v>7</v>
      </c>
      <c r="B43" s="237" t="s">
        <v>264</v>
      </c>
      <c r="C43" s="249" t="s">
        <v>265</v>
      </c>
      <c r="D43" s="238" t="s">
        <v>261</v>
      </c>
      <c r="E43" s="239">
        <v>316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1.42E-3</v>
      </c>
      <c r="O43" s="239">
        <f>ROUND(E43*N43,2)</f>
        <v>0.45</v>
      </c>
      <c r="P43" s="239">
        <v>0</v>
      </c>
      <c r="Q43" s="239">
        <f>ROUND(E43*P43,2)</f>
        <v>0</v>
      </c>
      <c r="R43" s="241" t="s">
        <v>255</v>
      </c>
      <c r="S43" s="241" t="s">
        <v>194</v>
      </c>
      <c r="T43" s="242" t="s">
        <v>242</v>
      </c>
      <c r="U43" s="224">
        <v>1.917</v>
      </c>
      <c r="V43" s="224">
        <f>ROUND(E43*U43,2)</f>
        <v>605.77</v>
      </c>
      <c r="W43" s="224"/>
      <c r="X43" s="224" t="s">
        <v>231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59" t="s">
        <v>266</v>
      </c>
      <c r="D44" s="257"/>
      <c r="E44" s="257"/>
      <c r="F44" s="257"/>
      <c r="G44" s="25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234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43" t="str">
        <f>C44</f>
        <v>pro pažení hloubených vykopávek do předem provedených vrtů, se zabetonováním spodního konce, s případným nutným obsypem zápory pískem,</v>
      </c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267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268</v>
      </c>
      <c r="D46" s="226"/>
      <c r="E46" s="227">
        <v>108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269</v>
      </c>
      <c r="D47" s="226"/>
      <c r="E47" s="227">
        <v>208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8</v>
      </c>
      <c r="B49" s="237" t="s">
        <v>270</v>
      </c>
      <c r="C49" s="249" t="s">
        <v>271</v>
      </c>
      <c r="D49" s="238" t="s">
        <v>254</v>
      </c>
      <c r="E49" s="239">
        <v>0.67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2.1299999999999999E-3</v>
      </c>
      <c r="O49" s="239">
        <f>ROUND(E49*N49,2)</f>
        <v>0</v>
      </c>
      <c r="P49" s="239">
        <v>0</v>
      </c>
      <c r="Q49" s="239">
        <f>ROUND(E49*P49,2)</f>
        <v>0</v>
      </c>
      <c r="R49" s="241" t="s">
        <v>255</v>
      </c>
      <c r="S49" s="241" t="s">
        <v>194</v>
      </c>
      <c r="T49" s="242" t="s">
        <v>242</v>
      </c>
      <c r="U49" s="224">
        <v>2.7189999999999999</v>
      </c>
      <c r="V49" s="224">
        <f>ROUND(E49*U49,2)</f>
        <v>1.82</v>
      </c>
      <c r="W49" s="224"/>
      <c r="X49" s="224" t="s">
        <v>231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 t="s">
        <v>272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234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2" t="s">
        <v>273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199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274</v>
      </c>
      <c r="D52" s="226"/>
      <c r="E52" s="227">
        <v>0.67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1"/>
      <c r="D53" s="246"/>
      <c r="E53" s="246"/>
      <c r="F53" s="246"/>
      <c r="G53" s="24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9</v>
      </c>
      <c r="B54" s="237" t="s">
        <v>275</v>
      </c>
      <c r="C54" s="249" t="s">
        <v>276</v>
      </c>
      <c r="D54" s="238" t="s">
        <v>254</v>
      </c>
      <c r="E54" s="239">
        <v>0.67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5.77E-3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255</v>
      </c>
      <c r="S54" s="241" t="s">
        <v>194</v>
      </c>
      <c r="T54" s="242" t="s">
        <v>242</v>
      </c>
      <c r="U54" s="224">
        <v>25.875</v>
      </c>
      <c r="V54" s="224">
        <f>ROUND(E54*U54,2)</f>
        <v>17.34</v>
      </c>
      <c r="W54" s="224"/>
      <c r="X54" s="224" t="s">
        <v>231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232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9" t="s">
        <v>272</v>
      </c>
      <c r="D55" s="257"/>
      <c r="E55" s="257"/>
      <c r="F55" s="257"/>
      <c r="G55" s="25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234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2" t="s">
        <v>273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199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274</v>
      </c>
      <c r="D57" s="226"/>
      <c r="E57" s="227">
        <v>0.67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1"/>
      <c r="D58" s="246"/>
      <c r="E58" s="246"/>
      <c r="F58" s="246"/>
      <c r="G58" s="24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6">
        <v>10</v>
      </c>
      <c r="B59" s="237" t="s">
        <v>277</v>
      </c>
      <c r="C59" s="249" t="s">
        <v>278</v>
      </c>
      <c r="D59" s="238" t="s">
        <v>228</v>
      </c>
      <c r="E59" s="239">
        <v>11.988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 t="s">
        <v>255</v>
      </c>
      <c r="S59" s="241" t="s">
        <v>194</v>
      </c>
      <c r="T59" s="242" t="s">
        <v>242</v>
      </c>
      <c r="U59" s="224">
        <v>2.835</v>
      </c>
      <c r="V59" s="224">
        <f>ROUND(E59*U59,2)</f>
        <v>33.99</v>
      </c>
      <c r="W59" s="224"/>
      <c r="X59" s="224" t="s">
        <v>231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232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9" t="s">
        <v>279</v>
      </c>
      <c r="D60" s="257"/>
      <c r="E60" s="257"/>
      <c r="F60" s="257"/>
      <c r="G60" s="257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234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2" t="s">
        <v>273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199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280</v>
      </c>
      <c r="D62" s="226"/>
      <c r="E62" s="227">
        <v>11.988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1"/>
      <c r="D63" s="246"/>
      <c r="E63" s="246"/>
      <c r="F63" s="246"/>
      <c r="G63" s="246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6">
        <v>11</v>
      </c>
      <c r="B64" s="237" t="s">
        <v>281</v>
      </c>
      <c r="C64" s="249" t="s">
        <v>282</v>
      </c>
      <c r="D64" s="238" t="s">
        <v>261</v>
      </c>
      <c r="E64" s="239">
        <v>442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5.4000000000000001E-4</v>
      </c>
      <c r="O64" s="239">
        <f>ROUND(E64*N64,2)</f>
        <v>0.24</v>
      </c>
      <c r="P64" s="239">
        <v>0</v>
      </c>
      <c r="Q64" s="239">
        <f>ROUND(E64*P64,2)</f>
        <v>0</v>
      </c>
      <c r="R64" s="241" t="s">
        <v>255</v>
      </c>
      <c r="S64" s="241" t="s">
        <v>194</v>
      </c>
      <c r="T64" s="242" t="s">
        <v>242</v>
      </c>
      <c r="U64" s="224">
        <v>3.2480000000000002</v>
      </c>
      <c r="V64" s="224">
        <f>ROUND(E64*U64,2)</f>
        <v>1435.62</v>
      </c>
      <c r="W64" s="224"/>
      <c r="X64" s="224" t="s">
        <v>231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232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283</v>
      </c>
      <c r="D65" s="226"/>
      <c r="E65" s="227">
        <v>442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1"/>
      <c r="D66" s="246"/>
      <c r="E66" s="246"/>
      <c r="F66" s="246"/>
      <c r="G66" s="24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200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6">
        <v>12</v>
      </c>
      <c r="B67" s="237" t="s">
        <v>284</v>
      </c>
      <c r="C67" s="249" t="s">
        <v>285</v>
      </c>
      <c r="D67" s="238" t="s">
        <v>261</v>
      </c>
      <c r="E67" s="239">
        <v>442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1.1E-4</v>
      </c>
      <c r="O67" s="239">
        <f>ROUND(E67*N67,2)</f>
        <v>0.05</v>
      </c>
      <c r="P67" s="239">
        <v>0</v>
      </c>
      <c r="Q67" s="239">
        <f>ROUND(E67*P67,2)</f>
        <v>0</v>
      </c>
      <c r="R67" s="241" t="s">
        <v>255</v>
      </c>
      <c r="S67" s="241" t="s">
        <v>194</v>
      </c>
      <c r="T67" s="242" t="s">
        <v>242</v>
      </c>
      <c r="U67" s="224">
        <v>0.64800000000000002</v>
      </c>
      <c r="V67" s="224">
        <f>ROUND(E67*U67,2)</f>
        <v>286.42</v>
      </c>
      <c r="W67" s="224"/>
      <c r="X67" s="224" t="s">
        <v>231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232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0"/>
      <c r="D68" s="258"/>
      <c r="E68" s="258"/>
      <c r="F68" s="258"/>
      <c r="G68" s="25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6">
        <v>13</v>
      </c>
      <c r="B69" s="237" t="s">
        <v>286</v>
      </c>
      <c r="C69" s="249" t="s">
        <v>287</v>
      </c>
      <c r="D69" s="238" t="s">
        <v>261</v>
      </c>
      <c r="E69" s="239">
        <v>1033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3.49E-3</v>
      </c>
      <c r="O69" s="239">
        <f>ROUND(E69*N69,2)</f>
        <v>3.61</v>
      </c>
      <c r="P69" s="239">
        <v>0</v>
      </c>
      <c r="Q69" s="239">
        <f>ROUND(E69*P69,2)</f>
        <v>0</v>
      </c>
      <c r="R69" s="241" t="s">
        <v>255</v>
      </c>
      <c r="S69" s="241" t="s">
        <v>194</v>
      </c>
      <c r="T69" s="242" t="s">
        <v>242</v>
      </c>
      <c r="U69" s="224">
        <v>1.33</v>
      </c>
      <c r="V69" s="224">
        <f>ROUND(E69*U69,2)</f>
        <v>1373.89</v>
      </c>
      <c r="W69" s="224"/>
      <c r="X69" s="224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288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289</v>
      </c>
      <c r="D71" s="226"/>
      <c r="E71" s="227">
        <v>579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290</v>
      </c>
      <c r="D72" s="226"/>
      <c r="E72" s="227">
        <v>454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204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1"/>
      <c r="D73" s="246"/>
      <c r="E73" s="246"/>
      <c r="F73" s="246"/>
      <c r="G73" s="246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200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36">
        <v>14</v>
      </c>
      <c r="B74" s="237" t="s">
        <v>291</v>
      </c>
      <c r="C74" s="249" t="s">
        <v>292</v>
      </c>
      <c r="D74" s="238" t="s">
        <v>261</v>
      </c>
      <c r="E74" s="239">
        <v>316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1.17E-3</v>
      </c>
      <c r="O74" s="239">
        <f>ROUND(E74*N74,2)</f>
        <v>0.37</v>
      </c>
      <c r="P74" s="239">
        <v>0</v>
      </c>
      <c r="Q74" s="239">
        <f>ROUND(E74*P74,2)</f>
        <v>0</v>
      </c>
      <c r="R74" s="241" t="s">
        <v>255</v>
      </c>
      <c r="S74" s="241" t="s">
        <v>194</v>
      </c>
      <c r="T74" s="242" t="s">
        <v>242</v>
      </c>
      <c r="U74" s="224">
        <v>1.524</v>
      </c>
      <c r="V74" s="224">
        <f>ROUND(E74*U74,2)</f>
        <v>481.58</v>
      </c>
      <c r="W74" s="224"/>
      <c r="X74" s="224" t="s">
        <v>231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232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293</v>
      </c>
      <c r="D75" s="226"/>
      <c r="E75" s="227">
        <v>108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294</v>
      </c>
      <c r="D76" s="226"/>
      <c r="E76" s="227">
        <v>208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1"/>
      <c r="D77" s="246"/>
      <c r="E77" s="246"/>
      <c r="F77" s="246"/>
      <c r="G77" s="24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200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6">
        <v>15</v>
      </c>
      <c r="B78" s="237" t="s">
        <v>295</v>
      </c>
      <c r="C78" s="249" t="s">
        <v>296</v>
      </c>
      <c r="D78" s="238" t="s">
        <v>297</v>
      </c>
      <c r="E78" s="239">
        <v>52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4.0000000000000003E-5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255</v>
      </c>
      <c r="S78" s="241" t="s">
        <v>194</v>
      </c>
      <c r="T78" s="242" t="s">
        <v>242</v>
      </c>
      <c r="U78" s="224">
        <v>2.1179999999999999</v>
      </c>
      <c r="V78" s="224">
        <f>ROUND(E78*U78,2)</f>
        <v>110.14</v>
      </c>
      <c r="W78" s="224"/>
      <c r="X78" s="224" t="s">
        <v>231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232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9" t="s">
        <v>298</v>
      </c>
      <c r="D79" s="257"/>
      <c r="E79" s="257"/>
      <c r="F79" s="257"/>
      <c r="G79" s="25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234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299</v>
      </c>
      <c r="D80" s="226"/>
      <c r="E80" s="227">
        <v>52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204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1"/>
      <c r="D81" s="246"/>
      <c r="E81" s="246"/>
      <c r="F81" s="246"/>
      <c r="G81" s="246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6">
        <v>16</v>
      </c>
      <c r="B82" s="237" t="s">
        <v>300</v>
      </c>
      <c r="C82" s="249" t="s">
        <v>301</v>
      </c>
      <c r="D82" s="238" t="s">
        <v>254</v>
      </c>
      <c r="E82" s="239">
        <v>1.9644600000000001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1.0711999999999999</v>
      </c>
      <c r="O82" s="239">
        <f>ROUND(E82*N82,2)</f>
        <v>2.1</v>
      </c>
      <c r="P82" s="239">
        <v>0</v>
      </c>
      <c r="Q82" s="239">
        <f>ROUND(E82*P82,2)</f>
        <v>0</v>
      </c>
      <c r="R82" s="241" t="s">
        <v>255</v>
      </c>
      <c r="S82" s="241" t="s">
        <v>194</v>
      </c>
      <c r="T82" s="242" t="s">
        <v>242</v>
      </c>
      <c r="U82" s="224">
        <v>0</v>
      </c>
      <c r="V82" s="224">
        <f>ROUND(E82*U82,2)</f>
        <v>0</v>
      </c>
      <c r="W82" s="224"/>
      <c r="X82" s="224" t="s">
        <v>231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232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302</v>
      </c>
      <c r="D83" s="226"/>
      <c r="E83" s="227">
        <v>1.9644600000000001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1"/>
      <c r="D84" s="246"/>
      <c r="E84" s="246"/>
      <c r="F84" s="246"/>
      <c r="G84" s="24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200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6">
        <v>17</v>
      </c>
      <c r="B85" s="237" t="s">
        <v>303</v>
      </c>
      <c r="C85" s="249" t="s">
        <v>304</v>
      </c>
      <c r="D85" s="238" t="s">
        <v>261</v>
      </c>
      <c r="E85" s="239">
        <v>442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4.3290000000000002E-2</v>
      </c>
      <c r="O85" s="239">
        <f>ROUND(E85*N85,2)</f>
        <v>19.13</v>
      </c>
      <c r="P85" s="239">
        <v>0</v>
      </c>
      <c r="Q85" s="239">
        <f>ROUND(E85*P85,2)</f>
        <v>0</v>
      </c>
      <c r="R85" s="241" t="s">
        <v>255</v>
      </c>
      <c r="S85" s="241" t="s">
        <v>194</v>
      </c>
      <c r="T85" s="242" t="s">
        <v>242</v>
      </c>
      <c r="U85" s="224">
        <v>0.67800000000000005</v>
      </c>
      <c r="V85" s="224">
        <f>ROUND(E85*U85,2)</f>
        <v>299.68</v>
      </c>
      <c r="W85" s="224"/>
      <c r="X85" s="224" t="s">
        <v>231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232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9" t="s">
        <v>305</v>
      </c>
      <c r="D86" s="257"/>
      <c r="E86" s="257"/>
      <c r="F86" s="257"/>
      <c r="G86" s="25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234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2" t="s">
        <v>306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199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2" t="s">
        <v>307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199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2" t="s">
        <v>308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199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2" t="s">
        <v>309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199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310</v>
      </c>
      <c r="D91" s="226"/>
      <c r="E91" s="227">
        <v>442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18</v>
      </c>
      <c r="B93" s="237" t="s">
        <v>311</v>
      </c>
      <c r="C93" s="249" t="s">
        <v>312</v>
      </c>
      <c r="D93" s="238" t="s">
        <v>313</v>
      </c>
      <c r="E93" s="239">
        <v>52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4.4000000000000003E-3</v>
      </c>
      <c r="O93" s="239">
        <f>ROUND(E93*N93,2)</f>
        <v>0.23</v>
      </c>
      <c r="P93" s="239">
        <v>0</v>
      </c>
      <c r="Q93" s="239">
        <f>ROUND(E93*P93,2)</f>
        <v>0</v>
      </c>
      <c r="R93" s="241" t="s">
        <v>255</v>
      </c>
      <c r="S93" s="241" t="s">
        <v>194</v>
      </c>
      <c r="T93" s="242" t="s">
        <v>242</v>
      </c>
      <c r="U93" s="224">
        <v>4.8840000000000003</v>
      </c>
      <c r="V93" s="224">
        <f>ROUND(E93*U93,2)</f>
        <v>253.97</v>
      </c>
      <c r="W93" s="224"/>
      <c r="X93" s="224" t="s">
        <v>231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9" t="s">
        <v>314</v>
      </c>
      <c r="D94" s="257"/>
      <c r="E94" s="257"/>
      <c r="F94" s="257"/>
      <c r="G94" s="25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234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1"/>
      <c r="D95" s="246"/>
      <c r="E95" s="246"/>
      <c r="F95" s="246"/>
      <c r="G95" s="24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200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6">
        <v>19</v>
      </c>
      <c r="B96" s="237" t="s">
        <v>315</v>
      </c>
      <c r="C96" s="249" t="s">
        <v>316</v>
      </c>
      <c r="D96" s="238" t="s">
        <v>228</v>
      </c>
      <c r="E96" s="239">
        <v>11.988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0.55000000000000004</v>
      </c>
      <c r="O96" s="239">
        <f>ROUND(E96*N96,2)</f>
        <v>6.59</v>
      </c>
      <c r="P96" s="239">
        <v>0</v>
      </c>
      <c r="Q96" s="239">
        <f>ROUND(E96*P96,2)</f>
        <v>0</v>
      </c>
      <c r="R96" s="241" t="s">
        <v>317</v>
      </c>
      <c r="S96" s="241" t="s">
        <v>194</v>
      </c>
      <c r="T96" s="242" t="s">
        <v>242</v>
      </c>
      <c r="U96" s="224">
        <v>0</v>
      </c>
      <c r="V96" s="224">
        <f>ROUND(E96*U96,2)</f>
        <v>0</v>
      </c>
      <c r="W96" s="224"/>
      <c r="X96" s="224" t="s">
        <v>318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319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320</v>
      </c>
      <c r="D97" s="226"/>
      <c r="E97" s="227">
        <v>11.988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1"/>
      <c r="D98" s="246"/>
      <c r="E98" s="246"/>
      <c r="F98" s="246"/>
      <c r="G98" s="246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200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6">
        <v>20</v>
      </c>
      <c r="B99" s="237" t="s">
        <v>321</v>
      </c>
      <c r="C99" s="249" t="s">
        <v>322</v>
      </c>
      <c r="D99" s="238" t="s">
        <v>254</v>
      </c>
      <c r="E99" s="239">
        <v>5.5296000000000003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1</v>
      </c>
      <c r="O99" s="239">
        <f>ROUND(E99*N99,2)</f>
        <v>5.53</v>
      </c>
      <c r="P99" s="239">
        <v>0</v>
      </c>
      <c r="Q99" s="239">
        <f>ROUND(E99*P99,2)</f>
        <v>0</v>
      </c>
      <c r="R99" s="241" t="s">
        <v>317</v>
      </c>
      <c r="S99" s="241" t="s">
        <v>194</v>
      </c>
      <c r="T99" s="242" t="s">
        <v>242</v>
      </c>
      <c r="U99" s="224">
        <v>0</v>
      </c>
      <c r="V99" s="224">
        <f>ROUND(E99*U99,2)</f>
        <v>0</v>
      </c>
      <c r="W99" s="224"/>
      <c r="X99" s="224" t="s">
        <v>318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319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323</v>
      </c>
      <c r="D100" s="226"/>
      <c r="E100" s="227">
        <v>5.5296000000000003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1"/>
      <c r="D101" s="246"/>
      <c r="E101" s="246"/>
      <c r="F101" s="246"/>
      <c r="G101" s="24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200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6">
        <v>21</v>
      </c>
      <c r="B102" s="237" t="s">
        <v>324</v>
      </c>
      <c r="C102" s="249" t="s">
        <v>325</v>
      </c>
      <c r="D102" s="238" t="s">
        <v>254</v>
      </c>
      <c r="E102" s="239">
        <v>5.6992000000000003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1</v>
      </c>
      <c r="O102" s="239">
        <f>ROUND(E102*N102,2)</f>
        <v>5.7</v>
      </c>
      <c r="P102" s="239">
        <v>0</v>
      </c>
      <c r="Q102" s="239">
        <f>ROUND(E102*P102,2)</f>
        <v>0</v>
      </c>
      <c r="R102" s="241" t="s">
        <v>317</v>
      </c>
      <c r="S102" s="241" t="s">
        <v>194</v>
      </c>
      <c r="T102" s="242" t="s">
        <v>242</v>
      </c>
      <c r="U102" s="224">
        <v>0</v>
      </c>
      <c r="V102" s="224">
        <f>ROUND(E102*U102,2)</f>
        <v>0</v>
      </c>
      <c r="W102" s="224"/>
      <c r="X102" s="224" t="s">
        <v>318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319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326</v>
      </c>
      <c r="D103" s="226"/>
      <c r="E103" s="227">
        <v>5.6992000000000003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1"/>
      <c r="D104" s="246"/>
      <c r="E104" s="246"/>
      <c r="F104" s="246"/>
      <c r="G104" s="246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6">
        <v>22</v>
      </c>
      <c r="B105" s="237" t="s">
        <v>327</v>
      </c>
      <c r="C105" s="249" t="s">
        <v>328</v>
      </c>
      <c r="D105" s="238" t="s">
        <v>254</v>
      </c>
      <c r="E105" s="239">
        <v>0.72360000000000002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1</v>
      </c>
      <c r="O105" s="239">
        <f>ROUND(E105*N105,2)</f>
        <v>0.72</v>
      </c>
      <c r="P105" s="239">
        <v>0</v>
      </c>
      <c r="Q105" s="239">
        <f>ROUND(E105*P105,2)</f>
        <v>0</v>
      </c>
      <c r="R105" s="241" t="s">
        <v>317</v>
      </c>
      <c r="S105" s="241" t="s">
        <v>194</v>
      </c>
      <c r="T105" s="242" t="s">
        <v>242</v>
      </c>
      <c r="U105" s="224">
        <v>0</v>
      </c>
      <c r="V105" s="224">
        <f>ROUND(E105*U105,2)</f>
        <v>0</v>
      </c>
      <c r="W105" s="224"/>
      <c r="X105" s="224" t="s">
        <v>318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319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329</v>
      </c>
      <c r="D106" s="226"/>
      <c r="E106" s="227">
        <v>0.72360000000000002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1"/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229" t="s">
        <v>189</v>
      </c>
      <c r="B108" s="230" t="s">
        <v>118</v>
      </c>
      <c r="C108" s="248" t="s">
        <v>119</v>
      </c>
      <c r="D108" s="231"/>
      <c r="E108" s="232"/>
      <c r="F108" s="233"/>
      <c r="G108" s="233">
        <f>SUMIF(AG109:AG114,"&lt;&gt;NOR",G109:G114)</f>
        <v>0</v>
      </c>
      <c r="H108" s="233"/>
      <c r="I108" s="233">
        <f>SUM(I109:I114)</f>
        <v>0</v>
      </c>
      <c r="J108" s="233"/>
      <c r="K108" s="233">
        <f>SUM(K109:K114)</f>
        <v>0</v>
      </c>
      <c r="L108" s="233"/>
      <c r="M108" s="233">
        <f>SUM(M109:M114)</f>
        <v>0</v>
      </c>
      <c r="N108" s="232"/>
      <c r="O108" s="232">
        <f>SUM(O109:O114)</f>
        <v>0</v>
      </c>
      <c r="P108" s="232"/>
      <c r="Q108" s="232">
        <f>SUM(Q109:Q114)</f>
        <v>85.82</v>
      </c>
      <c r="R108" s="233"/>
      <c r="S108" s="233"/>
      <c r="T108" s="234"/>
      <c r="U108" s="228"/>
      <c r="V108" s="228">
        <f>SUM(V109:V114)</f>
        <v>500.1</v>
      </c>
      <c r="W108" s="228"/>
      <c r="X108" s="228"/>
      <c r="AG108" t="s">
        <v>190</v>
      </c>
    </row>
    <row r="109" spans="1:60" outlineLevel="1" x14ac:dyDescent="0.2">
      <c r="A109" s="236">
        <v>23</v>
      </c>
      <c r="B109" s="237" t="s">
        <v>330</v>
      </c>
      <c r="C109" s="249" t="s">
        <v>331</v>
      </c>
      <c r="D109" s="238" t="s">
        <v>261</v>
      </c>
      <c r="E109" s="239">
        <v>50.514749999999999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1.6990000000000001</v>
      </c>
      <c r="Q109" s="239">
        <f>ROUND(E109*P109,2)</f>
        <v>85.82</v>
      </c>
      <c r="R109" s="241" t="s">
        <v>255</v>
      </c>
      <c r="S109" s="241" t="s">
        <v>194</v>
      </c>
      <c r="T109" s="242" t="s">
        <v>242</v>
      </c>
      <c r="U109" s="224">
        <v>9.9</v>
      </c>
      <c r="V109" s="224">
        <f>ROUND(E109*U109,2)</f>
        <v>500.1</v>
      </c>
      <c r="W109" s="224"/>
      <c r="X109" s="224" t="s">
        <v>231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232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9" t="s">
        <v>332</v>
      </c>
      <c r="D110" s="257"/>
      <c r="E110" s="257"/>
      <c r="F110" s="257"/>
      <c r="G110" s="257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234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333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334</v>
      </c>
      <c r="D112" s="226"/>
      <c r="E112" s="227">
        <v>22.254750000000001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335</v>
      </c>
      <c r="D113" s="226"/>
      <c r="E113" s="227">
        <v>28.26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1"/>
      <c r="D114" s="246"/>
      <c r="E114" s="246"/>
      <c r="F114" s="246"/>
      <c r="G114" s="246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9" t="s">
        <v>189</v>
      </c>
      <c r="B115" s="230" t="s">
        <v>120</v>
      </c>
      <c r="C115" s="248" t="s">
        <v>121</v>
      </c>
      <c r="D115" s="231"/>
      <c r="E115" s="232"/>
      <c r="F115" s="233"/>
      <c r="G115" s="233">
        <f>SUMIF(AG116:AG119,"&lt;&gt;NOR",G116:G119)</f>
        <v>0</v>
      </c>
      <c r="H115" s="233"/>
      <c r="I115" s="233">
        <f>SUM(I116:I119)</f>
        <v>0</v>
      </c>
      <c r="J115" s="233"/>
      <c r="K115" s="233">
        <f>SUM(K116:K119)</f>
        <v>0</v>
      </c>
      <c r="L115" s="233"/>
      <c r="M115" s="233">
        <f>SUM(M116:M119)</f>
        <v>0</v>
      </c>
      <c r="N115" s="232"/>
      <c r="O115" s="232">
        <f>SUM(O116:O119)</f>
        <v>0</v>
      </c>
      <c r="P115" s="232"/>
      <c r="Q115" s="232">
        <f>SUM(Q116:Q119)</f>
        <v>0</v>
      </c>
      <c r="R115" s="233"/>
      <c r="S115" s="233"/>
      <c r="T115" s="234"/>
      <c r="U115" s="228"/>
      <c r="V115" s="228">
        <f>SUM(V116:V119)</f>
        <v>177.66</v>
      </c>
      <c r="W115" s="228"/>
      <c r="X115" s="228"/>
      <c r="AG115" t="s">
        <v>190</v>
      </c>
    </row>
    <row r="116" spans="1:60" outlineLevel="1" x14ac:dyDescent="0.2">
      <c r="A116" s="236">
        <v>24</v>
      </c>
      <c r="B116" s="237" t="s">
        <v>336</v>
      </c>
      <c r="C116" s="249" t="s">
        <v>337</v>
      </c>
      <c r="D116" s="238" t="s">
        <v>254</v>
      </c>
      <c r="E116" s="239">
        <v>2220.7433999999998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255</v>
      </c>
      <c r="S116" s="241" t="s">
        <v>194</v>
      </c>
      <c r="T116" s="242" t="s">
        <v>242</v>
      </c>
      <c r="U116" s="224">
        <v>0.08</v>
      </c>
      <c r="V116" s="224">
        <f>ROUND(E116*U116,2)</f>
        <v>177.66</v>
      </c>
      <c r="W116" s="224"/>
      <c r="X116" s="224" t="s">
        <v>338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339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0"/>
      <c r="D117" s="258"/>
      <c r="E117" s="258"/>
      <c r="F117" s="258"/>
      <c r="G117" s="258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6">
        <v>25</v>
      </c>
      <c r="B118" s="237" t="s">
        <v>340</v>
      </c>
      <c r="C118" s="249" t="s">
        <v>341</v>
      </c>
      <c r="D118" s="238" t="s">
        <v>342</v>
      </c>
      <c r="E118" s="239">
        <v>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343</v>
      </c>
      <c r="T118" s="242" t="s">
        <v>195</v>
      </c>
      <c r="U118" s="224">
        <v>0</v>
      </c>
      <c r="V118" s="224">
        <f>ROUND(E118*U118,2)</f>
        <v>0</v>
      </c>
      <c r="W118" s="224"/>
      <c r="X118" s="224" t="s">
        <v>231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232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0"/>
      <c r="D119" s="258"/>
      <c r="E119" s="258"/>
      <c r="F119" s="258"/>
      <c r="G119" s="25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200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9" t="s">
        <v>189</v>
      </c>
      <c r="B120" s="230" t="s">
        <v>158</v>
      </c>
      <c r="C120" s="248" t="s">
        <v>159</v>
      </c>
      <c r="D120" s="231"/>
      <c r="E120" s="232"/>
      <c r="F120" s="233"/>
      <c r="G120" s="233">
        <f>SUMIF(AG121:AG134,"&lt;&gt;NOR",G121:G134)</f>
        <v>0</v>
      </c>
      <c r="H120" s="233"/>
      <c r="I120" s="233">
        <f>SUM(I121:I134)</f>
        <v>0</v>
      </c>
      <c r="J120" s="233"/>
      <c r="K120" s="233">
        <f>SUM(K121:K134)</f>
        <v>0</v>
      </c>
      <c r="L120" s="233"/>
      <c r="M120" s="233">
        <f>SUM(M121:M134)</f>
        <v>0</v>
      </c>
      <c r="N120" s="232"/>
      <c r="O120" s="232">
        <f>SUM(O121:O134)</f>
        <v>0</v>
      </c>
      <c r="P120" s="232"/>
      <c r="Q120" s="232">
        <f>SUM(Q121:Q134)</f>
        <v>0</v>
      </c>
      <c r="R120" s="233"/>
      <c r="S120" s="233"/>
      <c r="T120" s="234"/>
      <c r="U120" s="228"/>
      <c r="V120" s="228">
        <f>SUM(V121:V134)</f>
        <v>65.819999999999993</v>
      </c>
      <c r="W120" s="228"/>
      <c r="X120" s="228"/>
      <c r="AG120" t="s">
        <v>190</v>
      </c>
    </row>
    <row r="121" spans="1:60" ht="22.5" outlineLevel="1" x14ac:dyDescent="0.2">
      <c r="A121" s="236">
        <v>26</v>
      </c>
      <c r="B121" s="237" t="s">
        <v>344</v>
      </c>
      <c r="C121" s="249" t="s">
        <v>345</v>
      </c>
      <c r="D121" s="238" t="s">
        <v>254</v>
      </c>
      <c r="E121" s="239">
        <v>85.824560000000005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41" t="s">
        <v>346</v>
      </c>
      <c r="S121" s="241" t="s">
        <v>194</v>
      </c>
      <c r="T121" s="242" t="s">
        <v>242</v>
      </c>
      <c r="U121" s="224">
        <v>0.27700000000000002</v>
      </c>
      <c r="V121" s="224">
        <f>ROUND(E121*U121,2)</f>
        <v>23.77</v>
      </c>
      <c r="W121" s="224"/>
      <c r="X121" s="224" t="s">
        <v>347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348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9" t="s">
        <v>349</v>
      </c>
      <c r="D122" s="257"/>
      <c r="E122" s="257"/>
      <c r="F122" s="257"/>
      <c r="G122" s="25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234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2" t="s">
        <v>306</v>
      </c>
      <c r="D123" s="247"/>
      <c r="E123" s="247"/>
      <c r="F123" s="247"/>
      <c r="G123" s="247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199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2" t="s">
        <v>350</v>
      </c>
      <c r="D124" s="247"/>
      <c r="E124" s="247"/>
      <c r="F124" s="247"/>
      <c r="G124" s="24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199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1" x14ac:dyDescent="0.2">
      <c r="A125" s="220"/>
      <c r="B125" s="221"/>
      <c r="C125" s="252" t="s">
        <v>351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199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43" t="str">
        <f>C125</f>
        <v>- při vodorovné dopravě po vodě : vyložení na hromady na suchu nebo na přeložení na dopravní prostředek na suchu do 15 m vodorovně a současně do 4 m svisle,</v>
      </c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2" t="s">
        <v>352</v>
      </c>
      <c r="D126" s="247"/>
      <c r="E126" s="247"/>
      <c r="F126" s="247"/>
      <c r="G126" s="247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199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1"/>
      <c r="D127" s="246"/>
      <c r="E127" s="246"/>
      <c r="F127" s="246"/>
      <c r="G127" s="246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36">
        <v>27</v>
      </c>
      <c r="B128" s="237" t="s">
        <v>353</v>
      </c>
      <c r="C128" s="249" t="s">
        <v>354</v>
      </c>
      <c r="D128" s="238" t="s">
        <v>254</v>
      </c>
      <c r="E128" s="239">
        <v>85.824560000000005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355</v>
      </c>
      <c r="S128" s="241" t="s">
        <v>194</v>
      </c>
      <c r="T128" s="242" t="s">
        <v>242</v>
      </c>
      <c r="U128" s="224">
        <v>0.49</v>
      </c>
      <c r="V128" s="224">
        <f>ROUND(E128*U128,2)</f>
        <v>42.05</v>
      </c>
      <c r="W128" s="224"/>
      <c r="X128" s="224" t="s">
        <v>347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348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0" t="s">
        <v>356</v>
      </c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199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1"/>
      <c r="D130" s="246"/>
      <c r="E130" s="246"/>
      <c r="F130" s="246"/>
      <c r="G130" s="246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200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6">
        <v>28</v>
      </c>
      <c r="B131" s="237" t="s">
        <v>357</v>
      </c>
      <c r="C131" s="249" t="s">
        <v>358</v>
      </c>
      <c r="D131" s="238" t="s">
        <v>254</v>
      </c>
      <c r="E131" s="239">
        <v>2059.7894500000002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355</v>
      </c>
      <c r="S131" s="241" t="s">
        <v>194</v>
      </c>
      <c r="T131" s="242" t="s">
        <v>242</v>
      </c>
      <c r="U131" s="224">
        <v>0</v>
      </c>
      <c r="V131" s="224">
        <f>ROUND(E131*U131,2)</f>
        <v>0</v>
      </c>
      <c r="W131" s="224"/>
      <c r="X131" s="224" t="s">
        <v>347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348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60"/>
      <c r="D132" s="258"/>
      <c r="E132" s="258"/>
      <c r="F132" s="258"/>
      <c r="G132" s="258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200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6">
        <v>29</v>
      </c>
      <c r="B133" s="237" t="s">
        <v>359</v>
      </c>
      <c r="C133" s="249" t="s">
        <v>360</v>
      </c>
      <c r="D133" s="238" t="s">
        <v>254</v>
      </c>
      <c r="E133" s="239">
        <v>85.824560000000005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41" t="s">
        <v>355</v>
      </c>
      <c r="S133" s="241" t="s">
        <v>194</v>
      </c>
      <c r="T133" s="242" t="s">
        <v>242</v>
      </c>
      <c r="U133" s="224">
        <v>0</v>
      </c>
      <c r="V133" s="224">
        <f>ROUND(E133*U133,2)</f>
        <v>0</v>
      </c>
      <c r="W133" s="224"/>
      <c r="X133" s="224" t="s">
        <v>347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348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0"/>
      <c r="D134" s="258"/>
      <c r="E134" s="258"/>
      <c r="F134" s="258"/>
      <c r="G134" s="25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x14ac:dyDescent="0.2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176</v>
      </c>
    </row>
    <row r="136" spans="1:60" x14ac:dyDescent="0.2">
      <c r="A136" s="216"/>
      <c r="B136" s="217" t="s">
        <v>29</v>
      </c>
      <c r="C136" s="255"/>
      <c r="D136" s="218"/>
      <c r="E136" s="219"/>
      <c r="F136" s="219"/>
      <c r="G136" s="235">
        <f>G8+G28+G108+G115+G120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223</v>
      </c>
    </row>
    <row r="137" spans="1:60" x14ac:dyDescent="0.2">
      <c r="C137" s="256"/>
      <c r="D137" s="10"/>
      <c r="AG137" t="s">
        <v>225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TJz5vO9D4aMKudqAFAxOMBoUnnKLhf2zvkKPWt38aJIFDWNhNhSzHEAe3dm47mVQJDdfUdqtCiOJO7lifLgcQ==" saltValue="I8IS7yMmbmi5aeSPuoXBVQ==" spinCount="100000" sheet="1"/>
  <mergeCells count="57">
    <mergeCell ref="C130:G130"/>
    <mergeCell ref="C132:G132"/>
    <mergeCell ref="C134:G134"/>
    <mergeCell ref="C123:G123"/>
    <mergeCell ref="C124:G124"/>
    <mergeCell ref="C125:G125"/>
    <mergeCell ref="C126:G126"/>
    <mergeCell ref="C127:G127"/>
    <mergeCell ref="C129:G129"/>
    <mergeCell ref="C107:G107"/>
    <mergeCell ref="C110:G110"/>
    <mergeCell ref="C114:G114"/>
    <mergeCell ref="C117:G117"/>
    <mergeCell ref="C119:G119"/>
    <mergeCell ref="C122:G122"/>
    <mergeCell ref="C92:G92"/>
    <mergeCell ref="C94:G94"/>
    <mergeCell ref="C95:G95"/>
    <mergeCell ref="C98:G98"/>
    <mergeCell ref="C101:G101"/>
    <mergeCell ref="C104:G104"/>
    <mergeCell ref="C84:G84"/>
    <mergeCell ref="C86:G86"/>
    <mergeCell ref="C87:G87"/>
    <mergeCell ref="C88:G88"/>
    <mergeCell ref="C89:G89"/>
    <mergeCell ref="C90:G90"/>
    <mergeCell ref="C66:G66"/>
    <mergeCell ref="C68:G68"/>
    <mergeCell ref="C73:G73"/>
    <mergeCell ref="C77:G77"/>
    <mergeCell ref="C79:G79"/>
    <mergeCell ref="C81:G81"/>
    <mergeCell ref="C55:G55"/>
    <mergeCell ref="C56:G56"/>
    <mergeCell ref="C58:G58"/>
    <mergeCell ref="C60:G60"/>
    <mergeCell ref="C61:G61"/>
    <mergeCell ref="C63:G63"/>
    <mergeCell ref="C42:G42"/>
    <mergeCell ref="C44:G44"/>
    <mergeCell ref="C48:G48"/>
    <mergeCell ref="C50:G50"/>
    <mergeCell ref="C51:G51"/>
    <mergeCell ref="C53:G53"/>
    <mergeCell ref="C18:G18"/>
    <mergeCell ref="C20:G20"/>
    <mergeCell ref="C27:G27"/>
    <mergeCell ref="C33:G33"/>
    <mergeCell ref="C38:G38"/>
    <mergeCell ref="C40:G4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EEF4-3821-483A-A6EC-EB92B680FF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53</v>
      </c>
      <c r="C3" s="202" t="s">
        <v>50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90</v>
      </c>
      <c r="C8" s="248" t="s">
        <v>91</v>
      </c>
      <c r="D8" s="231"/>
      <c r="E8" s="232"/>
      <c r="F8" s="233"/>
      <c r="G8" s="233">
        <f>SUMIF(AG9:AG92,"&lt;&gt;NOR",G9:G92)</f>
        <v>0</v>
      </c>
      <c r="H8" s="233"/>
      <c r="I8" s="233">
        <f>SUM(I9:I92)</f>
        <v>0</v>
      </c>
      <c r="J8" s="233"/>
      <c r="K8" s="233">
        <f>SUM(K9:K92)</f>
        <v>0</v>
      </c>
      <c r="L8" s="233"/>
      <c r="M8" s="233">
        <f>SUM(M9:M92)</f>
        <v>0</v>
      </c>
      <c r="N8" s="232"/>
      <c r="O8" s="232">
        <f>SUM(O9:O92)</f>
        <v>2602.6400000000003</v>
      </c>
      <c r="P8" s="232"/>
      <c r="Q8" s="232">
        <f>SUM(Q9:Q92)</f>
        <v>0</v>
      </c>
      <c r="R8" s="233"/>
      <c r="S8" s="233"/>
      <c r="T8" s="234"/>
      <c r="U8" s="228"/>
      <c r="V8" s="228">
        <f>SUM(V9:V92)</f>
        <v>5343.24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361</v>
      </c>
      <c r="C9" s="249" t="s">
        <v>362</v>
      </c>
      <c r="D9" s="238" t="s">
        <v>228</v>
      </c>
      <c r="E9" s="239">
        <v>951.31129999999996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2.5249999999999999</v>
      </c>
      <c r="O9" s="239">
        <f>ROUND(E9*N9,2)</f>
        <v>2402.06</v>
      </c>
      <c r="P9" s="239">
        <v>0</v>
      </c>
      <c r="Q9" s="239">
        <f>ROUND(E9*P9,2)</f>
        <v>0</v>
      </c>
      <c r="R9" s="241" t="s">
        <v>363</v>
      </c>
      <c r="S9" s="241" t="s">
        <v>194</v>
      </c>
      <c r="T9" s="242" t="s">
        <v>230</v>
      </c>
      <c r="U9" s="224">
        <v>0.46</v>
      </c>
      <c r="V9" s="224">
        <f>ROUND(E9*U9,2)</f>
        <v>437.6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9" t="s">
        <v>364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365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366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367</v>
      </c>
      <c r="D13" s="226"/>
      <c r="E13" s="227"/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368</v>
      </c>
      <c r="D14" s="226"/>
      <c r="E14" s="227">
        <v>378.44799999999998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369</v>
      </c>
      <c r="D15" s="226"/>
      <c r="E15" s="227">
        <v>-42.41545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370</v>
      </c>
      <c r="D16" s="226"/>
      <c r="E16" s="227">
        <v>-16.6005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371</v>
      </c>
      <c r="D17" s="226"/>
      <c r="E17" s="227">
        <v>-7.0839999999999996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372</v>
      </c>
      <c r="D18" s="226"/>
      <c r="E18" s="227">
        <v>71.422820000000002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373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374</v>
      </c>
      <c r="D20" s="226"/>
      <c r="E20" s="227">
        <v>2.0442499999999999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375</v>
      </c>
      <c r="D21" s="226"/>
      <c r="E21" s="227">
        <v>-0.22313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376</v>
      </c>
      <c r="D22" s="226"/>
      <c r="E22" s="227">
        <v>0.2175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377</v>
      </c>
      <c r="D23" s="226"/>
      <c r="E23" s="227">
        <v>0.27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378</v>
      </c>
      <c r="D24" s="226"/>
      <c r="E24" s="227">
        <v>0.65290999999999999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379</v>
      </c>
      <c r="D25" s="261"/>
      <c r="E25" s="262">
        <v>386.73239999999998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1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380</v>
      </c>
      <c r="D26" s="226"/>
      <c r="E26" s="227">
        <v>67.047749999999994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381</v>
      </c>
      <c r="D27" s="226"/>
      <c r="E27" s="227">
        <v>285.60000000000002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382</v>
      </c>
      <c r="D28" s="226"/>
      <c r="E28" s="227">
        <v>104.72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383</v>
      </c>
      <c r="D29" s="226"/>
      <c r="E29" s="227">
        <v>-3.1875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384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385</v>
      </c>
      <c r="D31" s="226"/>
      <c r="E31" s="227">
        <v>83.905500000000004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386</v>
      </c>
      <c r="D32" s="226"/>
      <c r="E32" s="227">
        <v>-21.395849999999999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379</v>
      </c>
      <c r="D33" s="261"/>
      <c r="E33" s="262">
        <v>516.68989999999997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1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387</v>
      </c>
      <c r="D34" s="226"/>
      <c r="E34" s="227">
        <v>17.64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388</v>
      </c>
      <c r="D35" s="226"/>
      <c r="E35" s="227">
        <v>4.2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389</v>
      </c>
      <c r="D36" s="226"/>
      <c r="E36" s="227">
        <v>1.65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390</v>
      </c>
      <c r="D37" s="226"/>
      <c r="E37" s="227">
        <v>4.1100000000000003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391</v>
      </c>
      <c r="D38" s="226"/>
      <c r="E38" s="227">
        <v>1.83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392</v>
      </c>
      <c r="D39" s="226"/>
      <c r="E39" s="227">
        <v>4.1100000000000003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393</v>
      </c>
      <c r="D40" s="226"/>
      <c r="E40" s="227">
        <v>1.1639999999999999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394</v>
      </c>
      <c r="D41" s="226"/>
      <c r="E41" s="227">
        <v>10.305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395</v>
      </c>
      <c r="D42" s="226"/>
      <c r="E42" s="227">
        <v>2.88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4" t="s">
        <v>379</v>
      </c>
      <c r="D43" s="261"/>
      <c r="E43" s="262">
        <v>47.889000000000003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1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1"/>
      <c r="D44" s="246"/>
      <c r="E44" s="246"/>
      <c r="F44" s="246"/>
      <c r="G44" s="24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200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2</v>
      </c>
      <c r="B45" s="237" t="s">
        <v>396</v>
      </c>
      <c r="C45" s="249" t="s">
        <v>397</v>
      </c>
      <c r="D45" s="238" t="s">
        <v>398</v>
      </c>
      <c r="E45" s="239">
        <v>281.95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399</v>
      </c>
      <c r="S45" s="241" t="s">
        <v>194</v>
      </c>
      <c r="T45" s="242" t="s">
        <v>230</v>
      </c>
      <c r="U45" s="224">
        <v>0.32</v>
      </c>
      <c r="V45" s="224">
        <f>ROUND(E45*U45,2)</f>
        <v>90.22</v>
      </c>
      <c r="W45" s="224"/>
      <c r="X45" s="224" t="s">
        <v>231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59" t="s">
        <v>400</v>
      </c>
      <c r="D46" s="257"/>
      <c r="E46" s="257"/>
      <c r="F46" s="257"/>
      <c r="G46" s="25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234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3" t="str">
        <f>C46</f>
        <v>svislé nebo šikmé (odkloněné) , půdorysně přímé nebo zalomené, stěn základových desek ve volných nebo zapažených jámách, rýhách, šachtách, včetně případných vzpěr,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2" t="s">
        <v>401</v>
      </c>
      <c r="D47" s="247"/>
      <c r="E47" s="247"/>
      <c r="F47" s="247"/>
      <c r="G47" s="24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199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1"/>
      <c r="D48" s="246"/>
      <c r="E48" s="246"/>
      <c r="F48" s="246"/>
      <c r="G48" s="24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6">
        <v>3</v>
      </c>
      <c r="B49" s="237" t="s">
        <v>402</v>
      </c>
      <c r="C49" s="249" t="s">
        <v>403</v>
      </c>
      <c r="D49" s="238" t="s">
        <v>398</v>
      </c>
      <c r="E49" s="239">
        <v>281.9572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3.9199999999999999E-2</v>
      </c>
      <c r="O49" s="239">
        <f>ROUND(E49*N49,2)</f>
        <v>11.05</v>
      </c>
      <c r="P49" s="239">
        <v>0</v>
      </c>
      <c r="Q49" s="239">
        <f>ROUND(E49*P49,2)</f>
        <v>0</v>
      </c>
      <c r="R49" s="241" t="s">
        <v>399</v>
      </c>
      <c r="S49" s="241" t="s">
        <v>194</v>
      </c>
      <c r="T49" s="242" t="s">
        <v>230</v>
      </c>
      <c r="U49" s="224">
        <v>1.6</v>
      </c>
      <c r="V49" s="224">
        <f>ROUND(E49*U49,2)</f>
        <v>451.13</v>
      </c>
      <c r="W49" s="224"/>
      <c r="X49" s="224" t="s">
        <v>231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20"/>
      <c r="B50" s="221"/>
      <c r="C50" s="259" t="s">
        <v>400</v>
      </c>
      <c r="D50" s="257"/>
      <c r="E50" s="257"/>
      <c r="F50" s="257"/>
      <c r="G50" s="25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234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43" t="str">
        <f>C50</f>
        <v>svislé nebo šikmé (odkloněné) , půdorysně přímé nebo zalomené, stěn základových desek ve volných nebo zapažených jámách, rýhách, šachtách, včetně případných vzpěr,</v>
      </c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404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405</v>
      </c>
      <c r="D52" s="226"/>
      <c r="E52" s="227">
        <v>24.860499999999998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406</v>
      </c>
      <c r="D53" s="226"/>
      <c r="E53" s="227">
        <v>32.305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407</v>
      </c>
      <c r="D54" s="226"/>
      <c r="E54" s="227">
        <v>5.7575000000000003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408</v>
      </c>
      <c r="D55" s="226"/>
      <c r="E55" s="227">
        <v>16.32855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409</v>
      </c>
      <c r="D56" s="226"/>
      <c r="E56" s="227">
        <v>39.322499999999998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410</v>
      </c>
      <c r="D57" s="226"/>
      <c r="E57" s="227">
        <v>17.535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407</v>
      </c>
      <c r="D58" s="226"/>
      <c r="E58" s="227">
        <v>5.7575000000000003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411</v>
      </c>
      <c r="D59" s="226"/>
      <c r="E59" s="227">
        <v>20.390650000000001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204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412</v>
      </c>
      <c r="D60" s="226"/>
      <c r="E60" s="227">
        <v>50.4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204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413</v>
      </c>
      <c r="D61" s="226"/>
      <c r="E61" s="227">
        <v>20.86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414</v>
      </c>
      <c r="D62" s="226"/>
      <c r="E62" s="227">
        <v>18.27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415</v>
      </c>
      <c r="D63" s="226"/>
      <c r="E63" s="227">
        <v>7.84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416</v>
      </c>
      <c r="D64" s="226"/>
      <c r="E64" s="227">
        <v>4.41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417</v>
      </c>
      <c r="D65" s="226"/>
      <c r="E65" s="227">
        <v>9.0299999999999994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418</v>
      </c>
      <c r="D66" s="226"/>
      <c r="E66" s="227">
        <v>8.89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204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1"/>
      <c r="D67" s="246"/>
      <c r="E67" s="246"/>
      <c r="F67" s="246"/>
      <c r="G67" s="246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200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4</v>
      </c>
      <c r="B68" s="237" t="s">
        <v>419</v>
      </c>
      <c r="C68" s="249" t="s">
        <v>420</v>
      </c>
      <c r="D68" s="238" t="s">
        <v>254</v>
      </c>
      <c r="E68" s="239">
        <v>185.46969999999999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1.0217400000000001</v>
      </c>
      <c r="O68" s="239">
        <f>ROUND(E68*N68,2)</f>
        <v>189.5</v>
      </c>
      <c r="P68" s="239">
        <v>0</v>
      </c>
      <c r="Q68" s="239">
        <f>ROUND(E68*P68,2)</f>
        <v>0</v>
      </c>
      <c r="R68" s="241" t="s">
        <v>399</v>
      </c>
      <c r="S68" s="241" t="s">
        <v>194</v>
      </c>
      <c r="T68" s="242" t="s">
        <v>230</v>
      </c>
      <c r="U68" s="224">
        <v>23.530999999999999</v>
      </c>
      <c r="V68" s="224">
        <f>ROUND(E68*U68,2)</f>
        <v>4364.29</v>
      </c>
      <c r="W68" s="224"/>
      <c r="X68" s="224" t="s">
        <v>231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232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9" t="s">
        <v>421</v>
      </c>
      <c r="D69" s="257"/>
      <c r="E69" s="257"/>
      <c r="F69" s="257"/>
      <c r="G69" s="25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234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422</v>
      </c>
      <c r="D70" s="226"/>
      <c r="E70" s="227">
        <v>185.46969999999999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1"/>
      <c r="D71" s="246"/>
      <c r="E71" s="246"/>
      <c r="F71" s="246"/>
      <c r="G71" s="246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200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6">
        <v>5</v>
      </c>
      <c r="B72" s="237" t="s">
        <v>423</v>
      </c>
      <c r="C72" s="249" t="s">
        <v>424</v>
      </c>
      <c r="D72" s="238" t="s">
        <v>261</v>
      </c>
      <c r="E72" s="239">
        <v>600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1.0000000000000001E-5</v>
      </c>
      <c r="O72" s="239">
        <f>ROUND(E72*N72,2)</f>
        <v>0.01</v>
      </c>
      <c r="P72" s="239">
        <v>0</v>
      </c>
      <c r="Q72" s="239">
        <f>ROUND(E72*P72,2)</f>
        <v>0</v>
      </c>
      <c r="R72" s="241" t="s">
        <v>317</v>
      </c>
      <c r="S72" s="241" t="s">
        <v>194</v>
      </c>
      <c r="T72" s="242" t="s">
        <v>195</v>
      </c>
      <c r="U72" s="224">
        <v>0</v>
      </c>
      <c r="V72" s="224">
        <f>ROUND(E72*U72,2)</f>
        <v>0</v>
      </c>
      <c r="W72" s="224"/>
      <c r="X72" s="224" t="s">
        <v>318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319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425</v>
      </c>
      <c r="D73" s="226"/>
      <c r="E73" s="227">
        <v>600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6</v>
      </c>
      <c r="B75" s="237" t="s">
        <v>426</v>
      </c>
      <c r="C75" s="249" t="s">
        <v>427</v>
      </c>
      <c r="D75" s="238" t="s">
        <v>428</v>
      </c>
      <c r="E75" s="239">
        <v>261.10000000000002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41"/>
      <c r="S75" s="241" t="s">
        <v>343</v>
      </c>
      <c r="T75" s="242" t="s">
        <v>195</v>
      </c>
      <c r="U75" s="224">
        <v>0</v>
      </c>
      <c r="V75" s="224">
        <f>ROUND(E75*U75,2)</f>
        <v>0</v>
      </c>
      <c r="W75" s="224"/>
      <c r="X75" s="224" t="s">
        <v>318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319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429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430</v>
      </c>
      <c r="D77" s="226"/>
      <c r="E77" s="227">
        <v>105.3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3" t="s">
        <v>431</v>
      </c>
      <c r="D78" s="226"/>
      <c r="E78" s="227">
        <v>121.8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204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432</v>
      </c>
      <c r="D79" s="226"/>
      <c r="E79" s="227">
        <v>34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6">
        <v>7</v>
      </c>
      <c r="B81" s="237" t="s">
        <v>433</v>
      </c>
      <c r="C81" s="249" t="s">
        <v>434</v>
      </c>
      <c r="D81" s="238" t="s">
        <v>435</v>
      </c>
      <c r="E81" s="239">
        <v>67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/>
      <c r="S81" s="241" t="s">
        <v>343</v>
      </c>
      <c r="T81" s="242" t="s">
        <v>195</v>
      </c>
      <c r="U81" s="224">
        <v>0</v>
      </c>
      <c r="V81" s="224">
        <f>ROUND(E81*U81,2)</f>
        <v>0</v>
      </c>
      <c r="W81" s="224"/>
      <c r="X81" s="224" t="s">
        <v>318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319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436</v>
      </c>
      <c r="D82" s="226"/>
      <c r="E82" s="227">
        <v>52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204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437</v>
      </c>
      <c r="D83" s="226"/>
      <c r="E83" s="227">
        <v>10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438</v>
      </c>
      <c r="D84" s="226"/>
      <c r="E84" s="227">
        <v>5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6">
        <v>8</v>
      </c>
      <c r="B86" s="237" t="s">
        <v>439</v>
      </c>
      <c r="C86" s="249" t="s">
        <v>440</v>
      </c>
      <c r="D86" s="238" t="s">
        <v>313</v>
      </c>
      <c r="E86" s="239">
        <v>2158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1.0000000000000001E-5</v>
      </c>
      <c r="O86" s="239">
        <f>ROUND(E86*N86,2)</f>
        <v>0.02</v>
      </c>
      <c r="P86" s="239">
        <v>0</v>
      </c>
      <c r="Q86" s="239">
        <f>ROUND(E86*P86,2)</f>
        <v>0</v>
      </c>
      <c r="R86" s="241" t="s">
        <v>317</v>
      </c>
      <c r="S86" s="241" t="s">
        <v>194</v>
      </c>
      <c r="T86" s="242" t="s">
        <v>230</v>
      </c>
      <c r="U86" s="224">
        <v>0</v>
      </c>
      <c r="V86" s="224">
        <f>ROUND(E86*U86,2)</f>
        <v>0</v>
      </c>
      <c r="W86" s="224"/>
      <c r="X86" s="224" t="s">
        <v>318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319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3" t="s">
        <v>441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204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442</v>
      </c>
      <c r="D88" s="226"/>
      <c r="E88" s="227">
        <v>2158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9</v>
      </c>
      <c r="B90" s="237" t="s">
        <v>443</v>
      </c>
      <c r="C90" s="249" t="s">
        <v>444</v>
      </c>
      <c r="D90" s="238" t="s">
        <v>313</v>
      </c>
      <c r="E90" s="239">
        <v>67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1.0000000000000001E-5</v>
      </c>
      <c r="O90" s="239">
        <f>ROUND(E90*N90,2)</f>
        <v>0</v>
      </c>
      <c r="P90" s="239">
        <v>0</v>
      </c>
      <c r="Q90" s="239">
        <f>ROUND(E90*P90,2)</f>
        <v>0</v>
      </c>
      <c r="R90" s="241"/>
      <c r="S90" s="241" t="s">
        <v>343</v>
      </c>
      <c r="T90" s="242" t="s">
        <v>230</v>
      </c>
      <c r="U90" s="224">
        <v>0</v>
      </c>
      <c r="V90" s="224">
        <f>ROUND(E90*U90,2)</f>
        <v>0</v>
      </c>
      <c r="W90" s="224"/>
      <c r="X90" s="224" t="s">
        <v>318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319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445</v>
      </c>
      <c r="D91" s="226"/>
      <c r="E91" s="227">
        <v>67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9" t="s">
        <v>189</v>
      </c>
      <c r="B93" s="230" t="s">
        <v>92</v>
      </c>
      <c r="C93" s="248" t="s">
        <v>93</v>
      </c>
      <c r="D93" s="231"/>
      <c r="E93" s="232"/>
      <c r="F93" s="233"/>
      <c r="G93" s="233">
        <f>SUMIF(AG94:AG754,"&lt;&gt;NOR",G94:G754)</f>
        <v>0</v>
      </c>
      <c r="H93" s="233"/>
      <c r="I93" s="233">
        <f>SUM(I94:I754)</f>
        <v>0</v>
      </c>
      <c r="J93" s="233"/>
      <c r="K93" s="233">
        <f>SUM(K94:K754)</f>
        <v>0</v>
      </c>
      <c r="L93" s="233"/>
      <c r="M93" s="233">
        <f>SUM(M94:M754)</f>
        <v>0</v>
      </c>
      <c r="N93" s="232"/>
      <c r="O93" s="232">
        <f>SUM(O94:O754)</f>
        <v>3262.95</v>
      </c>
      <c r="P93" s="232"/>
      <c r="Q93" s="232">
        <f>SUM(Q94:Q754)</f>
        <v>0</v>
      </c>
      <c r="R93" s="233"/>
      <c r="S93" s="233"/>
      <c r="T93" s="234"/>
      <c r="U93" s="228"/>
      <c r="V93" s="228">
        <f>SUM(V94:V754)</f>
        <v>18212.28</v>
      </c>
      <c r="W93" s="228"/>
      <c r="X93" s="228"/>
      <c r="AG93" t="s">
        <v>190</v>
      </c>
    </row>
    <row r="94" spans="1:60" ht="22.5" outlineLevel="1" x14ac:dyDescent="0.2">
      <c r="A94" s="236">
        <v>10</v>
      </c>
      <c r="B94" s="237" t="s">
        <v>446</v>
      </c>
      <c r="C94" s="249" t="s">
        <v>447</v>
      </c>
      <c r="D94" s="238" t="s">
        <v>228</v>
      </c>
      <c r="E94" s="239">
        <v>607.56646000000001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2.5301300000000002</v>
      </c>
      <c r="O94" s="239">
        <f>ROUND(E94*N94,2)</f>
        <v>1537.22</v>
      </c>
      <c r="P94" s="239">
        <v>0</v>
      </c>
      <c r="Q94" s="239">
        <f>ROUND(E94*P94,2)</f>
        <v>0</v>
      </c>
      <c r="R94" s="241" t="s">
        <v>399</v>
      </c>
      <c r="S94" s="241" t="s">
        <v>194</v>
      </c>
      <c r="T94" s="242" t="s">
        <v>230</v>
      </c>
      <c r="U94" s="224">
        <v>1.212</v>
      </c>
      <c r="V94" s="224">
        <f>ROUND(E94*U94,2)</f>
        <v>736.37</v>
      </c>
      <c r="W94" s="224"/>
      <c r="X94" s="224" t="s">
        <v>231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232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20"/>
      <c r="B95" s="221"/>
      <c r="C95" s="259" t="s">
        <v>448</v>
      </c>
      <c r="D95" s="257"/>
      <c r="E95" s="257"/>
      <c r="F95" s="257"/>
      <c r="G95" s="257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234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43" t="str">
        <f>C95</f>
        <v>nosných, výplňových, obkladových, půdních, štítových, poprsních apod. (bez výztuže), s pomocným lešením o výšce podlahy do 1900 mm a pro zatížení 1,5 kPa,</v>
      </c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2" t="s">
        <v>449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199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450</v>
      </c>
      <c r="D97" s="226"/>
      <c r="E97" s="227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451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452</v>
      </c>
      <c r="D99" s="226"/>
      <c r="E99" s="227">
        <v>2.875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204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453</v>
      </c>
      <c r="D100" s="226"/>
      <c r="E100" s="227">
        <v>2.28125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454</v>
      </c>
      <c r="D101" s="226"/>
      <c r="E101" s="227">
        <v>1.095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455</v>
      </c>
      <c r="D102" s="226"/>
      <c r="E102" s="227">
        <v>1.5225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456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457</v>
      </c>
      <c r="D104" s="226"/>
      <c r="E104" s="227">
        <v>9.9124999999999996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3" t="s">
        <v>458</v>
      </c>
      <c r="D105" s="226"/>
      <c r="E105" s="227">
        <v>-1.5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204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459</v>
      </c>
      <c r="D106" s="226"/>
      <c r="E106" s="227">
        <v>0.66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460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204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461</v>
      </c>
      <c r="D108" s="226"/>
      <c r="E108" s="227">
        <v>18.975000000000001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462</v>
      </c>
      <c r="D109" s="226"/>
      <c r="E109" s="227">
        <v>2.2050000000000001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204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463</v>
      </c>
      <c r="D110" s="226"/>
      <c r="E110" s="227">
        <v>1.7404999999999999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464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465</v>
      </c>
      <c r="D112" s="226"/>
      <c r="E112" s="227">
        <v>4.0031299999999996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466</v>
      </c>
      <c r="D113" s="226"/>
      <c r="E113" s="227">
        <v>2.8860000000000001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467</v>
      </c>
      <c r="D114" s="226"/>
      <c r="E114" s="227">
        <v>2.1749999999999998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204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468</v>
      </c>
      <c r="D115" s="226"/>
      <c r="E115" s="227">
        <v>-0.48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204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469</v>
      </c>
      <c r="D116" s="226"/>
      <c r="E116" s="227">
        <v>2.0781000000000001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470</v>
      </c>
      <c r="D117" s="226"/>
      <c r="E117" s="227">
        <v>0.66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204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471</v>
      </c>
      <c r="D118" s="226"/>
      <c r="E118" s="227">
        <v>1.76006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472</v>
      </c>
      <c r="D119" s="226"/>
      <c r="E119" s="227">
        <v>10.3125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458</v>
      </c>
      <c r="D120" s="226"/>
      <c r="E120" s="227">
        <v>-1.5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473</v>
      </c>
      <c r="D121" s="226"/>
      <c r="E121" s="227">
        <v>2.0625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474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475</v>
      </c>
      <c r="D123" s="226"/>
      <c r="E123" s="227">
        <v>2.919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476</v>
      </c>
      <c r="D124" s="226"/>
      <c r="E124" s="227">
        <v>5.2181300000000004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477</v>
      </c>
      <c r="D125" s="226"/>
      <c r="E125" s="227">
        <v>5.25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204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478</v>
      </c>
      <c r="D126" s="226"/>
      <c r="E126" s="227">
        <v>2.1187499999999999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3" t="s">
        <v>479</v>
      </c>
      <c r="D127" s="226"/>
      <c r="E127" s="227">
        <v>7.90625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204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480</v>
      </c>
      <c r="D128" s="226"/>
      <c r="E128" s="227">
        <v>22.3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481</v>
      </c>
      <c r="D129" s="226"/>
      <c r="E129" s="227">
        <v>-0.75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482</v>
      </c>
      <c r="D130" s="226"/>
      <c r="E130" s="227">
        <v>3.0625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483</v>
      </c>
      <c r="D131" s="226"/>
      <c r="E131" s="227">
        <v>6.375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484</v>
      </c>
      <c r="D132" s="226"/>
      <c r="E132" s="227">
        <v>4.375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485</v>
      </c>
      <c r="D133" s="226"/>
      <c r="E133" s="227">
        <v>0.9375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486</v>
      </c>
      <c r="D134" s="226"/>
      <c r="E134" s="227">
        <v>5.125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487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4" t="s">
        <v>379</v>
      </c>
      <c r="D136" s="261"/>
      <c r="E136" s="262">
        <v>128.56117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1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488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489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490</v>
      </c>
      <c r="D139" s="226"/>
      <c r="E139" s="227">
        <v>3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491</v>
      </c>
      <c r="D140" s="226"/>
      <c r="E140" s="227">
        <v>0.1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492</v>
      </c>
      <c r="D141" s="226"/>
      <c r="E141" s="227">
        <v>7.28125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493</v>
      </c>
      <c r="D142" s="226"/>
      <c r="E142" s="227">
        <v>3.40625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494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495</v>
      </c>
      <c r="D144" s="226"/>
      <c r="E144" s="227">
        <v>6.25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496</v>
      </c>
      <c r="D145" s="226"/>
      <c r="E145" s="227">
        <v>3.3929999999999998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497</v>
      </c>
      <c r="D146" s="226"/>
      <c r="E146" s="227">
        <v>0.69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498</v>
      </c>
      <c r="D147" s="226"/>
      <c r="E147" s="227">
        <v>0.52500000000000002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499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500</v>
      </c>
      <c r="D149" s="226"/>
      <c r="E149" s="227">
        <v>1.976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501</v>
      </c>
      <c r="D150" s="226"/>
      <c r="E150" s="227">
        <v>6.78125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502</v>
      </c>
      <c r="D151" s="226"/>
      <c r="E151" s="227">
        <v>1.3125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503</v>
      </c>
      <c r="D152" s="226"/>
      <c r="E152" s="227">
        <v>8.375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504</v>
      </c>
      <c r="D153" s="226"/>
      <c r="E153" s="227">
        <v>2.53125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505</v>
      </c>
      <c r="D154" s="226"/>
      <c r="E154" s="227">
        <v>0.75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506</v>
      </c>
      <c r="D155" s="226"/>
      <c r="E155" s="227">
        <v>1.6566000000000001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507</v>
      </c>
      <c r="D156" s="226"/>
      <c r="E156" s="227">
        <v>2.6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508</v>
      </c>
      <c r="D157" s="226"/>
      <c r="E157" s="227">
        <v>1.5566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509</v>
      </c>
      <c r="D158" s="226"/>
      <c r="E158" s="227">
        <v>5.15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510</v>
      </c>
      <c r="D159" s="226"/>
      <c r="E159" s="227">
        <v>6.25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511</v>
      </c>
      <c r="D160" s="226"/>
      <c r="E160" s="227">
        <v>3.3929999999999998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512</v>
      </c>
      <c r="D161" s="226"/>
      <c r="E161" s="227">
        <v>8.15625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204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497</v>
      </c>
      <c r="D162" s="226"/>
      <c r="E162" s="227">
        <v>0.69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3" t="s">
        <v>513</v>
      </c>
      <c r="D163" s="226"/>
      <c r="E163" s="227">
        <v>0.216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204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514</v>
      </c>
      <c r="D164" s="226"/>
      <c r="E164" s="227">
        <v>0.97599999999999998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204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515</v>
      </c>
      <c r="D165" s="226"/>
      <c r="E165" s="227">
        <v>0.2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516</v>
      </c>
      <c r="D166" s="226"/>
      <c r="E166" s="227">
        <v>0.39200000000000002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204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517</v>
      </c>
      <c r="D167" s="226"/>
      <c r="E167" s="227">
        <v>4.0624000000000002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204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518</v>
      </c>
      <c r="D168" s="226"/>
      <c r="E168" s="227">
        <v>2.1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519</v>
      </c>
      <c r="D169" s="226"/>
      <c r="E169" s="227">
        <v>0.41199999999999998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520</v>
      </c>
      <c r="D170" s="226"/>
      <c r="E170" s="227">
        <v>2.004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204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521</v>
      </c>
      <c r="D171" s="226"/>
      <c r="E171" s="227">
        <v>0.92800000000000005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522</v>
      </c>
      <c r="D172" s="226"/>
      <c r="E172" s="227">
        <v>0.216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523</v>
      </c>
      <c r="D173" s="226"/>
      <c r="E173" s="227"/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524</v>
      </c>
      <c r="D174" s="226"/>
      <c r="E174" s="227">
        <v>6.59375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204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4" t="s">
        <v>379</v>
      </c>
      <c r="D175" s="261"/>
      <c r="E175" s="262">
        <v>93.924099999999996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204</v>
      </c>
      <c r="AH175" s="213">
        <v>1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525</v>
      </c>
      <c r="D176" s="226"/>
      <c r="E176" s="227"/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526</v>
      </c>
      <c r="D177" s="226"/>
      <c r="E177" s="227">
        <v>4.6239999999999997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204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527</v>
      </c>
      <c r="D178" s="226"/>
      <c r="E178" s="227">
        <v>0.752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528</v>
      </c>
      <c r="D179" s="226"/>
      <c r="E179" s="227">
        <v>0.20799999999999999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204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3" t="s">
        <v>529</v>
      </c>
      <c r="D180" s="226"/>
      <c r="E180" s="227">
        <v>0.9002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204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3" t="s">
        <v>530</v>
      </c>
      <c r="D181" s="226"/>
      <c r="E181" s="227">
        <v>1.1919999999999999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204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531</v>
      </c>
      <c r="D182" s="226"/>
      <c r="E182" s="227">
        <v>0.184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204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532</v>
      </c>
      <c r="D183" s="226"/>
      <c r="E183" s="227">
        <v>1.3360000000000001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204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533</v>
      </c>
      <c r="D184" s="226"/>
      <c r="E184" s="227">
        <v>0.17599999999999999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204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3" t="s">
        <v>534</v>
      </c>
      <c r="D185" s="226"/>
      <c r="E185" s="227">
        <v>0.82399999999999995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204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3" t="s">
        <v>535</v>
      </c>
      <c r="D186" s="226"/>
      <c r="E186" s="227">
        <v>0.184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204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3" t="s">
        <v>536</v>
      </c>
      <c r="D187" s="226"/>
      <c r="E187" s="227">
        <v>0.30399999999999999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204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3" t="s">
        <v>537</v>
      </c>
      <c r="D188" s="226"/>
      <c r="E188" s="227">
        <v>1.304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204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3" t="s">
        <v>538</v>
      </c>
      <c r="D189" s="226"/>
      <c r="E189" s="227">
        <v>3.6320000000000001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204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528</v>
      </c>
      <c r="D190" s="226"/>
      <c r="E190" s="227">
        <v>0.20799999999999999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204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539</v>
      </c>
      <c r="D191" s="226"/>
      <c r="E191" s="227">
        <v>0.39200000000000002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204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4" t="s">
        <v>379</v>
      </c>
      <c r="D192" s="261"/>
      <c r="E192" s="262">
        <v>16.220199999999998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204</v>
      </c>
      <c r="AH192" s="213">
        <v>1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3" t="s">
        <v>540</v>
      </c>
      <c r="D193" s="226"/>
      <c r="E193" s="227">
        <v>5.15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204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20"/>
      <c r="B194" s="221"/>
      <c r="C194" s="253" t="s">
        <v>541</v>
      </c>
      <c r="D194" s="226"/>
      <c r="E194" s="227">
        <v>11.154999999999999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204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3" t="s">
        <v>542</v>
      </c>
      <c r="D195" s="226"/>
      <c r="E195" s="227">
        <v>6.55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204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4" t="s">
        <v>379</v>
      </c>
      <c r="D196" s="261"/>
      <c r="E196" s="262">
        <v>22.855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204</v>
      </c>
      <c r="AH196" s="213">
        <v>1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543</v>
      </c>
      <c r="D197" s="226"/>
      <c r="E197" s="227">
        <v>9.9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204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544</v>
      </c>
      <c r="D198" s="226"/>
      <c r="E198" s="227">
        <v>0.4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204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3" t="s">
        <v>545</v>
      </c>
      <c r="D199" s="226"/>
      <c r="E199" s="227">
        <v>0.5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204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3" t="s">
        <v>546</v>
      </c>
      <c r="D200" s="226"/>
      <c r="E200" s="227">
        <v>10.8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204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547</v>
      </c>
      <c r="D201" s="226"/>
      <c r="E201" s="227">
        <v>3.1549999999999998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204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548</v>
      </c>
      <c r="D202" s="226"/>
      <c r="E202" s="227">
        <v>-0.91559999999999997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204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549</v>
      </c>
      <c r="D203" s="226"/>
      <c r="E203" s="227">
        <v>6.25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204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3" t="s">
        <v>550</v>
      </c>
      <c r="D204" s="226"/>
      <c r="E204" s="227">
        <v>3.3929999999999998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204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3" t="s">
        <v>497</v>
      </c>
      <c r="D205" s="226"/>
      <c r="E205" s="227">
        <v>0.69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204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551</v>
      </c>
      <c r="D206" s="226"/>
      <c r="E206" s="227">
        <v>6.25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204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3" t="s">
        <v>552</v>
      </c>
      <c r="D207" s="226"/>
      <c r="E207" s="227">
        <v>3.3929999999999998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204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3" t="s">
        <v>497</v>
      </c>
      <c r="D208" s="226"/>
      <c r="E208" s="227">
        <v>0.69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204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4" t="s">
        <v>379</v>
      </c>
      <c r="D209" s="261"/>
      <c r="E209" s="262">
        <v>44.505400000000002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204</v>
      </c>
      <c r="AH209" s="213">
        <v>1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3" t="s">
        <v>553</v>
      </c>
      <c r="D210" s="226"/>
      <c r="E210" s="227">
        <v>83.575000000000003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204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4" t="s">
        <v>379</v>
      </c>
      <c r="D211" s="261"/>
      <c r="E211" s="262">
        <v>83.575000000000003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204</v>
      </c>
      <c r="AH211" s="213">
        <v>1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554</v>
      </c>
      <c r="D212" s="226"/>
      <c r="E212" s="227"/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204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3" t="s">
        <v>555</v>
      </c>
      <c r="D213" s="226"/>
      <c r="E213" s="227">
        <v>3.645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204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3" t="s">
        <v>556</v>
      </c>
      <c r="D214" s="226"/>
      <c r="E214" s="227">
        <v>3.63225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204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557</v>
      </c>
      <c r="D215" s="226"/>
      <c r="E215" s="227">
        <v>0.61199999999999999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204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3" t="s">
        <v>558</v>
      </c>
      <c r="D216" s="226"/>
      <c r="E216" s="227">
        <v>0.66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204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3" t="s">
        <v>559</v>
      </c>
      <c r="D217" s="226"/>
      <c r="E217" s="227">
        <v>3.645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204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560</v>
      </c>
      <c r="D218" s="226"/>
      <c r="E218" s="227">
        <v>0.66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204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3" t="s">
        <v>561</v>
      </c>
      <c r="D219" s="226"/>
      <c r="E219" s="227">
        <v>3.63225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204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3" t="s">
        <v>562</v>
      </c>
      <c r="D220" s="226"/>
      <c r="E220" s="227">
        <v>1.3680000000000001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204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563</v>
      </c>
      <c r="D221" s="226"/>
      <c r="E221" s="227"/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204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3" t="s">
        <v>564</v>
      </c>
      <c r="D222" s="226"/>
      <c r="E222" s="227">
        <v>7.5919999999999996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204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3" t="s">
        <v>565</v>
      </c>
      <c r="D223" s="226"/>
      <c r="E223" s="227">
        <v>1.222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204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566</v>
      </c>
      <c r="D224" s="226"/>
      <c r="E224" s="227">
        <v>8.8140000000000001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204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3" t="s">
        <v>567</v>
      </c>
      <c r="D225" s="226"/>
      <c r="E225" s="227">
        <v>1.8726799999999999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204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3" t="s">
        <v>568</v>
      </c>
      <c r="D226" s="226"/>
      <c r="E226" s="227">
        <v>1.4508000000000001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204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569</v>
      </c>
      <c r="D227" s="226"/>
      <c r="E227" s="227">
        <v>1.19553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204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3" t="s">
        <v>570</v>
      </c>
      <c r="D228" s="226"/>
      <c r="E228" s="227">
        <v>0.2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204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3" t="s">
        <v>571</v>
      </c>
      <c r="D229" s="226"/>
      <c r="E229" s="227">
        <v>0.83360000000000001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204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53" t="s">
        <v>572</v>
      </c>
      <c r="D230" s="226"/>
      <c r="E230" s="227">
        <v>0.17599999999999999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13"/>
      <c r="Z230" s="213"/>
      <c r="AA230" s="213"/>
      <c r="AB230" s="213"/>
      <c r="AC230" s="213"/>
      <c r="AD230" s="213"/>
      <c r="AE230" s="213"/>
      <c r="AF230" s="213"/>
      <c r="AG230" s="213" t="s">
        <v>204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3" t="s">
        <v>573</v>
      </c>
      <c r="D231" s="226"/>
      <c r="E231" s="227">
        <v>0.29599999999999999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204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574</v>
      </c>
      <c r="D232" s="226"/>
      <c r="E232" s="227">
        <v>3.464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204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575</v>
      </c>
      <c r="D233" s="226"/>
      <c r="E233" s="227">
        <v>0.312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204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576</v>
      </c>
      <c r="D234" s="226"/>
      <c r="E234" s="227">
        <v>1.8640000000000001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204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3" t="s">
        <v>577</v>
      </c>
      <c r="D235" s="226"/>
      <c r="E235" s="227">
        <v>0.752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204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3" t="s">
        <v>578</v>
      </c>
      <c r="D236" s="226"/>
      <c r="E236" s="227">
        <v>0.192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204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579</v>
      </c>
      <c r="D237" s="226"/>
      <c r="E237" s="227">
        <v>1.19553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204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580</v>
      </c>
      <c r="D238" s="226"/>
      <c r="E238" s="227">
        <v>1.4509099999999999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204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3" t="s">
        <v>581</v>
      </c>
      <c r="D239" s="226"/>
      <c r="E239" s="227">
        <v>1.2064299999999999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204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3" t="s">
        <v>582</v>
      </c>
      <c r="D240" s="226"/>
      <c r="E240" s="227">
        <v>5.3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204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3" t="s">
        <v>583</v>
      </c>
      <c r="D241" s="226"/>
      <c r="E241" s="227">
        <v>12.9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204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584</v>
      </c>
      <c r="D242" s="226"/>
      <c r="E242" s="227">
        <v>6.55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204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585</v>
      </c>
      <c r="D243" s="226"/>
      <c r="E243" s="227">
        <v>8.3000000000000007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204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3" t="s">
        <v>586</v>
      </c>
      <c r="D244" s="226"/>
      <c r="E244" s="227">
        <v>1.5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204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3" t="s">
        <v>587</v>
      </c>
      <c r="D245" s="226"/>
      <c r="E245" s="227">
        <v>1.2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204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3" t="s">
        <v>588</v>
      </c>
      <c r="D246" s="226"/>
      <c r="E246" s="227">
        <v>4.3499999999999996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204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589</v>
      </c>
      <c r="D247" s="226"/>
      <c r="E247" s="227">
        <v>-1.2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204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3" t="s">
        <v>590</v>
      </c>
      <c r="D248" s="226"/>
      <c r="E248" s="227">
        <v>3.1549999999999998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204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3" t="s">
        <v>548</v>
      </c>
      <c r="D249" s="226"/>
      <c r="E249" s="227">
        <v>-0.91559999999999997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204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3" t="s">
        <v>591</v>
      </c>
      <c r="D250" s="226"/>
      <c r="E250" s="227">
        <v>8.3000000000000007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204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592</v>
      </c>
      <c r="D251" s="226"/>
      <c r="E251" s="227">
        <v>2.4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204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3" t="s">
        <v>593</v>
      </c>
      <c r="D252" s="226"/>
      <c r="E252" s="227">
        <v>4.3499999999999996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204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3" t="s">
        <v>594</v>
      </c>
      <c r="D253" s="226"/>
      <c r="E253" s="227">
        <v>-1.0367999999999999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204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4" t="s">
        <v>379</v>
      </c>
      <c r="D254" s="261"/>
      <c r="E254" s="262">
        <v>107.09659000000001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204</v>
      </c>
      <c r="AH254" s="213">
        <v>1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3" t="s">
        <v>595</v>
      </c>
      <c r="D255" s="226"/>
      <c r="E255" s="227"/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204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3" t="s">
        <v>596</v>
      </c>
      <c r="D256" s="226"/>
      <c r="E256" s="227"/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204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597</v>
      </c>
      <c r="D257" s="226"/>
      <c r="E257" s="227">
        <v>0.57120000000000004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204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3" t="s">
        <v>598</v>
      </c>
      <c r="D258" s="226"/>
      <c r="E258" s="227">
        <v>7.9771999999999998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204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3" t="s">
        <v>599</v>
      </c>
      <c r="D259" s="226"/>
      <c r="E259" s="227">
        <v>11.51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204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600</v>
      </c>
      <c r="D260" s="226"/>
      <c r="E260" s="227">
        <v>18.943999999999999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204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3" t="s">
        <v>601</v>
      </c>
      <c r="D261" s="226"/>
      <c r="E261" s="227">
        <v>2.8679999999999999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204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3" t="s">
        <v>602</v>
      </c>
      <c r="D262" s="226"/>
      <c r="E262" s="227">
        <v>9.6940000000000008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204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53" t="s">
        <v>603</v>
      </c>
      <c r="D263" s="226"/>
      <c r="E263" s="227">
        <v>0.57599999999999996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204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3" t="s">
        <v>604</v>
      </c>
      <c r="D264" s="226"/>
      <c r="E264" s="227">
        <v>2.9039999999999999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204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3" t="s">
        <v>605</v>
      </c>
      <c r="D265" s="226"/>
      <c r="E265" s="227">
        <v>0.6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204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606</v>
      </c>
      <c r="D266" s="226"/>
      <c r="E266" s="227">
        <v>1.1759999999999999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204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607</v>
      </c>
      <c r="D267" s="226"/>
      <c r="E267" s="227">
        <v>12.1248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204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608</v>
      </c>
      <c r="D268" s="226"/>
      <c r="E268" s="227">
        <v>1.1759999999999999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204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3" t="s">
        <v>609</v>
      </c>
      <c r="D269" s="226"/>
      <c r="E269" s="227">
        <v>6.024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204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610</v>
      </c>
      <c r="D270" s="226"/>
      <c r="E270" s="227">
        <v>2.9039999999999999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204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64" t="s">
        <v>379</v>
      </c>
      <c r="D271" s="261"/>
      <c r="E271" s="262">
        <v>79.049199999999999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204</v>
      </c>
      <c r="AH271" s="213">
        <v>1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3" t="s">
        <v>611</v>
      </c>
      <c r="D272" s="226"/>
      <c r="E272" s="227"/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204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3" t="s">
        <v>612</v>
      </c>
      <c r="D273" s="226"/>
      <c r="E273" s="227">
        <v>8.1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204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3" t="s">
        <v>586</v>
      </c>
      <c r="D274" s="226"/>
      <c r="E274" s="227">
        <v>1.5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204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3" t="s">
        <v>587</v>
      </c>
      <c r="D275" s="226"/>
      <c r="E275" s="227">
        <v>1.2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204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53" t="s">
        <v>613</v>
      </c>
      <c r="D276" s="226"/>
      <c r="E276" s="227">
        <v>4.3499999999999996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204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3" t="s">
        <v>594</v>
      </c>
      <c r="D277" s="226"/>
      <c r="E277" s="227">
        <v>-1.0367999999999999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204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3" t="s">
        <v>614</v>
      </c>
      <c r="D278" s="226"/>
      <c r="E278" s="227">
        <v>2.585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204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53" t="s">
        <v>548</v>
      </c>
      <c r="D279" s="226"/>
      <c r="E279" s="227">
        <v>-0.91559999999999997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13"/>
      <c r="Z279" s="213"/>
      <c r="AA279" s="213"/>
      <c r="AB279" s="213"/>
      <c r="AC279" s="213"/>
      <c r="AD279" s="213"/>
      <c r="AE279" s="213"/>
      <c r="AF279" s="213"/>
      <c r="AG279" s="213" t="s">
        <v>204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3" t="s">
        <v>615</v>
      </c>
      <c r="D280" s="226"/>
      <c r="E280" s="227">
        <v>1.8839999999999999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204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616</v>
      </c>
      <c r="D281" s="226"/>
      <c r="E281" s="227">
        <v>8.1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204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586</v>
      </c>
      <c r="D282" s="226"/>
      <c r="E282" s="227">
        <v>1.5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204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617</v>
      </c>
      <c r="D283" s="226"/>
      <c r="E283" s="227">
        <v>1.2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204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613</v>
      </c>
      <c r="D284" s="226"/>
      <c r="E284" s="227">
        <v>4.3499999999999996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204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594</v>
      </c>
      <c r="D285" s="226"/>
      <c r="E285" s="227">
        <v>-1.0367999999999999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204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4" t="s">
        <v>379</v>
      </c>
      <c r="D286" s="261"/>
      <c r="E286" s="262">
        <v>31.779800000000002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204</v>
      </c>
      <c r="AH286" s="213">
        <v>1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4" t="s">
        <v>379</v>
      </c>
      <c r="D287" s="261"/>
      <c r="E287" s="262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204</v>
      </c>
      <c r="AH287" s="213">
        <v>1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1"/>
      <c r="D288" s="246"/>
      <c r="E288" s="246"/>
      <c r="F288" s="246"/>
      <c r="G288" s="246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200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ht="22.5" outlineLevel="1" x14ac:dyDescent="0.2">
      <c r="A289" s="236">
        <v>11</v>
      </c>
      <c r="B289" s="237" t="s">
        <v>446</v>
      </c>
      <c r="C289" s="249" t="s">
        <v>447</v>
      </c>
      <c r="D289" s="238" t="s">
        <v>228</v>
      </c>
      <c r="E289" s="239">
        <v>204.83018000000001</v>
      </c>
      <c r="F289" s="240"/>
      <c r="G289" s="241">
        <f>ROUND(E289*F289,2)</f>
        <v>0</v>
      </c>
      <c r="H289" s="240"/>
      <c r="I289" s="241">
        <f>ROUND(E289*H289,2)</f>
        <v>0</v>
      </c>
      <c r="J289" s="240"/>
      <c r="K289" s="241">
        <f>ROUND(E289*J289,2)</f>
        <v>0</v>
      </c>
      <c r="L289" s="241">
        <v>21</v>
      </c>
      <c r="M289" s="241">
        <f>G289*(1+L289/100)</f>
        <v>0</v>
      </c>
      <c r="N289" s="239">
        <v>2.5301300000000002</v>
      </c>
      <c r="O289" s="239">
        <f>ROUND(E289*N289,2)</f>
        <v>518.25</v>
      </c>
      <c r="P289" s="239">
        <v>0</v>
      </c>
      <c r="Q289" s="239">
        <f>ROUND(E289*P289,2)</f>
        <v>0</v>
      </c>
      <c r="R289" s="241" t="s">
        <v>399</v>
      </c>
      <c r="S289" s="241" t="s">
        <v>194</v>
      </c>
      <c r="T289" s="242" t="s">
        <v>230</v>
      </c>
      <c r="U289" s="224">
        <v>1.212</v>
      </c>
      <c r="V289" s="224">
        <f>ROUND(E289*U289,2)</f>
        <v>248.25</v>
      </c>
      <c r="W289" s="224"/>
      <c r="X289" s="224" t="s">
        <v>231</v>
      </c>
      <c r="Y289" s="213"/>
      <c r="Z289" s="213"/>
      <c r="AA289" s="213"/>
      <c r="AB289" s="213"/>
      <c r="AC289" s="213"/>
      <c r="AD289" s="213"/>
      <c r="AE289" s="213"/>
      <c r="AF289" s="213"/>
      <c r="AG289" s="213" t="s">
        <v>232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22.5" outlineLevel="1" x14ac:dyDescent="0.2">
      <c r="A290" s="220"/>
      <c r="B290" s="221"/>
      <c r="C290" s="259" t="s">
        <v>448</v>
      </c>
      <c r="D290" s="257"/>
      <c r="E290" s="257"/>
      <c r="F290" s="257"/>
      <c r="G290" s="257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234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43" t="str">
        <f>C290</f>
        <v>nosných, výplňových, obkladových, půdních, štítových, poprsních apod. (bez výztuže), s pomocným lešením o výšce podlahy do 1900 mm a pro zatížení 1,5 kPa,</v>
      </c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2" t="s">
        <v>449</v>
      </c>
      <c r="D291" s="247"/>
      <c r="E291" s="247"/>
      <c r="F291" s="247"/>
      <c r="G291" s="247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199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618</v>
      </c>
      <c r="D292" s="226"/>
      <c r="E292" s="227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204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619</v>
      </c>
      <c r="D293" s="226"/>
      <c r="E293" s="227">
        <v>17.936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204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620</v>
      </c>
      <c r="D294" s="226"/>
      <c r="E294" s="227">
        <v>2.1711999999999998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204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621</v>
      </c>
      <c r="D295" s="226"/>
      <c r="E295" s="227">
        <v>-0.6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204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622</v>
      </c>
      <c r="D296" s="226"/>
      <c r="E296" s="227">
        <v>26.904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204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623</v>
      </c>
      <c r="D297" s="226"/>
      <c r="E297" s="227">
        <v>3.34884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204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624</v>
      </c>
      <c r="D298" s="226"/>
      <c r="E298" s="227">
        <v>7.8290600000000001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204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625</v>
      </c>
      <c r="D299" s="226"/>
      <c r="E299" s="227">
        <v>25.183599999999998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204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626</v>
      </c>
      <c r="D300" s="226"/>
      <c r="E300" s="227">
        <v>3.6945999999999999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204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627</v>
      </c>
      <c r="D301" s="226"/>
      <c r="E301" s="227">
        <v>4.4591599999999998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204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628</v>
      </c>
      <c r="D302" s="226"/>
      <c r="E302" s="227">
        <v>2.0848100000000001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204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629</v>
      </c>
      <c r="D303" s="226"/>
      <c r="E303" s="227">
        <v>23.5136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204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630</v>
      </c>
      <c r="D304" s="226"/>
      <c r="E304" s="227">
        <v>3.4496000000000002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204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631</v>
      </c>
      <c r="D305" s="226"/>
      <c r="E305" s="227">
        <v>4.1634599999999997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204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632</v>
      </c>
      <c r="D306" s="226"/>
      <c r="E306" s="227">
        <v>1.9465600000000001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204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633</v>
      </c>
      <c r="D307" s="226"/>
      <c r="E307" s="227">
        <v>23.5136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204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630</v>
      </c>
      <c r="D308" s="226"/>
      <c r="E308" s="227">
        <v>3.4496000000000002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204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631</v>
      </c>
      <c r="D309" s="226"/>
      <c r="E309" s="227">
        <v>4.1634599999999997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204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632</v>
      </c>
      <c r="D310" s="226"/>
      <c r="E310" s="227">
        <v>1.9465600000000001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204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634</v>
      </c>
      <c r="D311" s="226"/>
      <c r="E311" s="227">
        <v>15.74948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204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635</v>
      </c>
      <c r="D312" s="226"/>
      <c r="E312" s="227">
        <v>37.801000000000002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204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636</v>
      </c>
      <c r="D313" s="226"/>
      <c r="E313" s="227">
        <v>2.202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204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637</v>
      </c>
      <c r="D314" s="226"/>
      <c r="E314" s="227">
        <v>-10.08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204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1"/>
      <c r="D315" s="246"/>
      <c r="E315" s="246"/>
      <c r="F315" s="246"/>
      <c r="G315" s="246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200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6">
        <v>12</v>
      </c>
      <c r="B316" s="237" t="s">
        <v>638</v>
      </c>
      <c r="C316" s="249" t="s">
        <v>639</v>
      </c>
      <c r="D316" s="238" t="s">
        <v>398</v>
      </c>
      <c r="E316" s="239">
        <v>1671.8402000000001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3.5249999999999997E-2</v>
      </c>
      <c r="O316" s="239">
        <f>ROUND(E316*N316,2)</f>
        <v>58.93</v>
      </c>
      <c r="P316" s="239">
        <v>0</v>
      </c>
      <c r="Q316" s="239">
        <f>ROUND(E316*P316,2)</f>
        <v>0</v>
      </c>
      <c r="R316" s="241" t="s">
        <v>399</v>
      </c>
      <c r="S316" s="241" t="s">
        <v>194</v>
      </c>
      <c r="T316" s="242" t="s">
        <v>230</v>
      </c>
      <c r="U316" s="224">
        <v>0.74</v>
      </c>
      <c r="V316" s="224">
        <f>ROUND(E316*U316,2)</f>
        <v>1237.1600000000001</v>
      </c>
      <c r="W316" s="224"/>
      <c r="X316" s="224" t="s">
        <v>231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232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22.5" outlineLevel="1" x14ac:dyDescent="0.2">
      <c r="A317" s="220"/>
      <c r="B317" s="221"/>
      <c r="C317" s="259" t="s">
        <v>640</v>
      </c>
      <c r="D317" s="257"/>
      <c r="E317" s="257"/>
      <c r="F317" s="257"/>
      <c r="G317" s="257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234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43" t="str">
        <f>C317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641</v>
      </c>
      <c r="D318" s="226"/>
      <c r="E318" s="227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204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642</v>
      </c>
      <c r="D319" s="226"/>
      <c r="E319" s="227">
        <v>17.393999999999998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204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643</v>
      </c>
      <c r="D320" s="226"/>
      <c r="E320" s="227">
        <v>6.7229999999999999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204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644</v>
      </c>
      <c r="D321" s="226"/>
      <c r="E321" s="227">
        <v>13.914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204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645</v>
      </c>
      <c r="D322" s="226"/>
      <c r="E322" s="227">
        <v>1.47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204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646</v>
      </c>
      <c r="D323" s="226"/>
      <c r="E323" s="227">
        <v>2.5499999999999998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204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647</v>
      </c>
      <c r="D324" s="226"/>
      <c r="E324" s="227">
        <v>2.7450000000000001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204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648</v>
      </c>
      <c r="D325" s="226"/>
      <c r="E325" s="227">
        <v>1.92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204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649</v>
      </c>
      <c r="D326" s="226"/>
      <c r="E326" s="227">
        <v>1.1040000000000001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204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650</v>
      </c>
      <c r="D327" s="226"/>
      <c r="E327" s="227">
        <v>2.04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204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651</v>
      </c>
      <c r="D328" s="226"/>
      <c r="E328" s="227">
        <v>1.1120000000000001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204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652</v>
      </c>
      <c r="D329" s="226"/>
      <c r="E329" s="227">
        <v>1.17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204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488</v>
      </c>
      <c r="D330" s="226"/>
      <c r="E330" s="227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204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653</v>
      </c>
      <c r="D331" s="226"/>
      <c r="E331" s="227">
        <v>24.908999999999999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204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654</v>
      </c>
      <c r="D332" s="226"/>
      <c r="E332" s="227">
        <v>5.5049999999999999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204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20"/>
      <c r="B333" s="221"/>
      <c r="C333" s="253" t="s">
        <v>655</v>
      </c>
      <c r="D333" s="226"/>
      <c r="E333" s="227">
        <v>55.270600000000002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204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656</v>
      </c>
      <c r="D334" s="226"/>
      <c r="E334" s="227">
        <v>11.9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204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657</v>
      </c>
      <c r="D335" s="226"/>
      <c r="E335" s="227">
        <v>1.92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204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658</v>
      </c>
      <c r="D336" s="226"/>
      <c r="E336" s="227">
        <v>2.04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204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659</v>
      </c>
      <c r="D337" s="226"/>
      <c r="E337" s="227">
        <v>2.2080000000000002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204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660</v>
      </c>
      <c r="D338" s="226"/>
      <c r="E338" s="227">
        <v>2.1640000000000001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204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661</v>
      </c>
      <c r="D339" s="226"/>
      <c r="E339" s="227">
        <v>1.17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204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662</v>
      </c>
      <c r="D340" s="226"/>
      <c r="E340" s="227">
        <v>2.04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204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662</v>
      </c>
      <c r="D341" s="226"/>
      <c r="E341" s="227">
        <v>2.04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204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663</v>
      </c>
      <c r="D342" s="226"/>
      <c r="E342" s="227">
        <v>2.2080000000000002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204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3" t="s">
        <v>525</v>
      </c>
      <c r="D343" s="226"/>
      <c r="E343" s="227"/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204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53" t="s">
        <v>664</v>
      </c>
      <c r="D344" s="226"/>
      <c r="E344" s="227">
        <v>113.85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204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3" t="s">
        <v>665</v>
      </c>
      <c r="D345" s="226"/>
      <c r="E345" s="227">
        <v>63.997999999999998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204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666</v>
      </c>
      <c r="D346" s="226"/>
      <c r="E346" s="227">
        <v>49.06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204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667</v>
      </c>
      <c r="D347" s="226"/>
      <c r="E347" s="227">
        <v>23.791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204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668</v>
      </c>
      <c r="D348" s="226"/>
      <c r="E348" s="227">
        <v>1.92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204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3" t="s">
        <v>662</v>
      </c>
      <c r="D349" s="226"/>
      <c r="E349" s="227">
        <v>2.04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204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669</v>
      </c>
      <c r="D350" s="226"/>
      <c r="E350" s="227">
        <v>2.48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204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660</v>
      </c>
      <c r="D351" s="226"/>
      <c r="E351" s="227">
        <v>2.1640000000000001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204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3" t="s">
        <v>670</v>
      </c>
      <c r="D352" s="226"/>
      <c r="E352" s="227">
        <v>4.08</v>
      </c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204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3" t="s">
        <v>671</v>
      </c>
      <c r="D353" s="226"/>
      <c r="E353" s="227">
        <v>1.17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204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3" t="s">
        <v>672</v>
      </c>
      <c r="D354" s="226"/>
      <c r="E354" s="227">
        <v>2.2080000000000002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204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673</v>
      </c>
      <c r="D355" s="226"/>
      <c r="E355" s="227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204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3" t="s">
        <v>674</v>
      </c>
      <c r="D356" s="226"/>
      <c r="E356" s="227">
        <v>168.15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204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20"/>
      <c r="B357" s="221"/>
      <c r="C357" s="253" t="s">
        <v>675</v>
      </c>
      <c r="D357" s="226"/>
      <c r="E357" s="227">
        <v>162.41999999999999</v>
      </c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204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3" t="s">
        <v>676</v>
      </c>
      <c r="D358" s="226"/>
      <c r="E358" s="227">
        <v>1.92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204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662</v>
      </c>
      <c r="D359" s="226"/>
      <c r="E359" s="227">
        <v>2.04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204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677</v>
      </c>
      <c r="D360" s="226"/>
      <c r="E360" s="227">
        <v>2.2080000000000002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204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678</v>
      </c>
      <c r="D361" s="226"/>
      <c r="E361" s="227">
        <v>2.1640000000000001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204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679</v>
      </c>
      <c r="D362" s="226"/>
      <c r="E362" s="227">
        <v>4.08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204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680</v>
      </c>
      <c r="D363" s="226"/>
      <c r="E363" s="227">
        <v>1.17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204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677</v>
      </c>
      <c r="D364" s="226"/>
      <c r="E364" s="227">
        <v>2.2080000000000002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204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487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204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554</v>
      </c>
      <c r="D366" s="226"/>
      <c r="E366" s="227"/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204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681</v>
      </c>
      <c r="D367" s="226"/>
      <c r="E367" s="227">
        <v>299.24430000000001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204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3" t="s">
        <v>682</v>
      </c>
      <c r="D368" s="226"/>
      <c r="E368" s="227">
        <v>105.13800000000001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204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53" t="s">
        <v>683</v>
      </c>
      <c r="D369" s="226"/>
      <c r="E369" s="227">
        <v>44.7393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13"/>
      <c r="Z369" s="213"/>
      <c r="AA369" s="213"/>
      <c r="AB369" s="213"/>
      <c r="AC369" s="213"/>
      <c r="AD369" s="213"/>
      <c r="AE369" s="213"/>
      <c r="AF369" s="213"/>
      <c r="AG369" s="213" t="s">
        <v>204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3" t="s">
        <v>684</v>
      </c>
      <c r="D370" s="226"/>
      <c r="E370" s="227">
        <v>21.4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204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685</v>
      </c>
      <c r="D371" s="226"/>
      <c r="E371" s="227">
        <v>2.04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204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686</v>
      </c>
      <c r="D372" s="226"/>
      <c r="E372" s="227">
        <v>1.92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204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677</v>
      </c>
      <c r="D373" s="226"/>
      <c r="E373" s="227">
        <v>2.2080000000000002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204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678</v>
      </c>
      <c r="D374" s="226"/>
      <c r="E374" s="227">
        <v>2.1640000000000001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204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687</v>
      </c>
      <c r="D375" s="226"/>
      <c r="E375" s="227">
        <v>4.2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204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680</v>
      </c>
      <c r="D376" s="226"/>
      <c r="E376" s="227">
        <v>1.17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204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688</v>
      </c>
      <c r="D377" s="226"/>
      <c r="E377" s="227">
        <v>3.222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204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689</v>
      </c>
      <c r="D378" s="226"/>
      <c r="E378" s="227">
        <v>5.4749999999999996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204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690</v>
      </c>
      <c r="D379" s="226"/>
      <c r="E379" s="227">
        <v>23.28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204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691</v>
      </c>
      <c r="D380" s="226"/>
      <c r="E380" s="227">
        <v>7.77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204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692</v>
      </c>
      <c r="D381" s="226"/>
      <c r="E381" s="227">
        <v>5.52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204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693</v>
      </c>
      <c r="D382" s="226"/>
      <c r="E382" s="227">
        <v>28.224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204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694</v>
      </c>
      <c r="D383" s="226"/>
      <c r="E383" s="227">
        <v>3.9180000000000001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204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695</v>
      </c>
      <c r="D384" s="226"/>
      <c r="E384" s="227">
        <v>59.13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204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696</v>
      </c>
      <c r="D385" s="226"/>
      <c r="E385" s="227">
        <v>258.87599999999998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204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3" t="s">
        <v>697</v>
      </c>
      <c r="D386" s="226"/>
      <c r="E386" s="227">
        <v>1.77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204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53" t="s">
        <v>698</v>
      </c>
      <c r="D387" s="226"/>
      <c r="E387" s="227">
        <v>0.72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13"/>
      <c r="Z387" s="213"/>
      <c r="AA387" s="213"/>
      <c r="AB387" s="213"/>
      <c r="AC387" s="213"/>
      <c r="AD387" s="213"/>
      <c r="AE387" s="213"/>
      <c r="AF387" s="213"/>
      <c r="AG387" s="213" t="s">
        <v>204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699</v>
      </c>
      <c r="D388" s="226"/>
      <c r="E388" s="227">
        <v>1.3620000000000001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204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700</v>
      </c>
      <c r="D389" s="226"/>
      <c r="E389" s="227">
        <v>0.72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204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677</v>
      </c>
      <c r="D390" s="226"/>
      <c r="E390" s="227">
        <v>2.2080000000000002</v>
      </c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204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678</v>
      </c>
      <c r="D391" s="226"/>
      <c r="E391" s="227">
        <v>2.1640000000000001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204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701</v>
      </c>
      <c r="D392" s="226"/>
      <c r="E392" s="227">
        <v>2.13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204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702</v>
      </c>
      <c r="D393" s="226"/>
      <c r="E393" s="227">
        <v>1.77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204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700</v>
      </c>
      <c r="D394" s="226"/>
      <c r="E394" s="227">
        <v>0.72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204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1"/>
      <c r="D395" s="246"/>
      <c r="E395" s="246"/>
      <c r="F395" s="246"/>
      <c r="G395" s="246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200</v>
      </c>
      <c r="AH395" s="213"/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6">
        <v>13</v>
      </c>
      <c r="B396" s="237" t="s">
        <v>638</v>
      </c>
      <c r="C396" s="249" t="s">
        <v>639</v>
      </c>
      <c r="D396" s="238" t="s">
        <v>398</v>
      </c>
      <c r="E396" s="239">
        <v>8.2285000000000004</v>
      </c>
      <c r="F396" s="240"/>
      <c r="G396" s="241">
        <f>ROUND(E396*F396,2)</f>
        <v>0</v>
      </c>
      <c r="H396" s="240"/>
      <c r="I396" s="241">
        <f>ROUND(E396*H396,2)</f>
        <v>0</v>
      </c>
      <c r="J396" s="240"/>
      <c r="K396" s="241">
        <f>ROUND(E396*J396,2)</f>
        <v>0</v>
      </c>
      <c r="L396" s="241">
        <v>21</v>
      </c>
      <c r="M396" s="241">
        <f>G396*(1+L396/100)</f>
        <v>0</v>
      </c>
      <c r="N396" s="239">
        <v>3.5249999999999997E-2</v>
      </c>
      <c r="O396" s="239">
        <f>ROUND(E396*N396,2)</f>
        <v>0.28999999999999998</v>
      </c>
      <c r="P396" s="239">
        <v>0</v>
      </c>
      <c r="Q396" s="239">
        <f>ROUND(E396*P396,2)</f>
        <v>0</v>
      </c>
      <c r="R396" s="241" t="s">
        <v>399</v>
      </c>
      <c r="S396" s="241" t="s">
        <v>194</v>
      </c>
      <c r="T396" s="242" t="s">
        <v>230</v>
      </c>
      <c r="U396" s="224">
        <v>0.74</v>
      </c>
      <c r="V396" s="224">
        <f>ROUND(E396*U396,2)</f>
        <v>6.09</v>
      </c>
      <c r="W396" s="224"/>
      <c r="X396" s="224" t="s">
        <v>231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232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ht="22.5" outlineLevel="1" x14ac:dyDescent="0.2">
      <c r="A397" s="220"/>
      <c r="B397" s="221"/>
      <c r="C397" s="259" t="s">
        <v>640</v>
      </c>
      <c r="D397" s="257"/>
      <c r="E397" s="257"/>
      <c r="F397" s="257"/>
      <c r="G397" s="257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234</v>
      </c>
      <c r="AH397" s="213"/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43" t="str">
        <f>C397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703</v>
      </c>
      <c r="D398" s="226"/>
      <c r="E398" s="227"/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204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704</v>
      </c>
      <c r="D399" s="226"/>
      <c r="E399" s="227">
        <v>4.05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204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3" t="s">
        <v>705</v>
      </c>
      <c r="D400" s="226"/>
      <c r="E400" s="227">
        <v>1.1399999999999999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204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53" t="s">
        <v>706</v>
      </c>
      <c r="D401" s="226"/>
      <c r="E401" s="227">
        <v>0.754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204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3" t="s">
        <v>707</v>
      </c>
      <c r="D402" s="226"/>
      <c r="E402" s="227">
        <v>0.66300000000000003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204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708</v>
      </c>
      <c r="D403" s="226"/>
      <c r="E403" s="227">
        <v>0.5655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204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709</v>
      </c>
      <c r="D404" s="226"/>
      <c r="E404" s="227">
        <v>1.056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204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1"/>
      <c r="D405" s="246"/>
      <c r="E405" s="246"/>
      <c r="F405" s="246"/>
      <c r="G405" s="246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200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36">
        <v>14</v>
      </c>
      <c r="B406" s="237" t="s">
        <v>710</v>
      </c>
      <c r="C406" s="249" t="s">
        <v>711</v>
      </c>
      <c r="D406" s="238" t="s">
        <v>398</v>
      </c>
      <c r="E406" s="239">
        <v>8.2279999999999998</v>
      </c>
      <c r="F406" s="240"/>
      <c r="G406" s="241">
        <f>ROUND(E406*F406,2)</f>
        <v>0</v>
      </c>
      <c r="H406" s="240"/>
      <c r="I406" s="241">
        <f>ROUND(E406*H406,2)</f>
        <v>0</v>
      </c>
      <c r="J406" s="240"/>
      <c r="K406" s="241">
        <f>ROUND(E406*J406,2)</f>
        <v>0</v>
      </c>
      <c r="L406" s="241">
        <v>21</v>
      </c>
      <c r="M406" s="241">
        <f>G406*(1+L406/100)</f>
        <v>0</v>
      </c>
      <c r="N406" s="239">
        <v>0</v>
      </c>
      <c r="O406" s="239">
        <f>ROUND(E406*N406,2)</f>
        <v>0</v>
      </c>
      <c r="P406" s="239">
        <v>0</v>
      </c>
      <c r="Q406" s="239">
        <f>ROUND(E406*P406,2)</f>
        <v>0</v>
      </c>
      <c r="R406" s="241" t="s">
        <v>399</v>
      </c>
      <c r="S406" s="241" t="s">
        <v>194</v>
      </c>
      <c r="T406" s="242" t="s">
        <v>230</v>
      </c>
      <c r="U406" s="224">
        <v>0.35</v>
      </c>
      <c r="V406" s="224">
        <f>ROUND(E406*U406,2)</f>
        <v>2.88</v>
      </c>
      <c r="W406" s="224"/>
      <c r="X406" s="224" t="s">
        <v>231</v>
      </c>
      <c r="Y406" s="213"/>
      <c r="Z406" s="213"/>
      <c r="AA406" s="213"/>
      <c r="AB406" s="213"/>
      <c r="AC406" s="213"/>
      <c r="AD406" s="213"/>
      <c r="AE406" s="213"/>
      <c r="AF406" s="213"/>
      <c r="AG406" s="213" t="s">
        <v>232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ht="22.5" outlineLevel="1" x14ac:dyDescent="0.2">
      <c r="A407" s="220"/>
      <c r="B407" s="221"/>
      <c r="C407" s="259" t="s">
        <v>640</v>
      </c>
      <c r="D407" s="257"/>
      <c r="E407" s="257"/>
      <c r="F407" s="257"/>
      <c r="G407" s="257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234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43" t="str">
        <f>C407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1"/>
      <c r="D408" s="246"/>
      <c r="E408" s="246"/>
      <c r="F408" s="246"/>
      <c r="G408" s="246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200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36">
        <v>15</v>
      </c>
      <c r="B409" s="237" t="s">
        <v>712</v>
      </c>
      <c r="C409" s="249" t="s">
        <v>713</v>
      </c>
      <c r="D409" s="238" t="s">
        <v>398</v>
      </c>
      <c r="E409" s="239">
        <v>1995.56619</v>
      </c>
      <c r="F409" s="240"/>
      <c r="G409" s="241">
        <f>ROUND(E409*F409,2)</f>
        <v>0</v>
      </c>
      <c r="H409" s="240"/>
      <c r="I409" s="241">
        <f>ROUND(E409*H409,2)</f>
        <v>0</v>
      </c>
      <c r="J409" s="240"/>
      <c r="K409" s="241">
        <f>ROUND(E409*J409,2)</f>
        <v>0</v>
      </c>
      <c r="L409" s="241">
        <v>21</v>
      </c>
      <c r="M409" s="241">
        <f>G409*(1+L409/100)</f>
        <v>0</v>
      </c>
      <c r="N409" s="239">
        <v>3.9309999999999998E-2</v>
      </c>
      <c r="O409" s="239">
        <f>ROUND(E409*N409,2)</f>
        <v>78.45</v>
      </c>
      <c r="P409" s="239">
        <v>0</v>
      </c>
      <c r="Q409" s="239">
        <f>ROUND(E409*P409,2)</f>
        <v>0</v>
      </c>
      <c r="R409" s="241" t="s">
        <v>399</v>
      </c>
      <c r="S409" s="241" t="s">
        <v>194</v>
      </c>
      <c r="T409" s="242" t="s">
        <v>230</v>
      </c>
      <c r="U409" s="224">
        <v>0.65</v>
      </c>
      <c r="V409" s="224">
        <f>ROUND(E409*U409,2)</f>
        <v>1297.1199999999999</v>
      </c>
      <c r="W409" s="224"/>
      <c r="X409" s="224" t="s">
        <v>231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232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ht="22.5" outlineLevel="1" x14ac:dyDescent="0.2">
      <c r="A410" s="220"/>
      <c r="B410" s="221"/>
      <c r="C410" s="259" t="s">
        <v>640</v>
      </c>
      <c r="D410" s="257"/>
      <c r="E410" s="257"/>
      <c r="F410" s="257"/>
      <c r="G410" s="257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234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43" t="str">
        <f>C410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3" t="s">
        <v>618</v>
      </c>
      <c r="D411" s="226"/>
      <c r="E411" s="227"/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204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20"/>
      <c r="B412" s="221"/>
      <c r="C412" s="253" t="s">
        <v>714</v>
      </c>
      <c r="D412" s="226"/>
      <c r="E412" s="227">
        <v>89.68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13"/>
      <c r="Z412" s="213"/>
      <c r="AA412" s="213"/>
      <c r="AB412" s="213"/>
      <c r="AC412" s="213"/>
      <c r="AD412" s="213"/>
      <c r="AE412" s="213"/>
      <c r="AF412" s="213"/>
      <c r="AG412" s="213" t="s">
        <v>204</v>
      </c>
      <c r="AH412" s="213">
        <v>0</v>
      </c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3" t="s">
        <v>715</v>
      </c>
      <c r="D413" s="226"/>
      <c r="E413" s="227">
        <v>21.712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204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716</v>
      </c>
      <c r="D414" s="226"/>
      <c r="E414" s="227">
        <v>-3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204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717</v>
      </c>
      <c r="D415" s="226"/>
      <c r="E415" s="227">
        <v>89.68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204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718</v>
      </c>
      <c r="D416" s="226"/>
      <c r="E416" s="227">
        <v>11.162800000000001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204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719</v>
      </c>
      <c r="D417" s="226"/>
      <c r="E417" s="227">
        <v>26.096879999999999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204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720</v>
      </c>
      <c r="D418" s="226"/>
      <c r="E418" s="227">
        <v>125.91800000000001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204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721</v>
      </c>
      <c r="D419" s="226"/>
      <c r="E419" s="227">
        <v>18.472999999999999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204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722</v>
      </c>
      <c r="D420" s="226"/>
      <c r="E420" s="227">
        <v>22.295780000000001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204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723</v>
      </c>
      <c r="D421" s="226"/>
      <c r="E421" s="227">
        <v>10.424049999999999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204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724</v>
      </c>
      <c r="D422" s="226"/>
      <c r="E422" s="227">
        <v>117.568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204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3" t="s">
        <v>725</v>
      </c>
      <c r="D423" s="226"/>
      <c r="E423" s="227">
        <v>17.248000000000001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204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53" t="s">
        <v>726</v>
      </c>
      <c r="D424" s="226"/>
      <c r="E424" s="227">
        <v>20.81728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204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53" t="s">
        <v>727</v>
      </c>
      <c r="D425" s="226"/>
      <c r="E425" s="227">
        <v>9.7327999999999992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13"/>
      <c r="Z425" s="213"/>
      <c r="AA425" s="213"/>
      <c r="AB425" s="213"/>
      <c r="AC425" s="213"/>
      <c r="AD425" s="213"/>
      <c r="AE425" s="213"/>
      <c r="AF425" s="213"/>
      <c r="AG425" s="213" t="s">
        <v>204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53" t="s">
        <v>728</v>
      </c>
      <c r="D426" s="226"/>
      <c r="E426" s="227">
        <v>117.568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204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53" t="s">
        <v>725</v>
      </c>
      <c r="D427" s="226"/>
      <c r="E427" s="227">
        <v>17.248000000000001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204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3" t="s">
        <v>726</v>
      </c>
      <c r="D428" s="226"/>
      <c r="E428" s="227">
        <v>20.81728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204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727</v>
      </c>
      <c r="D429" s="226"/>
      <c r="E429" s="227">
        <v>9.7327999999999992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204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729</v>
      </c>
      <c r="D430" s="226"/>
      <c r="E430" s="227">
        <v>104.99652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204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730</v>
      </c>
      <c r="D431" s="226"/>
      <c r="E431" s="227">
        <v>189.005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204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3" t="s">
        <v>731</v>
      </c>
      <c r="D432" s="226"/>
      <c r="E432" s="227">
        <v>11.01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204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53" t="s">
        <v>732</v>
      </c>
      <c r="D433" s="226"/>
      <c r="E433" s="227">
        <v>-50.4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13"/>
      <c r="Z433" s="213"/>
      <c r="AA433" s="213"/>
      <c r="AB433" s="213"/>
      <c r="AC433" s="213"/>
      <c r="AD433" s="213"/>
      <c r="AE433" s="213"/>
      <c r="AF433" s="213"/>
      <c r="AG433" s="213" t="s">
        <v>204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3" t="s">
        <v>733</v>
      </c>
      <c r="D434" s="226"/>
      <c r="E434" s="227">
        <v>997.78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204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1"/>
      <c r="D435" s="246"/>
      <c r="E435" s="246"/>
      <c r="F435" s="246"/>
      <c r="G435" s="246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200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36">
        <v>16</v>
      </c>
      <c r="B436" s="237" t="s">
        <v>710</v>
      </c>
      <c r="C436" s="249" t="s">
        <v>711</v>
      </c>
      <c r="D436" s="238" t="s">
        <v>398</v>
      </c>
      <c r="E436" s="239">
        <v>1671.84</v>
      </c>
      <c r="F436" s="240"/>
      <c r="G436" s="241">
        <f>ROUND(E436*F436,2)</f>
        <v>0</v>
      </c>
      <c r="H436" s="240"/>
      <c r="I436" s="241">
        <f>ROUND(E436*H436,2)</f>
        <v>0</v>
      </c>
      <c r="J436" s="240"/>
      <c r="K436" s="241">
        <f>ROUND(E436*J436,2)</f>
        <v>0</v>
      </c>
      <c r="L436" s="241">
        <v>21</v>
      </c>
      <c r="M436" s="241">
        <f>G436*(1+L436/100)</f>
        <v>0</v>
      </c>
      <c r="N436" s="239">
        <v>0</v>
      </c>
      <c r="O436" s="239">
        <f>ROUND(E436*N436,2)</f>
        <v>0</v>
      </c>
      <c r="P436" s="239">
        <v>0</v>
      </c>
      <c r="Q436" s="239">
        <f>ROUND(E436*P436,2)</f>
        <v>0</v>
      </c>
      <c r="R436" s="241" t="s">
        <v>399</v>
      </c>
      <c r="S436" s="241" t="s">
        <v>194</v>
      </c>
      <c r="T436" s="242" t="s">
        <v>230</v>
      </c>
      <c r="U436" s="224">
        <v>0.35</v>
      </c>
      <c r="V436" s="224">
        <f>ROUND(E436*U436,2)</f>
        <v>585.14</v>
      </c>
      <c r="W436" s="224"/>
      <c r="X436" s="224" t="s">
        <v>231</v>
      </c>
      <c r="Y436" s="213"/>
      <c r="Z436" s="213"/>
      <c r="AA436" s="213"/>
      <c r="AB436" s="213"/>
      <c r="AC436" s="213"/>
      <c r="AD436" s="213"/>
      <c r="AE436" s="213"/>
      <c r="AF436" s="213"/>
      <c r="AG436" s="213" t="s">
        <v>232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ht="22.5" outlineLevel="1" x14ac:dyDescent="0.2">
      <c r="A437" s="220"/>
      <c r="B437" s="221"/>
      <c r="C437" s="259" t="s">
        <v>640</v>
      </c>
      <c r="D437" s="257"/>
      <c r="E437" s="257"/>
      <c r="F437" s="257"/>
      <c r="G437" s="257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234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43" t="str">
        <f>C437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1"/>
      <c r="D438" s="246"/>
      <c r="E438" s="246"/>
      <c r="F438" s="246"/>
      <c r="G438" s="246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200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36">
        <v>17</v>
      </c>
      <c r="B439" s="237" t="s">
        <v>734</v>
      </c>
      <c r="C439" s="249" t="s">
        <v>735</v>
      </c>
      <c r="D439" s="238" t="s">
        <v>398</v>
      </c>
      <c r="E439" s="239">
        <v>1995.74</v>
      </c>
      <c r="F439" s="240"/>
      <c r="G439" s="241">
        <f>ROUND(E439*F439,2)</f>
        <v>0</v>
      </c>
      <c r="H439" s="240"/>
      <c r="I439" s="241">
        <f>ROUND(E439*H439,2)</f>
        <v>0</v>
      </c>
      <c r="J439" s="240"/>
      <c r="K439" s="241">
        <f>ROUND(E439*J439,2)</f>
        <v>0</v>
      </c>
      <c r="L439" s="241">
        <v>21</v>
      </c>
      <c r="M439" s="241">
        <f>G439*(1+L439/100)</f>
        <v>0</v>
      </c>
      <c r="N439" s="239">
        <v>0</v>
      </c>
      <c r="O439" s="239">
        <f>ROUND(E439*N439,2)</f>
        <v>0</v>
      </c>
      <c r="P439" s="239">
        <v>0</v>
      </c>
      <c r="Q439" s="239">
        <f>ROUND(E439*P439,2)</f>
        <v>0</v>
      </c>
      <c r="R439" s="241" t="s">
        <v>399</v>
      </c>
      <c r="S439" s="241" t="s">
        <v>194</v>
      </c>
      <c r="T439" s="242" t="s">
        <v>230</v>
      </c>
      <c r="U439" s="224">
        <v>0.35</v>
      </c>
      <c r="V439" s="224">
        <f>ROUND(E439*U439,2)</f>
        <v>698.51</v>
      </c>
      <c r="W439" s="224"/>
      <c r="X439" s="224" t="s">
        <v>231</v>
      </c>
      <c r="Y439" s="213"/>
      <c r="Z439" s="213"/>
      <c r="AA439" s="213"/>
      <c r="AB439" s="213"/>
      <c r="AC439" s="213"/>
      <c r="AD439" s="213"/>
      <c r="AE439" s="213"/>
      <c r="AF439" s="213"/>
      <c r="AG439" s="213" t="s">
        <v>232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ht="22.5" outlineLevel="1" x14ac:dyDescent="0.2">
      <c r="A440" s="220"/>
      <c r="B440" s="221"/>
      <c r="C440" s="259" t="s">
        <v>640</v>
      </c>
      <c r="D440" s="257"/>
      <c r="E440" s="257"/>
      <c r="F440" s="257"/>
      <c r="G440" s="257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234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43" t="str">
        <f>C440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736</v>
      </c>
      <c r="D441" s="226"/>
      <c r="E441" s="227">
        <v>1995.74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204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1"/>
      <c r="D442" s="246"/>
      <c r="E442" s="246"/>
      <c r="F442" s="246"/>
      <c r="G442" s="246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200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ht="22.5" outlineLevel="1" x14ac:dyDescent="0.2">
      <c r="A443" s="236">
        <v>18</v>
      </c>
      <c r="B443" s="237" t="s">
        <v>737</v>
      </c>
      <c r="C443" s="249" t="s">
        <v>738</v>
      </c>
      <c r="D443" s="238" t="s">
        <v>398</v>
      </c>
      <c r="E443" s="239">
        <v>6228.4627200000004</v>
      </c>
      <c r="F443" s="240"/>
      <c r="G443" s="241">
        <f>ROUND(E443*F443,2)</f>
        <v>0</v>
      </c>
      <c r="H443" s="240"/>
      <c r="I443" s="241">
        <f>ROUND(E443*H443,2)</f>
        <v>0</v>
      </c>
      <c r="J443" s="240"/>
      <c r="K443" s="241">
        <f>ROUND(E443*J443,2)</f>
        <v>0</v>
      </c>
      <c r="L443" s="241">
        <v>21</v>
      </c>
      <c r="M443" s="241">
        <f>G443*(1+L443/100)</f>
        <v>0</v>
      </c>
      <c r="N443" s="239">
        <v>6.0310000000000002E-2</v>
      </c>
      <c r="O443" s="239">
        <f>ROUND(E443*N443,2)</f>
        <v>375.64</v>
      </c>
      <c r="P443" s="239">
        <v>0</v>
      </c>
      <c r="Q443" s="239">
        <f>ROUND(E443*P443,2)</f>
        <v>0</v>
      </c>
      <c r="R443" s="241" t="s">
        <v>399</v>
      </c>
      <c r="S443" s="241" t="s">
        <v>194</v>
      </c>
      <c r="T443" s="242" t="s">
        <v>230</v>
      </c>
      <c r="U443" s="224">
        <v>0.85</v>
      </c>
      <c r="V443" s="224">
        <f>ROUND(E443*U443,2)</f>
        <v>5294.19</v>
      </c>
      <c r="W443" s="224"/>
      <c r="X443" s="224" t="s">
        <v>231</v>
      </c>
      <c r="Y443" s="213"/>
      <c r="Z443" s="213"/>
      <c r="AA443" s="213"/>
      <c r="AB443" s="213"/>
      <c r="AC443" s="213"/>
      <c r="AD443" s="213"/>
      <c r="AE443" s="213"/>
      <c r="AF443" s="213"/>
      <c r="AG443" s="213" t="s">
        <v>232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ht="22.5" outlineLevel="1" x14ac:dyDescent="0.2">
      <c r="A444" s="220"/>
      <c r="B444" s="221"/>
      <c r="C444" s="259" t="s">
        <v>640</v>
      </c>
      <c r="D444" s="257"/>
      <c r="E444" s="257"/>
      <c r="F444" s="257"/>
      <c r="G444" s="257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234</v>
      </c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43" t="str">
        <f>C444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3" t="s">
        <v>450</v>
      </c>
      <c r="D445" s="226"/>
      <c r="E445" s="227"/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204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53" t="s">
        <v>451</v>
      </c>
      <c r="D446" s="226"/>
      <c r="E446" s="227"/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13"/>
      <c r="Z446" s="213"/>
      <c r="AA446" s="213"/>
      <c r="AB446" s="213"/>
      <c r="AC446" s="213"/>
      <c r="AD446" s="213"/>
      <c r="AE446" s="213"/>
      <c r="AF446" s="213"/>
      <c r="AG446" s="213" t="s">
        <v>204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739</v>
      </c>
      <c r="D447" s="226"/>
      <c r="E447" s="227">
        <v>11.5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204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740</v>
      </c>
      <c r="D448" s="226"/>
      <c r="E448" s="227">
        <v>9.125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204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741</v>
      </c>
      <c r="D449" s="226"/>
      <c r="E449" s="227">
        <v>4.38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204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742</v>
      </c>
      <c r="D450" s="226"/>
      <c r="E450" s="227">
        <v>5.0750000000000002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204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456</v>
      </c>
      <c r="D451" s="226"/>
      <c r="E451" s="227"/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204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743</v>
      </c>
      <c r="D452" s="226"/>
      <c r="E452" s="227">
        <v>39.65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204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744</v>
      </c>
      <c r="D453" s="226"/>
      <c r="E453" s="227">
        <v>-6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204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745</v>
      </c>
      <c r="D454" s="226"/>
      <c r="E454" s="227">
        <v>552.64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204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460</v>
      </c>
      <c r="D455" s="226"/>
      <c r="E455" s="227"/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204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746</v>
      </c>
      <c r="D456" s="226"/>
      <c r="E456" s="227">
        <v>63.25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204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3" t="s">
        <v>747</v>
      </c>
      <c r="D457" s="226"/>
      <c r="E457" s="227">
        <v>7.35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204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53" t="s">
        <v>748</v>
      </c>
      <c r="D458" s="226"/>
      <c r="E458" s="227">
        <v>6.9619999999999997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13"/>
      <c r="Z458" s="213"/>
      <c r="AA458" s="213"/>
      <c r="AB458" s="213"/>
      <c r="AC458" s="213"/>
      <c r="AD458" s="213"/>
      <c r="AE458" s="213"/>
      <c r="AF458" s="213"/>
      <c r="AG458" s="213" t="s">
        <v>204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3" t="s">
        <v>464</v>
      </c>
      <c r="D459" s="226"/>
      <c r="E459" s="227"/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204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3" t="s">
        <v>749</v>
      </c>
      <c r="D460" s="226"/>
      <c r="E460" s="227">
        <v>16.012499999999999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204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750</v>
      </c>
      <c r="D461" s="226"/>
      <c r="E461" s="227">
        <v>11.544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204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751</v>
      </c>
      <c r="D462" s="226"/>
      <c r="E462" s="227">
        <v>10.875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204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752</v>
      </c>
      <c r="D463" s="226"/>
      <c r="E463" s="227">
        <v>-2.4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204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3" t="s">
        <v>753</v>
      </c>
      <c r="D464" s="226"/>
      <c r="E464" s="227">
        <v>6.9270100000000001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204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53" t="s">
        <v>754</v>
      </c>
      <c r="D465" s="226"/>
      <c r="E465" s="227">
        <v>8.14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13"/>
      <c r="Z465" s="213"/>
      <c r="AA465" s="213"/>
      <c r="AB465" s="213"/>
      <c r="AC465" s="213"/>
      <c r="AD465" s="213"/>
      <c r="AE465" s="213"/>
      <c r="AF465" s="213"/>
      <c r="AG465" s="213" t="s">
        <v>204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53" t="s">
        <v>755</v>
      </c>
      <c r="D466" s="226"/>
      <c r="E466" s="227">
        <v>7.0402500000000003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13"/>
      <c r="Z466" s="213"/>
      <c r="AA466" s="213"/>
      <c r="AB466" s="213"/>
      <c r="AC466" s="213"/>
      <c r="AD466" s="213"/>
      <c r="AE466" s="213"/>
      <c r="AF466" s="213"/>
      <c r="AG466" s="213" t="s">
        <v>204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3" t="s">
        <v>756</v>
      </c>
      <c r="D467" s="226"/>
      <c r="E467" s="227">
        <v>41.25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204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3" t="s">
        <v>744</v>
      </c>
      <c r="D468" s="226"/>
      <c r="E468" s="227">
        <v>-6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204</v>
      </c>
      <c r="AH468" s="213">
        <v>0</v>
      </c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757</v>
      </c>
      <c r="D469" s="226"/>
      <c r="E469" s="227">
        <v>8.25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204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474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204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758</v>
      </c>
      <c r="D471" s="226"/>
      <c r="E471" s="227">
        <v>10.43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204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759</v>
      </c>
      <c r="D472" s="226"/>
      <c r="E472" s="227">
        <v>20.872499999999999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204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760</v>
      </c>
      <c r="D473" s="226"/>
      <c r="E473" s="227">
        <v>21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204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761</v>
      </c>
      <c r="D474" s="226"/>
      <c r="E474" s="227">
        <v>8.4749999999999996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204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762</v>
      </c>
      <c r="D475" s="226"/>
      <c r="E475" s="227">
        <v>31.625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204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3" t="s">
        <v>763</v>
      </c>
      <c r="D476" s="226"/>
      <c r="E476" s="227">
        <v>89.2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204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53" t="s">
        <v>716</v>
      </c>
      <c r="D477" s="226"/>
      <c r="E477" s="227">
        <v>-3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13"/>
      <c r="Z477" s="213"/>
      <c r="AA477" s="213"/>
      <c r="AB477" s="213"/>
      <c r="AC477" s="213"/>
      <c r="AD477" s="213"/>
      <c r="AE477" s="213"/>
      <c r="AF477" s="213"/>
      <c r="AG477" s="213" t="s">
        <v>204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3" t="s">
        <v>764</v>
      </c>
      <c r="D478" s="226"/>
      <c r="E478" s="227">
        <v>12.25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204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3" t="s">
        <v>765</v>
      </c>
      <c r="D479" s="226"/>
      <c r="E479" s="227">
        <v>25.5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204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766</v>
      </c>
      <c r="D480" s="226"/>
      <c r="E480" s="227">
        <v>17.5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204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767</v>
      </c>
      <c r="D481" s="226"/>
      <c r="E481" s="227">
        <v>3.75</v>
      </c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204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768</v>
      </c>
      <c r="D482" s="226"/>
      <c r="E482" s="227">
        <v>20.5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204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769</v>
      </c>
      <c r="D483" s="226"/>
      <c r="E483" s="227"/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204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4" t="s">
        <v>379</v>
      </c>
      <c r="D484" s="261"/>
      <c r="E484" s="262">
        <v>1053.67326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204</v>
      </c>
      <c r="AH484" s="213">
        <v>1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488</v>
      </c>
      <c r="D485" s="226"/>
      <c r="E485" s="227"/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204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489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204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770</v>
      </c>
      <c r="D487" s="226"/>
      <c r="E487" s="227">
        <v>12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204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3" t="s">
        <v>771</v>
      </c>
      <c r="D488" s="226"/>
      <c r="E488" s="227">
        <v>2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204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53" t="s">
        <v>772</v>
      </c>
      <c r="D489" s="226"/>
      <c r="E489" s="227">
        <v>29.125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13"/>
      <c r="Z489" s="213"/>
      <c r="AA489" s="213"/>
      <c r="AB489" s="213"/>
      <c r="AC489" s="213"/>
      <c r="AD489" s="213"/>
      <c r="AE489" s="213"/>
      <c r="AF489" s="213"/>
      <c r="AG489" s="213" t="s">
        <v>204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3" t="s">
        <v>773</v>
      </c>
      <c r="D490" s="226"/>
      <c r="E490" s="227">
        <v>13.625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204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3" t="s">
        <v>494</v>
      </c>
      <c r="D491" s="226"/>
      <c r="E491" s="227"/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204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53" t="s">
        <v>774</v>
      </c>
      <c r="D492" s="226"/>
      <c r="E492" s="227">
        <v>25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13"/>
      <c r="Z492" s="213"/>
      <c r="AA492" s="213"/>
      <c r="AB492" s="213"/>
      <c r="AC492" s="213"/>
      <c r="AD492" s="213"/>
      <c r="AE492" s="213"/>
      <c r="AF492" s="213"/>
      <c r="AG492" s="213" t="s">
        <v>204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775</v>
      </c>
      <c r="D493" s="226"/>
      <c r="E493" s="227">
        <v>13.571999999999999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204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776</v>
      </c>
      <c r="D494" s="226"/>
      <c r="E494" s="227">
        <v>8.51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204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777</v>
      </c>
      <c r="D495" s="226"/>
      <c r="E495" s="227">
        <v>1.75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204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3" t="s">
        <v>499</v>
      </c>
      <c r="D496" s="226"/>
      <c r="E496" s="227"/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204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53" t="s">
        <v>778</v>
      </c>
      <c r="D497" s="226"/>
      <c r="E497" s="227">
        <v>9.8800000000000008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13"/>
      <c r="Z497" s="213"/>
      <c r="AA497" s="213"/>
      <c r="AB497" s="213"/>
      <c r="AC497" s="213"/>
      <c r="AD497" s="213"/>
      <c r="AE497" s="213"/>
      <c r="AF497" s="213"/>
      <c r="AG497" s="213" t="s">
        <v>204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3" t="s">
        <v>779</v>
      </c>
      <c r="D498" s="226"/>
      <c r="E498" s="227">
        <v>27.125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204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780</v>
      </c>
      <c r="D499" s="226"/>
      <c r="E499" s="227">
        <v>4.375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204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781</v>
      </c>
      <c r="D500" s="226"/>
      <c r="E500" s="227">
        <v>33.5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204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782</v>
      </c>
      <c r="D501" s="226"/>
      <c r="E501" s="227">
        <v>10.125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204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1" x14ac:dyDescent="0.2">
      <c r="A502" s="220"/>
      <c r="B502" s="221"/>
      <c r="C502" s="253" t="s">
        <v>783</v>
      </c>
      <c r="D502" s="226"/>
      <c r="E502" s="227">
        <v>2.5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204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784</v>
      </c>
      <c r="D503" s="226"/>
      <c r="E503" s="227">
        <v>8.2829999999999995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204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785</v>
      </c>
      <c r="D504" s="226"/>
      <c r="E504" s="227">
        <v>14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204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786</v>
      </c>
      <c r="D505" s="226"/>
      <c r="E505" s="227">
        <v>7.7830000000000004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204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3" t="s">
        <v>787</v>
      </c>
      <c r="D506" s="226"/>
      <c r="E506" s="227">
        <v>23.75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204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53" t="s">
        <v>788</v>
      </c>
      <c r="D507" s="226"/>
      <c r="E507" s="227">
        <v>25</v>
      </c>
      <c r="F507" s="224"/>
      <c r="G507" s="224"/>
      <c r="H507" s="224"/>
      <c r="I507" s="224"/>
      <c r="J507" s="224"/>
      <c r="K507" s="224"/>
      <c r="L507" s="224"/>
      <c r="M507" s="224"/>
      <c r="N507" s="223"/>
      <c r="O507" s="223"/>
      <c r="P507" s="223"/>
      <c r="Q507" s="223"/>
      <c r="R507" s="224"/>
      <c r="S507" s="224"/>
      <c r="T507" s="224"/>
      <c r="U507" s="224"/>
      <c r="V507" s="224"/>
      <c r="W507" s="224"/>
      <c r="X507" s="224"/>
      <c r="Y507" s="213"/>
      <c r="Z507" s="213"/>
      <c r="AA507" s="213"/>
      <c r="AB507" s="213"/>
      <c r="AC507" s="213"/>
      <c r="AD507" s="213"/>
      <c r="AE507" s="213"/>
      <c r="AF507" s="213"/>
      <c r="AG507" s="213" t="s">
        <v>204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3" t="s">
        <v>789</v>
      </c>
      <c r="D508" s="226"/>
      <c r="E508" s="227">
        <v>13.571999999999999</v>
      </c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204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790</v>
      </c>
      <c r="D509" s="226"/>
      <c r="E509" s="227">
        <v>32.625</v>
      </c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204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776</v>
      </c>
      <c r="D510" s="226"/>
      <c r="E510" s="227">
        <v>8.51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204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791</v>
      </c>
      <c r="D511" s="226"/>
      <c r="E511" s="227">
        <v>1.08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204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3" t="s">
        <v>792</v>
      </c>
      <c r="D512" s="226"/>
      <c r="E512" s="227">
        <v>4.88</v>
      </c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204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53" t="s">
        <v>793</v>
      </c>
      <c r="D513" s="226"/>
      <c r="E513" s="227">
        <v>1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13"/>
      <c r="Z513" s="213"/>
      <c r="AA513" s="213"/>
      <c r="AB513" s="213"/>
      <c r="AC513" s="213"/>
      <c r="AD513" s="213"/>
      <c r="AE513" s="213"/>
      <c r="AF513" s="213"/>
      <c r="AG513" s="213" t="s">
        <v>204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53" t="s">
        <v>794</v>
      </c>
      <c r="D514" s="226"/>
      <c r="E514" s="227">
        <v>1.96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13"/>
      <c r="Z514" s="213"/>
      <c r="AA514" s="213"/>
      <c r="AB514" s="213"/>
      <c r="AC514" s="213"/>
      <c r="AD514" s="213"/>
      <c r="AE514" s="213"/>
      <c r="AF514" s="213"/>
      <c r="AG514" s="213" t="s">
        <v>204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795</v>
      </c>
      <c r="D515" s="226"/>
      <c r="E515" s="227">
        <v>20.312000000000001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204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3" t="s">
        <v>796</v>
      </c>
      <c r="D516" s="226"/>
      <c r="E516" s="227">
        <v>6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204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53" t="s">
        <v>797</v>
      </c>
      <c r="D517" s="226"/>
      <c r="E517" s="227">
        <v>2.06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13"/>
      <c r="Z517" s="213"/>
      <c r="AA517" s="213"/>
      <c r="AB517" s="213"/>
      <c r="AC517" s="213"/>
      <c r="AD517" s="213"/>
      <c r="AE517" s="213"/>
      <c r="AF517" s="213"/>
      <c r="AG517" s="213" t="s">
        <v>204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outlineLevel="1" x14ac:dyDescent="0.2">
      <c r="A518" s="220"/>
      <c r="B518" s="221"/>
      <c r="C518" s="253" t="s">
        <v>798</v>
      </c>
      <c r="D518" s="226"/>
      <c r="E518" s="227">
        <v>10.02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204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799</v>
      </c>
      <c r="D519" s="226"/>
      <c r="E519" s="227">
        <v>4.6399999999999997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204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800</v>
      </c>
      <c r="D520" s="226"/>
      <c r="E520" s="227">
        <v>1.08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204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3" t="s">
        <v>523</v>
      </c>
      <c r="D521" s="226"/>
      <c r="E521" s="227"/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204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53" t="s">
        <v>801</v>
      </c>
      <c r="D522" s="226"/>
      <c r="E522" s="227">
        <v>26.375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13"/>
      <c r="Z522" s="213"/>
      <c r="AA522" s="213"/>
      <c r="AB522" s="213"/>
      <c r="AC522" s="213"/>
      <c r="AD522" s="213"/>
      <c r="AE522" s="213"/>
      <c r="AF522" s="213"/>
      <c r="AG522" s="213" t="s">
        <v>204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4" t="s">
        <v>379</v>
      </c>
      <c r="D523" s="261"/>
      <c r="E523" s="262">
        <v>406.017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204</v>
      </c>
      <c r="AH523" s="213">
        <v>1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3" t="s">
        <v>525</v>
      </c>
      <c r="D524" s="226"/>
      <c r="E524" s="227"/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204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20"/>
      <c r="B525" s="221"/>
      <c r="C525" s="253" t="s">
        <v>802</v>
      </c>
      <c r="D525" s="226"/>
      <c r="E525" s="227">
        <v>23.12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13"/>
      <c r="Z525" s="213"/>
      <c r="AA525" s="213"/>
      <c r="AB525" s="213"/>
      <c r="AC525" s="213"/>
      <c r="AD525" s="213"/>
      <c r="AE525" s="213"/>
      <c r="AF525" s="213"/>
      <c r="AG525" s="213" t="s">
        <v>204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803</v>
      </c>
      <c r="D526" s="226"/>
      <c r="E526" s="227">
        <v>3.76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204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804</v>
      </c>
      <c r="D527" s="226"/>
      <c r="E527" s="227">
        <v>1.04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204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805</v>
      </c>
      <c r="D528" s="226"/>
      <c r="E528" s="227">
        <v>4.5010000000000003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204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806</v>
      </c>
      <c r="D529" s="226"/>
      <c r="E529" s="227">
        <v>5.96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204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807</v>
      </c>
      <c r="D530" s="226"/>
      <c r="E530" s="227">
        <v>0.92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204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808</v>
      </c>
      <c r="D531" s="226"/>
      <c r="E531" s="227">
        <v>6.68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204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3" t="s">
        <v>809</v>
      </c>
      <c r="D532" s="226"/>
      <c r="E532" s="227">
        <v>0.88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204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53" t="s">
        <v>810</v>
      </c>
      <c r="D533" s="226"/>
      <c r="E533" s="227">
        <v>4.12</v>
      </c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13"/>
      <c r="Z533" s="213"/>
      <c r="AA533" s="213"/>
      <c r="AB533" s="213"/>
      <c r="AC533" s="213"/>
      <c r="AD533" s="213"/>
      <c r="AE533" s="213"/>
      <c r="AF533" s="213"/>
      <c r="AG533" s="213" t="s">
        <v>204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811</v>
      </c>
      <c r="D534" s="226"/>
      <c r="E534" s="227">
        <v>0.92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204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812</v>
      </c>
      <c r="D535" s="226"/>
      <c r="E535" s="227">
        <v>1.52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204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3" t="s">
        <v>813</v>
      </c>
      <c r="D536" s="226"/>
      <c r="E536" s="227">
        <v>6.52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204</v>
      </c>
      <c r="AH536" s="213">
        <v>0</v>
      </c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20"/>
      <c r="B537" s="221"/>
      <c r="C537" s="253" t="s">
        <v>814</v>
      </c>
      <c r="D537" s="226"/>
      <c r="E537" s="227">
        <v>16.28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13"/>
      <c r="Z537" s="213"/>
      <c r="AA537" s="213"/>
      <c r="AB537" s="213"/>
      <c r="AC537" s="213"/>
      <c r="AD537" s="213"/>
      <c r="AE537" s="213"/>
      <c r="AF537" s="213"/>
      <c r="AG537" s="213" t="s">
        <v>204</v>
      </c>
      <c r="AH537" s="213">
        <v>0</v>
      </c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804</v>
      </c>
      <c r="D538" s="226"/>
      <c r="E538" s="227">
        <v>1.04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204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815</v>
      </c>
      <c r="D539" s="226"/>
      <c r="E539" s="227">
        <v>1.96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204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4" t="s">
        <v>379</v>
      </c>
      <c r="D540" s="261"/>
      <c r="E540" s="262">
        <v>79.221000000000004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204</v>
      </c>
      <c r="AH540" s="213">
        <v>1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816</v>
      </c>
      <c r="D541" s="226"/>
      <c r="E541" s="227">
        <v>25.75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204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ht="22.5" outlineLevel="1" x14ac:dyDescent="0.2">
      <c r="A542" s="220"/>
      <c r="B542" s="221"/>
      <c r="C542" s="253" t="s">
        <v>817</v>
      </c>
      <c r="D542" s="226"/>
      <c r="E542" s="227">
        <v>55.774999999999999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204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20"/>
      <c r="B543" s="221"/>
      <c r="C543" s="253" t="s">
        <v>818</v>
      </c>
      <c r="D543" s="226"/>
      <c r="E543" s="227">
        <v>32.75</v>
      </c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13"/>
      <c r="Z543" s="213"/>
      <c r="AA543" s="213"/>
      <c r="AB543" s="213"/>
      <c r="AC543" s="213"/>
      <c r="AD543" s="213"/>
      <c r="AE543" s="213"/>
      <c r="AF543" s="213"/>
      <c r="AG543" s="213" t="s">
        <v>204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64" t="s">
        <v>379</v>
      </c>
      <c r="D544" s="261"/>
      <c r="E544" s="262">
        <v>114.27500000000001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204</v>
      </c>
      <c r="AH544" s="213">
        <v>1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819</v>
      </c>
      <c r="D545" s="226"/>
      <c r="E545" s="227">
        <v>49.5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204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3" t="s">
        <v>820</v>
      </c>
      <c r="D546" s="226"/>
      <c r="E546" s="227">
        <v>4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204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53" t="s">
        <v>821</v>
      </c>
      <c r="D547" s="226"/>
      <c r="E547" s="227">
        <v>5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13"/>
      <c r="Z547" s="213"/>
      <c r="AA547" s="213"/>
      <c r="AB547" s="213"/>
      <c r="AC547" s="213"/>
      <c r="AD547" s="213"/>
      <c r="AE547" s="213"/>
      <c r="AF547" s="213"/>
      <c r="AG547" s="213" t="s">
        <v>204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822</v>
      </c>
      <c r="D548" s="226"/>
      <c r="E548" s="227">
        <v>58.5</v>
      </c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204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823</v>
      </c>
      <c r="D549" s="226"/>
      <c r="E549" s="227">
        <v>15.775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204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824</v>
      </c>
      <c r="D550" s="226"/>
      <c r="E550" s="227">
        <v>-4.5780000000000003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204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3" t="s">
        <v>825</v>
      </c>
      <c r="D551" s="226"/>
      <c r="E551" s="227">
        <v>25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204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20"/>
      <c r="B552" s="221"/>
      <c r="C552" s="253" t="s">
        <v>826</v>
      </c>
      <c r="D552" s="226"/>
      <c r="E552" s="227">
        <v>13.571999999999999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13"/>
      <c r="Z552" s="213"/>
      <c r="AA552" s="213"/>
      <c r="AB552" s="213"/>
      <c r="AC552" s="213"/>
      <c r="AD552" s="213"/>
      <c r="AE552" s="213"/>
      <c r="AF552" s="213"/>
      <c r="AG552" s="213" t="s">
        <v>204</v>
      </c>
      <c r="AH552" s="213">
        <v>0</v>
      </c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776</v>
      </c>
      <c r="D553" s="226"/>
      <c r="E553" s="227">
        <v>8.51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204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3" t="s">
        <v>827</v>
      </c>
      <c r="D554" s="226"/>
      <c r="E554" s="227">
        <v>25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204</v>
      </c>
      <c r="AH554" s="213">
        <v>0</v>
      </c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53" t="s">
        <v>828</v>
      </c>
      <c r="D555" s="226"/>
      <c r="E555" s="227">
        <v>13.571999999999999</v>
      </c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13"/>
      <c r="Z555" s="213"/>
      <c r="AA555" s="213"/>
      <c r="AB555" s="213"/>
      <c r="AC555" s="213"/>
      <c r="AD555" s="213"/>
      <c r="AE555" s="213"/>
      <c r="AF555" s="213"/>
      <c r="AG555" s="213" t="s">
        <v>204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776</v>
      </c>
      <c r="D556" s="226"/>
      <c r="E556" s="227">
        <v>8.51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204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64" t="s">
        <v>379</v>
      </c>
      <c r="D557" s="261"/>
      <c r="E557" s="262">
        <v>222.36099999999999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204</v>
      </c>
      <c r="AH557" s="213">
        <v>1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829</v>
      </c>
      <c r="D558" s="226"/>
      <c r="E558" s="227">
        <v>222.36099999999999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204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4" t="s">
        <v>379</v>
      </c>
      <c r="D559" s="261"/>
      <c r="E559" s="262">
        <v>222.36099999999999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204</v>
      </c>
      <c r="AH559" s="213">
        <v>1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53" t="s">
        <v>554</v>
      </c>
      <c r="D560" s="226"/>
      <c r="E560" s="227"/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13"/>
      <c r="Z560" s="213"/>
      <c r="AA560" s="213"/>
      <c r="AB560" s="213"/>
      <c r="AC560" s="213"/>
      <c r="AD560" s="213"/>
      <c r="AE560" s="213"/>
      <c r="AF560" s="213"/>
      <c r="AG560" s="213" t="s">
        <v>204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830</v>
      </c>
      <c r="D561" s="226"/>
      <c r="E561" s="227">
        <v>14.58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204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3" t="s">
        <v>831</v>
      </c>
      <c r="D562" s="226"/>
      <c r="E562" s="227">
        <v>14.529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204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53" t="s">
        <v>832</v>
      </c>
      <c r="D563" s="226"/>
      <c r="E563" s="227">
        <v>3.06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13"/>
      <c r="Z563" s="213"/>
      <c r="AA563" s="213"/>
      <c r="AB563" s="213"/>
      <c r="AC563" s="213"/>
      <c r="AD563" s="213"/>
      <c r="AE563" s="213"/>
      <c r="AF563" s="213"/>
      <c r="AG563" s="213" t="s">
        <v>204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833</v>
      </c>
      <c r="D564" s="226"/>
      <c r="E564" s="227">
        <v>8.14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204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3" t="s">
        <v>834</v>
      </c>
      <c r="D565" s="226"/>
      <c r="E565" s="227">
        <v>14.58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204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53" t="s">
        <v>560</v>
      </c>
      <c r="D566" s="226"/>
      <c r="E566" s="227">
        <v>0.66</v>
      </c>
      <c r="F566" s="224"/>
      <c r="G566" s="224"/>
      <c r="H566" s="224"/>
      <c r="I566" s="224"/>
      <c r="J566" s="224"/>
      <c r="K566" s="224"/>
      <c r="L566" s="224"/>
      <c r="M566" s="224"/>
      <c r="N566" s="223"/>
      <c r="O566" s="223"/>
      <c r="P566" s="223"/>
      <c r="Q566" s="223"/>
      <c r="R566" s="224"/>
      <c r="S566" s="224"/>
      <c r="T566" s="224"/>
      <c r="U566" s="224"/>
      <c r="V566" s="224"/>
      <c r="W566" s="224"/>
      <c r="X566" s="224"/>
      <c r="Y566" s="213"/>
      <c r="Z566" s="213"/>
      <c r="AA566" s="213"/>
      <c r="AB566" s="213"/>
      <c r="AC566" s="213"/>
      <c r="AD566" s="213"/>
      <c r="AE566" s="213"/>
      <c r="AF566" s="213"/>
      <c r="AG566" s="213" t="s">
        <v>204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53" t="s">
        <v>835</v>
      </c>
      <c r="D567" s="226"/>
      <c r="E567" s="227">
        <v>14.529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13"/>
      <c r="Z567" s="213"/>
      <c r="AA567" s="213"/>
      <c r="AB567" s="213"/>
      <c r="AC567" s="213"/>
      <c r="AD567" s="213"/>
      <c r="AE567" s="213"/>
      <c r="AF567" s="213"/>
      <c r="AG567" s="213" t="s">
        <v>204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836</v>
      </c>
      <c r="D568" s="226"/>
      <c r="E568" s="227">
        <v>6.84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204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3" t="s">
        <v>563</v>
      </c>
      <c r="D569" s="226"/>
      <c r="E569" s="227"/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204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20"/>
      <c r="B570" s="221"/>
      <c r="C570" s="253" t="s">
        <v>837</v>
      </c>
      <c r="D570" s="226"/>
      <c r="E570" s="227">
        <v>37.96</v>
      </c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13"/>
      <c r="Z570" s="213"/>
      <c r="AA570" s="213"/>
      <c r="AB570" s="213"/>
      <c r="AC570" s="213"/>
      <c r="AD570" s="213"/>
      <c r="AE570" s="213"/>
      <c r="AF570" s="213"/>
      <c r="AG570" s="213" t="s">
        <v>204</v>
      </c>
      <c r="AH570" s="213">
        <v>0</v>
      </c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838</v>
      </c>
      <c r="D571" s="226"/>
      <c r="E571" s="227">
        <v>6.11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204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3" t="s">
        <v>839</v>
      </c>
      <c r="D572" s="226"/>
      <c r="E572" s="227">
        <v>44.07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204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53" t="s">
        <v>840</v>
      </c>
      <c r="D573" s="226"/>
      <c r="E573" s="227">
        <v>9.36341</v>
      </c>
      <c r="F573" s="224"/>
      <c r="G573" s="224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13"/>
      <c r="Z573" s="213"/>
      <c r="AA573" s="213"/>
      <c r="AB573" s="213"/>
      <c r="AC573" s="213"/>
      <c r="AD573" s="213"/>
      <c r="AE573" s="213"/>
      <c r="AF573" s="213"/>
      <c r="AG573" s="213" t="s">
        <v>204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3" t="s">
        <v>841</v>
      </c>
      <c r="D574" s="226"/>
      <c r="E574" s="227">
        <v>7.2539999999999996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204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842</v>
      </c>
      <c r="D575" s="226"/>
      <c r="E575" s="227">
        <v>5.9776600000000002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204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3" t="s">
        <v>843</v>
      </c>
      <c r="D576" s="226"/>
      <c r="E576" s="227">
        <v>1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204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53" t="s">
        <v>844</v>
      </c>
      <c r="D577" s="226"/>
      <c r="E577" s="227">
        <v>4.1680000000000001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13"/>
      <c r="Z577" s="213"/>
      <c r="AA577" s="213"/>
      <c r="AB577" s="213"/>
      <c r="AC577" s="213"/>
      <c r="AD577" s="213"/>
      <c r="AE577" s="213"/>
      <c r="AF577" s="213"/>
      <c r="AG577" s="213" t="s">
        <v>204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53" t="s">
        <v>845</v>
      </c>
      <c r="D578" s="226"/>
      <c r="E578" s="227">
        <v>0.88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204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20"/>
      <c r="B579" s="221"/>
      <c r="C579" s="253" t="s">
        <v>846</v>
      </c>
      <c r="D579" s="226"/>
      <c r="E579" s="227">
        <v>1.48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13"/>
      <c r="Z579" s="213"/>
      <c r="AA579" s="213"/>
      <c r="AB579" s="213"/>
      <c r="AC579" s="213"/>
      <c r="AD579" s="213"/>
      <c r="AE579" s="213"/>
      <c r="AF579" s="213"/>
      <c r="AG579" s="213" t="s">
        <v>204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53" t="s">
        <v>847</v>
      </c>
      <c r="D580" s="226"/>
      <c r="E580" s="227">
        <v>17.32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204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53" t="s">
        <v>848</v>
      </c>
      <c r="D581" s="226"/>
      <c r="E581" s="227">
        <v>1.56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13"/>
      <c r="Z581" s="213"/>
      <c r="AA581" s="213"/>
      <c r="AB581" s="213"/>
      <c r="AC581" s="213"/>
      <c r="AD581" s="213"/>
      <c r="AE581" s="213"/>
      <c r="AF581" s="213"/>
      <c r="AG581" s="213" t="s">
        <v>204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53" t="s">
        <v>849</v>
      </c>
      <c r="D582" s="226"/>
      <c r="E582" s="227">
        <v>9.32</v>
      </c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13"/>
      <c r="Z582" s="213"/>
      <c r="AA582" s="213"/>
      <c r="AB582" s="213"/>
      <c r="AC582" s="213"/>
      <c r="AD582" s="213"/>
      <c r="AE582" s="213"/>
      <c r="AF582" s="213"/>
      <c r="AG582" s="213" t="s">
        <v>204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3" t="s">
        <v>850</v>
      </c>
      <c r="D583" s="226"/>
      <c r="E583" s="227">
        <v>3.76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204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851</v>
      </c>
      <c r="D584" s="226"/>
      <c r="E584" s="227">
        <v>0.96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204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852</v>
      </c>
      <c r="D585" s="226"/>
      <c r="E585" s="227">
        <v>5.9776600000000002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204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3" t="s">
        <v>853</v>
      </c>
      <c r="D586" s="226"/>
      <c r="E586" s="227">
        <v>7.2545599999999997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204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53" t="s">
        <v>854</v>
      </c>
      <c r="D587" s="226"/>
      <c r="E587" s="227">
        <v>6.0321699999999998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13"/>
      <c r="Z587" s="213"/>
      <c r="AA587" s="213"/>
      <c r="AB587" s="213"/>
      <c r="AC587" s="213"/>
      <c r="AD587" s="213"/>
      <c r="AE587" s="213"/>
      <c r="AF587" s="213"/>
      <c r="AG587" s="213" t="s">
        <v>204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3" t="s">
        <v>855</v>
      </c>
      <c r="D588" s="226"/>
      <c r="E588" s="227">
        <v>26.5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204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856</v>
      </c>
      <c r="D589" s="226"/>
      <c r="E589" s="227">
        <v>64.5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204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3" t="s">
        <v>857</v>
      </c>
      <c r="D590" s="226"/>
      <c r="E590" s="227">
        <v>32.75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204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20"/>
      <c r="B591" s="221"/>
      <c r="C591" s="253" t="s">
        <v>858</v>
      </c>
      <c r="D591" s="226"/>
      <c r="E591" s="227">
        <v>41.5</v>
      </c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13"/>
      <c r="Z591" s="213"/>
      <c r="AA591" s="213"/>
      <c r="AB591" s="213"/>
      <c r="AC591" s="213"/>
      <c r="AD591" s="213"/>
      <c r="AE591" s="213"/>
      <c r="AF591" s="213"/>
      <c r="AG591" s="213" t="s">
        <v>204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821</v>
      </c>
      <c r="D592" s="226"/>
      <c r="E592" s="227">
        <v>5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204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3" t="s">
        <v>820</v>
      </c>
      <c r="D593" s="226"/>
      <c r="E593" s="227">
        <v>4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204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53" t="s">
        <v>859</v>
      </c>
      <c r="D594" s="226"/>
      <c r="E594" s="227">
        <v>21.75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13"/>
      <c r="Z594" s="213"/>
      <c r="AA594" s="213"/>
      <c r="AB594" s="213"/>
      <c r="AC594" s="213"/>
      <c r="AD594" s="213"/>
      <c r="AE594" s="213"/>
      <c r="AF594" s="213"/>
      <c r="AG594" s="213" t="s">
        <v>204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1" x14ac:dyDescent="0.2">
      <c r="A595" s="220"/>
      <c r="B595" s="221"/>
      <c r="C595" s="253" t="s">
        <v>860</v>
      </c>
      <c r="D595" s="226"/>
      <c r="E595" s="227">
        <v>-6</v>
      </c>
      <c r="F595" s="224"/>
      <c r="G595" s="224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13"/>
      <c r="Z595" s="213"/>
      <c r="AA595" s="213"/>
      <c r="AB595" s="213"/>
      <c r="AC595" s="213"/>
      <c r="AD595" s="213"/>
      <c r="AE595" s="213"/>
      <c r="AF595" s="213"/>
      <c r="AG595" s="213" t="s">
        <v>204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3" t="s">
        <v>861</v>
      </c>
      <c r="D596" s="226"/>
      <c r="E596" s="227">
        <v>15.775</v>
      </c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204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3" t="s">
        <v>824</v>
      </c>
      <c r="D597" s="226"/>
      <c r="E597" s="227">
        <v>-4.5780000000000003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204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862</v>
      </c>
      <c r="D598" s="226"/>
      <c r="E598" s="227">
        <v>41.5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204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863</v>
      </c>
      <c r="D599" s="226"/>
      <c r="E599" s="227">
        <v>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204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859</v>
      </c>
      <c r="D600" s="226"/>
      <c r="E600" s="227">
        <v>21.75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204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864</v>
      </c>
      <c r="D601" s="226"/>
      <c r="E601" s="227">
        <v>-5.1840000000000002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204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64" t="s">
        <v>379</v>
      </c>
      <c r="D602" s="261"/>
      <c r="E602" s="262">
        <v>514.62846000000002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204</v>
      </c>
      <c r="AH602" s="213">
        <v>1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595</v>
      </c>
      <c r="D603" s="226"/>
      <c r="E603" s="227"/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204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596</v>
      </c>
      <c r="D604" s="226"/>
      <c r="E604" s="227"/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204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865</v>
      </c>
      <c r="D605" s="226"/>
      <c r="E605" s="227">
        <v>2.8559999999999999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204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866</v>
      </c>
      <c r="D606" s="226"/>
      <c r="E606" s="227">
        <v>39.886000000000003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204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867</v>
      </c>
      <c r="D607" s="226"/>
      <c r="E607" s="227">
        <v>14.1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204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3" t="s">
        <v>868</v>
      </c>
      <c r="D608" s="226"/>
      <c r="E608" s="227">
        <v>94.72</v>
      </c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204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53" t="s">
        <v>869</v>
      </c>
      <c r="D609" s="226"/>
      <c r="E609" s="227">
        <v>14.34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13"/>
      <c r="Z609" s="213"/>
      <c r="AA609" s="213"/>
      <c r="AB609" s="213"/>
      <c r="AC609" s="213"/>
      <c r="AD609" s="213"/>
      <c r="AE609" s="213"/>
      <c r="AF609" s="213"/>
      <c r="AG609" s="213" t="s">
        <v>204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3" t="s">
        <v>870</v>
      </c>
      <c r="D610" s="226"/>
      <c r="E610" s="227">
        <v>48.47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204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871</v>
      </c>
      <c r="D611" s="226"/>
      <c r="E611" s="227">
        <v>2.88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204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3" t="s">
        <v>872</v>
      </c>
      <c r="D612" s="226"/>
      <c r="E612" s="227">
        <v>14.52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204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20"/>
      <c r="B613" s="221"/>
      <c r="C613" s="253" t="s">
        <v>873</v>
      </c>
      <c r="D613" s="226"/>
      <c r="E613" s="227">
        <v>3</v>
      </c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13"/>
      <c r="Z613" s="213"/>
      <c r="AA613" s="213"/>
      <c r="AB613" s="213"/>
      <c r="AC613" s="213"/>
      <c r="AD613" s="213"/>
      <c r="AE613" s="213"/>
      <c r="AF613" s="213"/>
      <c r="AG613" s="213" t="s">
        <v>204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3" t="s">
        <v>874</v>
      </c>
      <c r="D614" s="226"/>
      <c r="E614" s="227">
        <v>5.88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204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875</v>
      </c>
      <c r="D615" s="226"/>
      <c r="E615" s="227">
        <v>60.624000000000002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204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3" t="s">
        <v>876</v>
      </c>
      <c r="D616" s="226"/>
      <c r="E616" s="227">
        <v>5.88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204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53" t="s">
        <v>877</v>
      </c>
      <c r="D617" s="226"/>
      <c r="E617" s="227">
        <v>30.12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13"/>
      <c r="Z617" s="213"/>
      <c r="AA617" s="213"/>
      <c r="AB617" s="213"/>
      <c r="AC617" s="213"/>
      <c r="AD617" s="213"/>
      <c r="AE617" s="213"/>
      <c r="AF617" s="213"/>
      <c r="AG617" s="213" t="s">
        <v>204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53" t="s">
        <v>878</v>
      </c>
      <c r="D618" s="226"/>
      <c r="E618" s="227">
        <v>14.52</v>
      </c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204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64" t="s">
        <v>379</v>
      </c>
      <c r="D619" s="261"/>
      <c r="E619" s="262">
        <v>351.79599999999999</v>
      </c>
      <c r="F619" s="224"/>
      <c r="G619" s="224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13"/>
      <c r="Z619" s="213"/>
      <c r="AA619" s="213"/>
      <c r="AB619" s="213"/>
      <c r="AC619" s="213"/>
      <c r="AD619" s="213"/>
      <c r="AE619" s="213"/>
      <c r="AF619" s="213"/>
      <c r="AG619" s="213" t="s">
        <v>204</v>
      </c>
      <c r="AH619" s="213">
        <v>1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611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204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879</v>
      </c>
      <c r="D621" s="226"/>
      <c r="E621" s="227">
        <v>40.5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204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821</v>
      </c>
      <c r="D622" s="226"/>
      <c r="E622" s="227">
        <v>5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204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820</v>
      </c>
      <c r="D623" s="226"/>
      <c r="E623" s="227">
        <v>4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204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880</v>
      </c>
      <c r="D624" s="226"/>
      <c r="E624" s="227">
        <v>21.75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204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864</v>
      </c>
      <c r="D625" s="226"/>
      <c r="E625" s="227">
        <v>-5.1840000000000002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204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881</v>
      </c>
      <c r="D626" s="226"/>
      <c r="E626" s="227">
        <v>12.925000000000001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204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824</v>
      </c>
      <c r="D627" s="226"/>
      <c r="E627" s="227">
        <v>-4.5780000000000003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204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882</v>
      </c>
      <c r="D628" s="226"/>
      <c r="E628" s="227">
        <v>9.42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204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883</v>
      </c>
      <c r="D629" s="226"/>
      <c r="E629" s="227">
        <v>40.5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204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821</v>
      </c>
      <c r="D630" s="226"/>
      <c r="E630" s="227">
        <v>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204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884</v>
      </c>
      <c r="D631" s="226"/>
      <c r="E631" s="227">
        <v>4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204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880</v>
      </c>
      <c r="D632" s="226"/>
      <c r="E632" s="227">
        <v>21.75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204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3" t="s">
        <v>864</v>
      </c>
      <c r="D633" s="226"/>
      <c r="E633" s="227">
        <v>-5.1840000000000002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204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20"/>
      <c r="B634" s="221"/>
      <c r="C634" s="264" t="s">
        <v>379</v>
      </c>
      <c r="D634" s="261"/>
      <c r="E634" s="262">
        <v>149.899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13"/>
      <c r="Z634" s="213"/>
      <c r="AA634" s="213"/>
      <c r="AB634" s="213"/>
      <c r="AC634" s="213"/>
      <c r="AD634" s="213"/>
      <c r="AE634" s="213"/>
      <c r="AF634" s="213"/>
      <c r="AG634" s="213" t="s">
        <v>204</v>
      </c>
      <c r="AH634" s="213">
        <v>1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53" t="s">
        <v>885</v>
      </c>
      <c r="D635" s="226"/>
      <c r="E635" s="227">
        <v>3114.2310000000002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13"/>
      <c r="Z635" s="213"/>
      <c r="AA635" s="213"/>
      <c r="AB635" s="213"/>
      <c r="AC635" s="213"/>
      <c r="AD635" s="213"/>
      <c r="AE635" s="213"/>
      <c r="AF635" s="213"/>
      <c r="AG635" s="213" t="s">
        <v>204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1"/>
      <c r="D636" s="246"/>
      <c r="E636" s="246"/>
      <c r="F636" s="246"/>
      <c r="G636" s="246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200</v>
      </c>
      <c r="AH636" s="213"/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ht="22.5" outlineLevel="1" x14ac:dyDescent="0.2">
      <c r="A637" s="236">
        <v>19</v>
      </c>
      <c r="B637" s="237" t="s">
        <v>886</v>
      </c>
      <c r="C637" s="249" t="s">
        <v>887</v>
      </c>
      <c r="D637" s="238" t="s">
        <v>398</v>
      </c>
      <c r="E637" s="239">
        <v>6228.4620000000004</v>
      </c>
      <c r="F637" s="240"/>
      <c r="G637" s="241">
        <f>ROUND(E637*F637,2)</f>
        <v>0</v>
      </c>
      <c r="H637" s="240"/>
      <c r="I637" s="241">
        <f>ROUND(E637*H637,2)</f>
        <v>0</v>
      </c>
      <c r="J637" s="240"/>
      <c r="K637" s="241">
        <f>ROUND(E637*J637,2)</f>
        <v>0</v>
      </c>
      <c r="L637" s="241">
        <v>21</v>
      </c>
      <c r="M637" s="241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41" t="s">
        <v>399</v>
      </c>
      <c r="S637" s="241" t="s">
        <v>194</v>
      </c>
      <c r="T637" s="242" t="s">
        <v>230</v>
      </c>
      <c r="U637" s="224">
        <v>0.35</v>
      </c>
      <c r="V637" s="224">
        <f>ROUND(E637*U637,2)</f>
        <v>2179.96</v>
      </c>
      <c r="W637" s="224"/>
      <c r="X637" s="224" t="s">
        <v>231</v>
      </c>
      <c r="Y637" s="213"/>
      <c r="Z637" s="213"/>
      <c r="AA637" s="213"/>
      <c r="AB637" s="213"/>
      <c r="AC637" s="213"/>
      <c r="AD637" s="213"/>
      <c r="AE637" s="213"/>
      <c r="AF637" s="213"/>
      <c r="AG637" s="213" t="s">
        <v>232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ht="22.5" outlineLevel="1" x14ac:dyDescent="0.2">
      <c r="A638" s="220"/>
      <c r="B638" s="221"/>
      <c r="C638" s="259" t="s">
        <v>640</v>
      </c>
      <c r="D638" s="257"/>
      <c r="E638" s="257"/>
      <c r="F638" s="257"/>
      <c r="G638" s="257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234</v>
      </c>
      <c r="AH638" s="213"/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43" t="str">
        <f>C638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3" t="s">
        <v>888</v>
      </c>
      <c r="D639" s="226"/>
      <c r="E639" s="227">
        <v>6228.4620000000004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204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51"/>
      <c r="D640" s="246"/>
      <c r="E640" s="246"/>
      <c r="F640" s="246"/>
      <c r="G640" s="246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13"/>
      <c r="Z640" s="213"/>
      <c r="AA640" s="213"/>
      <c r="AB640" s="213"/>
      <c r="AC640" s="213"/>
      <c r="AD640" s="213"/>
      <c r="AE640" s="213"/>
      <c r="AF640" s="213"/>
      <c r="AG640" s="213" t="s">
        <v>200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36">
        <v>20</v>
      </c>
      <c r="B641" s="237" t="s">
        <v>889</v>
      </c>
      <c r="C641" s="249" t="s">
        <v>890</v>
      </c>
      <c r="D641" s="238" t="s">
        <v>254</v>
      </c>
      <c r="E641" s="239">
        <v>39.039700000000003</v>
      </c>
      <c r="F641" s="240"/>
      <c r="G641" s="241">
        <f>ROUND(E641*F641,2)</f>
        <v>0</v>
      </c>
      <c r="H641" s="240"/>
      <c r="I641" s="241">
        <f>ROUND(E641*H641,2)</f>
        <v>0</v>
      </c>
      <c r="J641" s="240"/>
      <c r="K641" s="241">
        <f>ROUND(E641*J641,2)</f>
        <v>0</v>
      </c>
      <c r="L641" s="241">
        <v>21</v>
      </c>
      <c r="M641" s="241">
        <f>G641*(1+L641/100)</f>
        <v>0</v>
      </c>
      <c r="N641" s="239">
        <v>1.0202899999999999</v>
      </c>
      <c r="O641" s="239">
        <f>ROUND(E641*N641,2)</f>
        <v>39.83</v>
      </c>
      <c r="P641" s="239">
        <v>0</v>
      </c>
      <c r="Q641" s="239">
        <f>ROUND(E641*P641,2)</f>
        <v>0</v>
      </c>
      <c r="R641" s="241" t="s">
        <v>399</v>
      </c>
      <c r="S641" s="241" t="s">
        <v>194</v>
      </c>
      <c r="T641" s="242" t="s">
        <v>230</v>
      </c>
      <c r="U641" s="224">
        <v>25.271000000000001</v>
      </c>
      <c r="V641" s="224">
        <f>ROUND(E641*U641,2)</f>
        <v>986.57</v>
      </c>
      <c r="W641" s="224"/>
      <c r="X641" s="224" t="s">
        <v>231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232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9" t="s">
        <v>421</v>
      </c>
      <c r="D642" s="257"/>
      <c r="E642" s="257"/>
      <c r="F642" s="257"/>
      <c r="G642" s="257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234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3" t="s">
        <v>891</v>
      </c>
      <c r="D643" s="226"/>
      <c r="E643" s="227"/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204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20"/>
      <c r="B644" s="221"/>
      <c r="C644" s="253" t="s">
        <v>892</v>
      </c>
      <c r="D644" s="226"/>
      <c r="E644" s="227">
        <v>11.148999999999999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13"/>
      <c r="Z644" s="213"/>
      <c r="AA644" s="213"/>
      <c r="AB644" s="213"/>
      <c r="AC644" s="213"/>
      <c r="AD644" s="213"/>
      <c r="AE644" s="213"/>
      <c r="AF644" s="213"/>
      <c r="AG644" s="213" t="s">
        <v>204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3" t="s">
        <v>893</v>
      </c>
      <c r="D645" s="226"/>
      <c r="E645" s="227">
        <v>6.3452999999999999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204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894</v>
      </c>
      <c r="D646" s="226"/>
      <c r="E646" s="227">
        <v>4.8499999999999996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204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895</v>
      </c>
      <c r="D647" s="226"/>
      <c r="E647" s="227">
        <v>4.4405000000000001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204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896</v>
      </c>
      <c r="D648" s="226"/>
      <c r="E648" s="227">
        <v>4.0944000000000003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204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3" t="s">
        <v>897</v>
      </c>
      <c r="D649" s="226"/>
      <c r="E649" s="227">
        <v>4.0288000000000004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204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53" t="s">
        <v>898</v>
      </c>
      <c r="D650" s="226"/>
      <c r="E650" s="227">
        <v>4.1317000000000004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13"/>
      <c r="Z650" s="213"/>
      <c r="AA650" s="213"/>
      <c r="AB650" s="213"/>
      <c r="AC650" s="213"/>
      <c r="AD650" s="213"/>
      <c r="AE650" s="213"/>
      <c r="AF650" s="213"/>
      <c r="AG650" s="213" t="s">
        <v>204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51"/>
      <c r="D651" s="246"/>
      <c r="E651" s="246"/>
      <c r="F651" s="246"/>
      <c r="G651" s="246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200</v>
      </c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6">
        <v>21</v>
      </c>
      <c r="B652" s="237" t="s">
        <v>899</v>
      </c>
      <c r="C652" s="249" t="s">
        <v>900</v>
      </c>
      <c r="D652" s="238" t="s">
        <v>228</v>
      </c>
      <c r="E652" s="239">
        <v>169.76775000000001</v>
      </c>
      <c r="F652" s="240"/>
      <c r="G652" s="241">
        <f>ROUND(E652*F652,2)</f>
        <v>0</v>
      </c>
      <c r="H652" s="240"/>
      <c r="I652" s="241">
        <f>ROUND(E652*H652,2)</f>
        <v>0</v>
      </c>
      <c r="J652" s="240"/>
      <c r="K652" s="241">
        <f>ROUND(E652*J652,2)</f>
        <v>0</v>
      </c>
      <c r="L652" s="241">
        <v>21</v>
      </c>
      <c r="M652" s="241">
        <f>G652*(1+L652/100)</f>
        <v>0</v>
      </c>
      <c r="N652" s="239">
        <v>2.53999</v>
      </c>
      <c r="O652" s="239">
        <f>ROUND(E652*N652,2)</f>
        <v>431.21</v>
      </c>
      <c r="P652" s="239">
        <v>0</v>
      </c>
      <c r="Q652" s="239">
        <f>ROUND(E652*P652,2)</f>
        <v>0</v>
      </c>
      <c r="R652" s="241" t="s">
        <v>399</v>
      </c>
      <c r="S652" s="241" t="s">
        <v>194</v>
      </c>
      <c r="T652" s="242" t="s">
        <v>230</v>
      </c>
      <c r="U652" s="224">
        <v>2.3039999999999998</v>
      </c>
      <c r="V652" s="224">
        <f>ROUND(E652*U652,2)</f>
        <v>391.14</v>
      </c>
      <c r="W652" s="224"/>
      <c r="X652" s="224" t="s">
        <v>231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232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59" t="s">
        <v>901</v>
      </c>
      <c r="D653" s="257"/>
      <c r="E653" s="257"/>
      <c r="F653" s="257"/>
      <c r="G653" s="257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234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43" t="str">
        <f>C653</f>
        <v>táhel, rámových stojek, vzpěr (bez výztuže), s pomocným lešením o výšce podlahy do 1,90 m a pro zatížení do 1,5 kPa,</v>
      </c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53" t="s">
        <v>902</v>
      </c>
      <c r="D654" s="226"/>
      <c r="E654" s="227"/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13"/>
      <c r="Z654" s="213"/>
      <c r="AA654" s="213"/>
      <c r="AB654" s="213"/>
      <c r="AC654" s="213"/>
      <c r="AD654" s="213"/>
      <c r="AE654" s="213"/>
      <c r="AF654" s="213"/>
      <c r="AG654" s="213" t="s">
        <v>204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903</v>
      </c>
      <c r="D655" s="226"/>
      <c r="E655" s="227">
        <v>5.25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204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53" t="s">
        <v>904</v>
      </c>
      <c r="D656" s="226"/>
      <c r="E656" s="227">
        <v>0.7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204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53" t="s">
        <v>905</v>
      </c>
      <c r="D657" s="226"/>
      <c r="E657" s="227">
        <v>1.5</v>
      </c>
      <c r="F657" s="224"/>
      <c r="G657" s="224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13"/>
      <c r="Z657" s="213"/>
      <c r="AA657" s="213"/>
      <c r="AB657" s="213"/>
      <c r="AC657" s="213"/>
      <c r="AD657" s="213"/>
      <c r="AE657" s="213"/>
      <c r="AF657" s="213"/>
      <c r="AG657" s="213" t="s">
        <v>204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3" t="s">
        <v>906</v>
      </c>
      <c r="D658" s="226"/>
      <c r="E658" s="227">
        <v>0.5</v>
      </c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204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3" t="s">
        <v>907</v>
      </c>
      <c r="D659" s="226"/>
      <c r="E659" s="227">
        <v>7.03125</v>
      </c>
      <c r="F659" s="224"/>
      <c r="G659" s="224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204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53" t="s">
        <v>908</v>
      </c>
      <c r="D660" s="226"/>
      <c r="E660" s="227">
        <v>1.575</v>
      </c>
      <c r="F660" s="224"/>
      <c r="G660" s="224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204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53" t="s">
        <v>909</v>
      </c>
      <c r="D661" s="226"/>
      <c r="E661" s="227">
        <v>12.15</v>
      </c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13"/>
      <c r="Z661" s="213"/>
      <c r="AA661" s="213"/>
      <c r="AB661" s="213"/>
      <c r="AC661" s="213"/>
      <c r="AD661" s="213"/>
      <c r="AE661" s="213"/>
      <c r="AF661" s="213"/>
      <c r="AG661" s="213" t="s">
        <v>204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910</v>
      </c>
      <c r="D662" s="226"/>
      <c r="E662" s="227">
        <v>2.25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204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3" t="s">
        <v>911</v>
      </c>
      <c r="D663" s="226"/>
      <c r="E663" s="227">
        <v>3.9375</v>
      </c>
      <c r="F663" s="224"/>
      <c r="G663" s="224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204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53" t="s">
        <v>912</v>
      </c>
      <c r="D664" s="226"/>
      <c r="E664" s="227">
        <v>31.5</v>
      </c>
      <c r="F664" s="224"/>
      <c r="G664" s="224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13"/>
      <c r="Z664" s="213"/>
      <c r="AA664" s="213"/>
      <c r="AB664" s="213"/>
      <c r="AC664" s="213"/>
      <c r="AD664" s="213"/>
      <c r="AE664" s="213"/>
      <c r="AF664" s="213"/>
      <c r="AG664" s="213" t="s">
        <v>204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913</v>
      </c>
      <c r="D665" s="226"/>
      <c r="E665" s="227">
        <v>3.6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204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3" t="s">
        <v>586</v>
      </c>
      <c r="D666" s="226"/>
      <c r="E666" s="227">
        <v>1.5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204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53" t="s">
        <v>914</v>
      </c>
      <c r="D667" s="226"/>
      <c r="E667" s="227">
        <v>31.5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13"/>
      <c r="Z667" s="213"/>
      <c r="AA667" s="213"/>
      <c r="AB667" s="213"/>
      <c r="AC667" s="213"/>
      <c r="AD667" s="213"/>
      <c r="AE667" s="213"/>
      <c r="AF667" s="213"/>
      <c r="AG667" s="213" t="s">
        <v>204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53" t="s">
        <v>910</v>
      </c>
      <c r="D668" s="226"/>
      <c r="E668" s="227">
        <v>2.25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204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53" t="s">
        <v>915</v>
      </c>
      <c r="D669" s="226"/>
      <c r="E669" s="227">
        <v>1.5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13"/>
      <c r="Z669" s="213"/>
      <c r="AA669" s="213"/>
      <c r="AB669" s="213"/>
      <c r="AC669" s="213"/>
      <c r="AD669" s="213"/>
      <c r="AE669" s="213"/>
      <c r="AF669" s="213"/>
      <c r="AG669" s="213" t="s">
        <v>204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916</v>
      </c>
      <c r="D670" s="226"/>
      <c r="E670" s="227">
        <v>3.6</v>
      </c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204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917</v>
      </c>
      <c r="D671" s="226"/>
      <c r="E671" s="227">
        <v>31.5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204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910</v>
      </c>
      <c r="D672" s="226"/>
      <c r="E672" s="227">
        <v>2.25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204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915</v>
      </c>
      <c r="D673" s="226"/>
      <c r="E673" s="227">
        <v>1.5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204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3" t="s">
        <v>916</v>
      </c>
      <c r="D674" s="226"/>
      <c r="E674" s="227">
        <v>3.6</v>
      </c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204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53" t="s">
        <v>918</v>
      </c>
      <c r="D675" s="226"/>
      <c r="E675" s="227">
        <v>1.4039999999999999</v>
      </c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13"/>
      <c r="Z675" s="213"/>
      <c r="AA675" s="213"/>
      <c r="AB675" s="213"/>
      <c r="AC675" s="213"/>
      <c r="AD675" s="213"/>
      <c r="AE675" s="213"/>
      <c r="AF675" s="213"/>
      <c r="AG675" s="213" t="s">
        <v>204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53" t="s">
        <v>919</v>
      </c>
      <c r="D676" s="226"/>
      <c r="E676" s="227">
        <v>1.17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13"/>
      <c r="Z676" s="213"/>
      <c r="AA676" s="213"/>
      <c r="AB676" s="213"/>
      <c r="AC676" s="213"/>
      <c r="AD676" s="213"/>
      <c r="AE676" s="213"/>
      <c r="AF676" s="213"/>
      <c r="AG676" s="213" t="s">
        <v>204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20"/>
      <c r="B677" s="221"/>
      <c r="C677" s="253" t="s">
        <v>920</v>
      </c>
      <c r="D677" s="226"/>
      <c r="E677" s="227">
        <v>18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204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1"/>
      <c r="D678" s="246"/>
      <c r="E678" s="246"/>
      <c r="F678" s="246"/>
      <c r="G678" s="246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200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36">
        <v>22</v>
      </c>
      <c r="B679" s="237" t="s">
        <v>899</v>
      </c>
      <c r="C679" s="249" t="s">
        <v>900</v>
      </c>
      <c r="D679" s="238" t="s">
        <v>228</v>
      </c>
      <c r="E679" s="239">
        <v>23.933399999999999</v>
      </c>
      <c r="F679" s="240"/>
      <c r="G679" s="241">
        <f>ROUND(E679*F679,2)</f>
        <v>0</v>
      </c>
      <c r="H679" s="240"/>
      <c r="I679" s="241">
        <f>ROUND(E679*H679,2)</f>
        <v>0</v>
      </c>
      <c r="J679" s="240"/>
      <c r="K679" s="241">
        <f>ROUND(E679*J679,2)</f>
        <v>0</v>
      </c>
      <c r="L679" s="241">
        <v>21</v>
      </c>
      <c r="M679" s="241">
        <f>G679*(1+L679/100)</f>
        <v>0</v>
      </c>
      <c r="N679" s="239">
        <v>2.53999</v>
      </c>
      <c r="O679" s="239">
        <f>ROUND(E679*N679,2)</f>
        <v>60.79</v>
      </c>
      <c r="P679" s="239">
        <v>0</v>
      </c>
      <c r="Q679" s="239">
        <f>ROUND(E679*P679,2)</f>
        <v>0</v>
      </c>
      <c r="R679" s="241" t="s">
        <v>399</v>
      </c>
      <c r="S679" s="241" t="s">
        <v>194</v>
      </c>
      <c r="T679" s="242" t="s">
        <v>230</v>
      </c>
      <c r="U679" s="224">
        <v>2.3039999999999998</v>
      </c>
      <c r="V679" s="224">
        <f>ROUND(E679*U679,2)</f>
        <v>55.14</v>
      </c>
      <c r="W679" s="224"/>
      <c r="X679" s="224" t="s">
        <v>231</v>
      </c>
      <c r="Y679" s="213"/>
      <c r="Z679" s="213"/>
      <c r="AA679" s="213"/>
      <c r="AB679" s="213"/>
      <c r="AC679" s="213"/>
      <c r="AD679" s="213"/>
      <c r="AE679" s="213"/>
      <c r="AF679" s="213"/>
      <c r="AG679" s="213" t="s">
        <v>232</v>
      </c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1" x14ac:dyDescent="0.2">
      <c r="A680" s="220"/>
      <c r="B680" s="221"/>
      <c r="C680" s="259" t="s">
        <v>901</v>
      </c>
      <c r="D680" s="257"/>
      <c r="E680" s="257"/>
      <c r="F680" s="257"/>
      <c r="G680" s="257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13"/>
      <c r="Z680" s="213"/>
      <c r="AA680" s="213"/>
      <c r="AB680" s="213"/>
      <c r="AC680" s="213"/>
      <c r="AD680" s="213"/>
      <c r="AE680" s="213"/>
      <c r="AF680" s="213"/>
      <c r="AG680" s="213" t="s">
        <v>234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43" t="str">
        <f>C680</f>
        <v>táhel, rámových stojek, vzpěr (bez výztuže), s pomocným lešením o výšce podlahy do 1,90 m a pro zatížení do 1,5 kPa,</v>
      </c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921</v>
      </c>
      <c r="D681" s="226"/>
      <c r="E681" s="227"/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204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922</v>
      </c>
      <c r="D682" s="226"/>
      <c r="E682" s="227"/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204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923</v>
      </c>
      <c r="D683" s="226"/>
      <c r="E683" s="227">
        <v>2.21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204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3" t="s">
        <v>924</v>
      </c>
      <c r="D684" s="226"/>
      <c r="E684" s="227">
        <v>1.0608</v>
      </c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204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53" t="s">
        <v>925</v>
      </c>
      <c r="D685" s="226"/>
      <c r="E685" s="227">
        <v>4.8255999999999997</v>
      </c>
      <c r="F685" s="224"/>
      <c r="G685" s="224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13"/>
      <c r="Z685" s="213"/>
      <c r="AA685" s="213"/>
      <c r="AB685" s="213"/>
      <c r="AC685" s="213"/>
      <c r="AD685" s="213"/>
      <c r="AE685" s="213"/>
      <c r="AF685" s="213"/>
      <c r="AG685" s="213" t="s">
        <v>204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3" t="s">
        <v>926</v>
      </c>
      <c r="D686" s="226"/>
      <c r="E686" s="227">
        <v>9.0112000000000005</v>
      </c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204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927</v>
      </c>
      <c r="D687" s="226"/>
      <c r="E687" s="227">
        <v>1.885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204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928</v>
      </c>
      <c r="D688" s="226"/>
      <c r="E688" s="227">
        <v>2.2528000000000001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204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3" t="s">
        <v>929</v>
      </c>
      <c r="D689" s="226"/>
      <c r="E689" s="227">
        <v>2.6880000000000002</v>
      </c>
      <c r="F689" s="224"/>
      <c r="G689" s="224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204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20"/>
      <c r="B690" s="221"/>
      <c r="C690" s="251"/>
      <c r="D690" s="246"/>
      <c r="E690" s="246"/>
      <c r="F690" s="246"/>
      <c r="G690" s="246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13"/>
      <c r="Z690" s="213"/>
      <c r="AA690" s="213"/>
      <c r="AB690" s="213"/>
      <c r="AC690" s="213"/>
      <c r="AD690" s="213"/>
      <c r="AE690" s="213"/>
      <c r="AF690" s="213"/>
      <c r="AG690" s="213" t="s">
        <v>200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ht="22.5" outlineLevel="1" x14ac:dyDescent="0.2">
      <c r="A691" s="236">
        <v>23</v>
      </c>
      <c r="B691" s="237" t="s">
        <v>930</v>
      </c>
      <c r="C691" s="249" t="s">
        <v>931</v>
      </c>
      <c r="D691" s="238" t="s">
        <v>398</v>
      </c>
      <c r="E691" s="239">
        <v>1670.825</v>
      </c>
      <c r="F691" s="240"/>
      <c r="G691" s="241">
        <f>ROUND(E691*F691,2)</f>
        <v>0</v>
      </c>
      <c r="H691" s="240"/>
      <c r="I691" s="241">
        <f>ROUND(E691*H691,2)</f>
        <v>0</v>
      </c>
      <c r="J691" s="240"/>
      <c r="K691" s="241">
        <f>ROUND(E691*J691,2)</f>
        <v>0</v>
      </c>
      <c r="L691" s="241">
        <v>21</v>
      </c>
      <c r="M691" s="241">
        <f>G691*(1+L691/100)</f>
        <v>0</v>
      </c>
      <c r="N691" s="239">
        <v>3.8080000000000003E-2</v>
      </c>
      <c r="O691" s="239">
        <f>ROUND(E691*N691,2)</f>
        <v>63.63</v>
      </c>
      <c r="P691" s="239">
        <v>0</v>
      </c>
      <c r="Q691" s="239">
        <f>ROUND(E691*P691,2)</f>
        <v>0</v>
      </c>
      <c r="R691" s="241" t="s">
        <v>399</v>
      </c>
      <c r="S691" s="241" t="s">
        <v>194</v>
      </c>
      <c r="T691" s="242" t="s">
        <v>230</v>
      </c>
      <c r="U691" s="224">
        <v>0.7</v>
      </c>
      <c r="V691" s="224">
        <f>ROUND(E691*U691,2)</f>
        <v>1169.58</v>
      </c>
      <c r="W691" s="224"/>
      <c r="X691" s="224" t="s">
        <v>231</v>
      </c>
      <c r="Y691" s="213"/>
      <c r="Z691" s="213"/>
      <c r="AA691" s="213"/>
      <c r="AB691" s="213"/>
      <c r="AC691" s="213"/>
      <c r="AD691" s="213"/>
      <c r="AE691" s="213"/>
      <c r="AF691" s="213"/>
      <c r="AG691" s="213" t="s">
        <v>232</v>
      </c>
      <c r="AH691" s="213"/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9" t="s">
        <v>932</v>
      </c>
      <c r="D692" s="257"/>
      <c r="E692" s="257"/>
      <c r="F692" s="257"/>
      <c r="G692" s="257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234</v>
      </c>
      <c r="AH692" s="213"/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43" t="str">
        <f>C692</f>
        <v>(pilířů), rámových stojek, táhel nebo vzpěr svislých nebo šikmých (odkloněných) o výšce do 4 m včetně vzepření</v>
      </c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3" t="s">
        <v>902</v>
      </c>
      <c r="D693" s="226"/>
      <c r="E693" s="227"/>
      <c r="F693" s="224"/>
      <c r="G693" s="224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204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/>
      <c r="B694" s="221"/>
      <c r="C694" s="253" t="s">
        <v>933</v>
      </c>
      <c r="D694" s="226"/>
      <c r="E694" s="227">
        <v>45.5</v>
      </c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13"/>
      <c r="Z694" s="213"/>
      <c r="AA694" s="213"/>
      <c r="AB694" s="213"/>
      <c r="AC694" s="213"/>
      <c r="AD694" s="213"/>
      <c r="AE694" s="213"/>
      <c r="AF694" s="213"/>
      <c r="AG694" s="213" t="s">
        <v>204</v>
      </c>
      <c r="AH694" s="213">
        <v>0</v>
      </c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53" t="s">
        <v>934</v>
      </c>
      <c r="D695" s="226"/>
      <c r="E695" s="227">
        <v>1.4</v>
      </c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204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3" t="s">
        <v>935</v>
      </c>
      <c r="D696" s="226"/>
      <c r="E696" s="227">
        <v>17</v>
      </c>
      <c r="F696" s="224"/>
      <c r="G696" s="224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204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20"/>
      <c r="B697" s="221"/>
      <c r="C697" s="253" t="s">
        <v>936</v>
      </c>
      <c r="D697" s="226"/>
      <c r="E697" s="227">
        <v>5.25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13"/>
      <c r="Z697" s="213"/>
      <c r="AA697" s="213"/>
      <c r="AB697" s="213"/>
      <c r="AC697" s="213"/>
      <c r="AD697" s="213"/>
      <c r="AE697" s="213"/>
      <c r="AF697" s="213"/>
      <c r="AG697" s="213" t="s">
        <v>204</v>
      </c>
      <c r="AH697" s="213">
        <v>0</v>
      </c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1" x14ac:dyDescent="0.2">
      <c r="A698" s="220"/>
      <c r="B698" s="221"/>
      <c r="C698" s="253" t="s">
        <v>937</v>
      </c>
      <c r="D698" s="226"/>
      <c r="E698" s="227">
        <v>75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13"/>
      <c r="Z698" s="213"/>
      <c r="AA698" s="213"/>
      <c r="AB698" s="213"/>
      <c r="AC698" s="213"/>
      <c r="AD698" s="213"/>
      <c r="AE698" s="213"/>
      <c r="AF698" s="213"/>
      <c r="AG698" s="213" t="s">
        <v>204</v>
      </c>
      <c r="AH698" s="213">
        <v>0</v>
      </c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938</v>
      </c>
      <c r="D699" s="226"/>
      <c r="E699" s="227">
        <v>14.25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204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3" t="s">
        <v>939</v>
      </c>
      <c r="D700" s="226"/>
      <c r="E700" s="227">
        <v>121.5</v>
      </c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204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20"/>
      <c r="B701" s="221"/>
      <c r="C701" s="253" t="s">
        <v>940</v>
      </c>
      <c r="D701" s="226"/>
      <c r="E701" s="227">
        <v>25.5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13"/>
      <c r="Z701" s="213"/>
      <c r="AA701" s="213"/>
      <c r="AB701" s="213"/>
      <c r="AC701" s="213"/>
      <c r="AD701" s="213"/>
      <c r="AE701" s="213"/>
      <c r="AF701" s="213"/>
      <c r="AG701" s="213" t="s">
        <v>204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3" t="s">
        <v>941</v>
      </c>
      <c r="D702" s="226"/>
      <c r="E702" s="227">
        <v>35.625</v>
      </c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204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942</v>
      </c>
      <c r="D703" s="226"/>
      <c r="E703" s="227">
        <v>315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204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943</v>
      </c>
      <c r="D704" s="226"/>
      <c r="E704" s="227">
        <v>33</v>
      </c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204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53" t="s">
        <v>586</v>
      </c>
      <c r="D705" s="226"/>
      <c r="E705" s="227">
        <v>1.5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204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944</v>
      </c>
      <c r="D706" s="226"/>
      <c r="E706" s="227">
        <v>315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204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1" x14ac:dyDescent="0.2">
      <c r="A707" s="220"/>
      <c r="B707" s="221"/>
      <c r="C707" s="253" t="s">
        <v>940</v>
      </c>
      <c r="D707" s="226"/>
      <c r="E707" s="227">
        <v>25.5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204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945</v>
      </c>
      <c r="D708" s="226"/>
      <c r="E708" s="227">
        <v>13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204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53" t="s">
        <v>946</v>
      </c>
      <c r="D709" s="226"/>
      <c r="E709" s="227">
        <v>33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204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947</v>
      </c>
      <c r="D710" s="226"/>
      <c r="E710" s="227">
        <v>315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204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3" t="s">
        <v>940</v>
      </c>
      <c r="D711" s="226"/>
      <c r="E711" s="227">
        <v>25.5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204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53" t="s">
        <v>945</v>
      </c>
      <c r="D712" s="226"/>
      <c r="E712" s="227">
        <v>13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13"/>
      <c r="Z712" s="213"/>
      <c r="AA712" s="213"/>
      <c r="AB712" s="213"/>
      <c r="AC712" s="213"/>
      <c r="AD712" s="213"/>
      <c r="AE712" s="213"/>
      <c r="AF712" s="213"/>
      <c r="AG712" s="213" t="s">
        <v>204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946</v>
      </c>
      <c r="D713" s="226"/>
      <c r="E713" s="227">
        <v>33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204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3" t="s">
        <v>948</v>
      </c>
      <c r="D714" s="226"/>
      <c r="E714" s="227">
        <v>14.04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204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53" t="s">
        <v>949</v>
      </c>
      <c r="D715" s="226"/>
      <c r="E715" s="227">
        <v>13.26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204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950</v>
      </c>
      <c r="D716" s="226"/>
      <c r="E716" s="227">
        <v>180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204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1"/>
      <c r="D717" s="246"/>
      <c r="E717" s="246"/>
      <c r="F717" s="246"/>
      <c r="G717" s="246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200</v>
      </c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ht="22.5" outlineLevel="1" x14ac:dyDescent="0.2">
      <c r="A718" s="236">
        <v>24</v>
      </c>
      <c r="B718" s="237" t="s">
        <v>930</v>
      </c>
      <c r="C718" s="249" t="s">
        <v>931</v>
      </c>
      <c r="D718" s="238" t="s">
        <v>398</v>
      </c>
      <c r="E718" s="239">
        <v>195.96600000000001</v>
      </c>
      <c r="F718" s="240"/>
      <c r="G718" s="241">
        <f>ROUND(E718*F718,2)</f>
        <v>0</v>
      </c>
      <c r="H718" s="240"/>
      <c r="I718" s="241">
        <f>ROUND(E718*H718,2)</f>
        <v>0</v>
      </c>
      <c r="J718" s="240"/>
      <c r="K718" s="241">
        <f>ROUND(E718*J718,2)</f>
        <v>0</v>
      </c>
      <c r="L718" s="241">
        <v>21</v>
      </c>
      <c r="M718" s="241">
        <f>G718*(1+L718/100)</f>
        <v>0</v>
      </c>
      <c r="N718" s="239">
        <v>3.8080000000000003E-2</v>
      </c>
      <c r="O718" s="239">
        <f>ROUND(E718*N718,2)</f>
        <v>7.46</v>
      </c>
      <c r="P718" s="239">
        <v>0</v>
      </c>
      <c r="Q718" s="239">
        <f>ROUND(E718*P718,2)</f>
        <v>0</v>
      </c>
      <c r="R718" s="241" t="s">
        <v>399</v>
      </c>
      <c r="S718" s="241" t="s">
        <v>194</v>
      </c>
      <c r="T718" s="242" t="s">
        <v>230</v>
      </c>
      <c r="U718" s="224">
        <v>0.7</v>
      </c>
      <c r="V718" s="224">
        <f>ROUND(E718*U718,2)</f>
        <v>137.18</v>
      </c>
      <c r="W718" s="224"/>
      <c r="X718" s="224" t="s">
        <v>231</v>
      </c>
      <c r="Y718" s="213"/>
      <c r="Z718" s="213"/>
      <c r="AA718" s="213"/>
      <c r="AB718" s="213"/>
      <c r="AC718" s="213"/>
      <c r="AD718" s="213"/>
      <c r="AE718" s="213"/>
      <c r="AF718" s="213"/>
      <c r="AG718" s="213" t="s">
        <v>232</v>
      </c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59" t="s">
        <v>932</v>
      </c>
      <c r="D719" s="257"/>
      <c r="E719" s="257"/>
      <c r="F719" s="257"/>
      <c r="G719" s="257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234</v>
      </c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43" t="str">
        <f>C719</f>
        <v>(pilířů), rámových stojek, táhel nebo vzpěr svislých nebo šikmých (odkloněných) o výšce do 4 m včetně vzepření</v>
      </c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921</v>
      </c>
      <c r="D720" s="226"/>
      <c r="E720" s="227"/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204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922</v>
      </c>
      <c r="D721" s="226"/>
      <c r="E721" s="227"/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204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20"/>
      <c r="B722" s="221"/>
      <c r="C722" s="253" t="s">
        <v>951</v>
      </c>
      <c r="D722" s="226"/>
      <c r="E722" s="227">
        <v>8.84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204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952</v>
      </c>
      <c r="D723" s="226"/>
      <c r="E723" s="227">
        <v>8.84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204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53" t="s">
        <v>953</v>
      </c>
      <c r="D724" s="226"/>
      <c r="E724" s="227">
        <v>48.256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204</v>
      </c>
      <c r="AH724" s="213">
        <v>0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954</v>
      </c>
      <c r="D725" s="226"/>
      <c r="E725" s="227">
        <v>90.111999999999995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204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955</v>
      </c>
      <c r="D726" s="226"/>
      <c r="E726" s="227">
        <v>11.31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204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3" t="s">
        <v>956</v>
      </c>
      <c r="D727" s="226"/>
      <c r="E727" s="227">
        <v>8.4480000000000004</v>
      </c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204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53" t="s">
        <v>957</v>
      </c>
      <c r="D728" s="226"/>
      <c r="E728" s="227">
        <v>20.16</v>
      </c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13"/>
      <c r="Z728" s="213"/>
      <c r="AA728" s="213"/>
      <c r="AB728" s="213"/>
      <c r="AC728" s="213"/>
      <c r="AD728" s="213"/>
      <c r="AE728" s="213"/>
      <c r="AF728" s="213"/>
      <c r="AG728" s="213" t="s">
        <v>204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1"/>
      <c r="D729" s="246"/>
      <c r="E729" s="246"/>
      <c r="F729" s="246"/>
      <c r="G729" s="246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200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ht="22.5" outlineLevel="1" x14ac:dyDescent="0.2">
      <c r="A730" s="236">
        <v>25</v>
      </c>
      <c r="B730" s="237" t="s">
        <v>958</v>
      </c>
      <c r="C730" s="249" t="s">
        <v>959</v>
      </c>
      <c r="D730" s="238" t="s">
        <v>398</v>
      </c>
      <c r="E730" s="239">
        <v>169.76</v>
      </c>
      <c r="F730" s="240"/>
      <c r="G730" s="241">
        <f>ROUND(E730*F730,2)</f>
        <v>0</v>
      </c>
      <c r="H730" s="240"/>
      <c r="I730" s="241">
        <f>ROUND(E730*H730,2)</f>
        <v>0</v>
      </c>
      <c r="J730" s="240"/>
      <c r="K730" s="241">
        <f>ROUND(E730*J730,2)</f>
        <v>0</v>
      </c>
      <c r="L730" s="241">
        <v>21</v>
      </c>
      <c r="M730" s="241">
        <f>G730*(1+L730/100)</f>
        <v>0</v>
      </c>
      <c r="N730" s="239">
        <v>0</v>
      </c>
      <c r="O730" s="239">
        <f>ROUND(E730*N730,2)</f>
        <v>0</v>
      </c>
      <c r="P730" s="239">
        <v>0</v>
      </c>
      <c r="Q730" s="239">
        <f>ROUND(E730*P730,2)</f>
        <v>0</v>
      </c>
      <c r="R730" s="241" t="s">
        <v>399</v>
      </c>
      <c r="S730" s="241" t="s">
        <v>194</v>
      </c>
      <c r="T730" s="242" t="s">
        <v>230</v>
      </c>
      <c r="U730" s="224">
        <v>0.3</v>
      </c>
      <c r="V730" s="224">
        <f>ROUND(E730*U730,2)</f>
        <v>50.93</v>
      </c>
      <c r="W730" s="224"/>
      <c r="X730" s="224" t="s">
        <v>231</v>
      </c>
      <c r="Y730" s="213"/>
      <c r="Z730" s="213"/>
      <c r="AA730" s="213"/>
      <c r="AB730" s="213"/>
      <c r="AC730" s="213"/>
      <c r="AD730" s="213"/>
      <c r="AE730" s="213"/>
      <c r="AF730" s="213"/>
      <c r="AG730" s="213" t="s">
        <v>232</v>
      </c>
      <c r="AH730" s="213"/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9" t="s">
        <v>932</v>
      </c>
      <c r="D731" s="257"/>
      <c r="E731" s="257"/>
      <c r="F731" s="257"/>
      <c r="G731" s="257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234</v>
      </c>
      <c r="AH731" s="213"/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43" t="str">
        <f>C731</f>
        <v>(pilířů), rámových stojek, táhel nebo vzpěr svislých nebo šikmých (odkloněných) o výšce do 4 m včetně vzepření</v>
      </c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1"/>
      <c r="D732" s="246"/>
      <c r="E732" s="246"/>
      <c r="F732" s="246"/>
      <c r="G732" s="246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200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ht="22.5" outlineLevel="1" x14ac:dyDescent="0.2">
      <c r="A733" s="236">
        <v>26</v>
      </c>
      <c r="B733" s="237" t="s">
        <v>958</v>
      </c>
      <c r="C733" s="249" t="s">
        <v>959</v>
      </c>
      <c r="D733" s="238" t="s">
        <v>398</v>
      </c>
      <c r="E733" s="239">
        <v>1670.82</v>
      </c>
      <c r="F733" s="240"/>
      <c r="G733" s="241">
        <f>ROUND(E733*F733,2)</f>
        <v>0</v>
      </c>
      <c r="H733" s="240"/>
      <c r="I733" s="241">
        <f>ROUND(E733*H733,2)</f>
        <v>0</v>
      </c>
      <c r="J733" s="240"/>
      <c r="K733" s="241">
        <f>ROUND(E733*J733,2)</f>
        <v>0</v>
      </c>
      <c r="L733" s="241">
        <v>21</v>
      </c>
      <c r="M733" s="241">
        <f>G733*(1+L733/100)</f>
        <v>0</v>
      </c>
      <c r="N733" s="239">
        <v>0</v>
      </c>
      <c r="O733" s="239">
        <f>ROUND(E733*N733,2)</f>
        <v>0</v>
      </c>
      <c r="P733" s="239">
        <v>0</v>
      </c>
      <c r="Q733" s="239">
        <f>ROUND(E733*P733,2)</f>
        <v>0</v>
      </c>
      <c r="R733" s="241" t="s">
        <v>399</v>
      </c>
      <c r="S733" s="241" t="s">
        <v>194</v>
      </c>
      <c r="T733" s="242" t="s">
        <v>230</v>
      </c>
      <c r="U733" s="224">
        <v>0.3</v>
      </c>
      <c r="V733" s="224">
        <f>ROUND(E733*U733,2)</f>
        <v>501.25</v>
      </c>
      <c r="W733" s="224"/>
      <c r="X733" s="224" t="s">
        <v>231</v>
      </c>
      <c r="Y733" s="213"/>
      <c r="Z733" s="213"/>
      <c r="AA733" s="213"/>
      <c r="AB733" s="213"/>
      <c r="AC733" s="213"/>
      <c r="AD733" s="213"/>
      <c r="AE733" s="213"/>
      <c r="AF733" s="213"/>
      <c r="AG733" s="213" t="s">
        <v>232</v>
      </c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9" t="s">
        <v>932</v>
      </c>
      <c r="D734" s="257"/>
      <c r="E734" s="257"/>
      <c r="F734" s="257"/>
      <c r="G734" s="257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234</v>
      </c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43" t="str">
        <f>C734</f>
        <v>(pilířů), rámových stojek, táhel nebo vzpěr svislých nebo šikmých (odkloněných) o výšce do 4 m včetně vzepření</v>
      </c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3" t="s">
        <v>960</v>
      </c>
      <c r="D735" s="226"/>
      <c r="E735" s="227">
        <v>1670.82</v>
      </c>
      <c r="F735" s="224"/>
      <c r="G735" s="224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204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51"/>
      <c r="D736" s="246"/>
      <c r="E736" s="246"/>
      <c r="F736" s="246"/>
      <c r="G736" s="246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13"/>
      <c r="Z736" s="213"/>
      <c r="AA736" s="213"/>
      <c r="AB736" s="213"/>
      <c r="AC736" s="213"/>
      <c r="AD736" s="213"/>
      <c r="AE736" s="213"/>
      <c r="AF736" s="213"/>
      <c r="AG736" s="213" t="s">
        <v>200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ht="22.5" outlineLevel="1" x14ac:dyDescent="0.2">
      <c r="A737" s="236">
        <v>27</v>
      </c>
      <c r="B737" s="237" t="s">
        <v>961</v>
      </c>
      <c r="C737" s="249" t="s">
        <v>962</v>
      </c>
      <c r="D737" s="238" t="s">
        <v>254</v>
      </c>
      <c r="E737" s="239">
        <v>28.007899999999999</v>
      </c>
      <c r="F737" s="240"/>
      <c r="G737" s="241">
        <f>ROUND(E737*F737,2)</f>
        <v>0</v>
      </c>
      <c r="H737" s="240"/>
      <c r="I737" s="241">
        <f>ROUND(E737*H737,2)</f>
        <v>0</v>
      </c>
      <c r="J737" s="240"/>
      <c r="K737" s="241">
        <f>ROUND(E737*J737,2)</f>
        <v>0</v>
      </c>
      <c r="L737" s="241">
        <v>21</v>
      </c>
      <c r="M737" s="241">
        <f>G737*(1+L737/100)</f>
        <v>0</v>
      </c>
      <c r="N737" s="239">
        <v>1.02396</v>
      </c>
      <c r="O737" s="239">
        <f>ROUND(E737*N737,2)</f>
        <v>28.68</v>
      </c>
      <c r="P737" s="239">
        <v>0</v>
      </c>
      <c r="Q737" s="239">
        <f>ROUND(E737*P737,2)</f>
        <v>0</v>
      </c>
      <c r="R737" s="241" t="s">
        <v>399</v>
      </c>
      <c r="S737" s="241" t="s">
        <v>194</v>
      </c>
      <c r="T737" s="242" t="s">
        <v>230</v>
      </c>
      <c r="U737" s="224">
        <v>29.568000000000001</v>
      </c>
      <c r="V737" s="224">
        <f>ROUND(E737*U737,2)</f>
        <v>828.14</v>
      </c>
      <c r="W737" s="224"/>
      <c r="X737" s="224" t="s">
        <v>231</v>
      </c>
      <c r="Y737" s="213"/>
      <c r="Z737" s="213"/>
      <c r="AA737" s="213"/>
      <c r="AB737" s="213"/>
      <c r="AC737" s="213"/>
      <c r="AD737" s="213"/>
      <c r="AE737" s="213"/>
      <c r="AF737" s="213"/>
      <c r="AG737" s="213" t="s">
        <v>232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9" t="s">
        <v>963</v>
      </c>
      <c r="D738" s="257"/>
      <c r="E738" s="257"/>
      <c r="F738" s="257"/>
      <c r="G738" s="257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234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3" t="s">
        <v>703</v>
      </c>
      <c r="D739" s="226"/>
      <c r="E739" s="227"/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204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53" t="s">
        <v>964</v>
      </c>
      <c r="D740" s="226"/>
      <c r="E740" s="227"/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204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965</v>
      </c>
      <c r="D741" s="226"/>
      <c r="E741" s="227">
        <v>11.171900000000001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204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3" t="s">
        <v>966</v>
      </c>
      <c r="D742" s="226"/>
      <c r="E742" s="227">
        <v>16.835999999999999</v>
      </c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204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51"/>
      <c r="D743" s="246"/>
      <c r="E743" s="246"/>
      <c r="F743" s="246"/>
      <c r="G743" s="246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200</v>
      </c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ht="22.5" outlineLevel="1" x14ac:dyDescent="0.2">
      <c r="A744" s="236">
        <v>28</v>
      </c>
      <c r="B744" s="237" t="s">
        <v>961</v>
      </c>
      <c r="C744" s="249" t="s">
        <v>962</v>
      </c>
      <c r="D744" s="238" t="s">
        <v>254</v>
      </c>
      <c r="E744" s="239">
        <v>61.102400000000003</v>
      </c>
      <c r="F744" s="240"/>
      <c r="G744" s="241">
        <f>ROUND(E744*F744,2)</f>
        <v>0</v>
      </c>
      <c r="H744" s="240"/>
      <c r="I744" s="241">
        <f>ROUND(E744*H744,2)</f>
        <v>0</v>
      </c>
      <c r="J744" s="240"/>
      <c r="K744" s="241">
        <f>ROUND(E744*J744,2)</f>
        <v>0</v>
      </c>
      <c r="L744" s="241">
        <v>21</v>
      </c>
      <c r="M744" s="241">
        <f>G744*(1+L744/100)</f>
        <v>0</v>
      </c>
      <c r="N744" s="239">
        <v>1.02396</v>
      </c>
      <c r="O744" s="239">
        <f>ROUND(E744*N744,2)</f>
        <v>62.57</v>
      </c>
      <c r="P744" s="239">
        <v>0</v>
      </c>
      <c r="Q744" s="239">
        <f>ROUND(E744*P744,2)</f>
        <v>0</v>
      </c>
      <c r="R744" s="241" t="s">
        <v>399</v>
      </c>
      <c r="S744" s="241" t="s">
        <v>194</v>
      </c>
      <c r="T744" s="242" t="s">
        <v>230</v>
      </c>
      <c r="U744" s="224">
        <v>29.568000000000001</v>
      </c>
      <c r="V744" s="224">
        <f>ROUND(E744*U744,2)</f>
        <v>1806.68</v>
      </c>
      <c r="W744" s="224"/>
      <c r="X744" s="224" t="s">
        <v>231</v>
      </c>
      <c r="Y744" s="213"/>
      <c r="Z744" s="213"/>
      <c r="AA744" s="213"/>
      <c r="AB744" s="213"/>
      <c r="AC744" s="213"/>
      <c r="AD744" s="213"/>
      <c r="AE744" s="213"/>
      <c r="AF744" s="213"/>
      <c r="AG744" s="213" t="s">
        <v>232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9" t="s">
        <v>963</v>
      </c>
      <c r="D745" s="257"/>
      <c r="E745" s="257"/>
      <c r="F745" s="257"/>
      <c r="G745" s="257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234</v>
      </c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451</v>
      </c>
      <c r="D746" s="226"/>
      <c r="E746" s="227"/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204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967</v>
      </c>
      <c r="D747" s="226"/>
      <c r="E747" s="227">
        <v>4.9101999999999997</v>
      </c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204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968</v>
      </c>
      <c r="D748" s="226"/>
      <c r="E748" s="227">
        <v>13.0968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204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53" t="s">
        <v>969</v>
      </c>
      <c r="D749" s="226"/>
      <c r="E749" s="227">
        <v>13.901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204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970</v>
      </c>
      <c r="D750" s="226"/>
      <c r="E750" s="227">
        <v>9.64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204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3" t="s">
        <v>971</v>
      </c>
      <c r="D751" s="226"/>
      <c r="E751" s="227">
        <v>7.4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204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53" t="s">
        <v>972</v>
      </c>
      <c r="D752" s="226"/>
      <c r="E752" s="227">
        <v>6.9420000000000002</v>
      </c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204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973</v>
      </c>
      <c r="D753" s="226"/>
      <c r="E753" s="227">
        <v>5.2123999999999997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204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1"/>
      <c r="D754" s="246"/>
      <c r="E754" s="246"/>
      <c r="F754" s="246"/>
      <c r="G754" s="246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200</v>
      </c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x14ac:dyDescent="0.2">
      <c r="A755" s="229" t="s">
        <v>189</v>
      </c>
      <c r="B755" s="230" t="s">
        <v>94</v>
      </c>
      <c r="C755" s="248" t="s">
        <v>95</v>
      </c>
      <c r="D755" s="231"/>
      <c r="E755" s="232"/>
      <c r="F755" s="233"/>
      <c r="G755" s="233">
        <f>SUMIF(AG756:AG1049,"&lt;&gt;NOR",G756:G1049)</f>
        <v>0</v>
      </c>
      <c r="H755" s="233"/>
      <c r="I755" s="233">
        <f>SUM(I756:I1049)</f>
        <v>0</v>
      </c>
      <c r="J755" s="233"/>
      <c r="K755" s="233">
        <f>SUM(K756:K1049)</f>
        <v>0</v>
      </c>
      <c r="L755" s="233"/>
      <c r="M755" s="233">
        <f>SUM(M756:M1049)</f>
        <v>0</v>
      </c>
      <c r="N755" s="232"/>
      <c r="O755" s="232">
        <f>SUM(O756:O1049)</f>
        <v>10204.770000000002</v>
      </c>
      <c r="P755" s="232"/>
      <c r="Q755" s="232">
        <f>SUM(Q756:Q1049)</f>
        <v>0</v>
      </c>
      <c r="R755" s="233"/>
      <c r="S755" s="233"/>
      <c r="T755" s="234"/>
      <c r="U755" s="228"/>
      <c r="V755" s="228">
        <f>SUM(V756:V1049)</f>
        <v>27525.770000000004</v>
      </c>
      <c r="W755" s="228"/>
      <c r="X755" s="228"/>
      <c r="AG755" t="s">
        <v>190</v>
      </c>
    </row>
    <row r="756" spans="1:60" ht="33.75" outlineLevel="1" x14ac:dyDescent="0.2">
      <c r="A756" s="236">
        <v>29</v>
      </c>
      <c r="B756" s="237" t="s">
        <v>974</v>
      </c>
      <c r="C756" s="249" t="s">
        <v>975</v>
      </c>
      <c r="D756" s="238" t="s">
        <v>228</v>
      </c>
      <c r="E756" s="239">
        <v>3391.6089400000001</v>
      </c>
      <c r="F756" s="240"/>
      <c r="G756" s="241">
        <f>ROUND(E756*F756,2)</f>
        <v>0</v>
      </c>
      <c r="H756" s="240"/>
      <c r="I756" s="241">
        <f>ROUND(E756*H756,2)</f>
        <v>0</v>
      </c>
      <c r="J756" s="240"/>
      <c r="K756" s="241">
        <f>ROUND(E756*J756,2)</f>
        <v>0</v>
      </c>
      <c r="L756" s="241">
        <v>21</v>
      </c>
      <c r="M756" s="241">
        <f>G756*(1+L756/100)</f>
        <v>0</v>
      </c>
      <c r="N756" s="239">
        <v>2.5251399999999999</v>
      </c>
      <c r="O756" s="239">
        <f>ROUND(E756*N756,2)</f>
        <v>8564.2900000000009</v>
      </c>
      <c r="P756" s="239">
        <v>0</v>
      </c>
      <c r="Q756" s="239">
        <f>ROUND(E756*P756,2)</f>
        <v>0</v>
      </c>
      <c r="R756" s="241" t="s">
        <v>399</v>
      </c>
      <c r="S756" s="241" t="s">
        <v>194</v>
      </c>
      <c r="T756" s="242" t="s">
        <v>230</v>
      </c>
      <c r="U756" s="224">
        <v>0.98699999999999999</v>
      </c>
      <c r="V756" s="224">
        <f>ROUND(E756*U756,2)</f>
        <v>3347.52</v>
      </c>
      <c r="W756" s="224"/>
      <c r="X756" s="224" t="s">
        <v>231</v>
      </c>
      <c r="Y756" s="213"/>
      <c r="Z756" s="213"/>
      <c r="AA756" s="213"/>
      <c r="AB756" s="213"/>
      <c r="AC756" s="213"/>
      <c r="AD756" s="213"/>
      <c r="AE756" s="213"/>
      <c r="AF756" s="213"/>
      <c r="AG756" s="213" t="s">
        <v>232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53" t="s">
        <v>976</v>
      </c>
      <c r="D757" s="226"/>
      <c r="E757" s="227"/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204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3" t="s">
        <v>977</v>
      </c>
      <c r="D758" s="226"/>
      <c r="E758" s="227"/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204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53" t="s">
        <v>978</v>
      </c>
      <c r="D759" s="226"/>
      <c r="E759" s="227">
        <v>324.38400000000001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204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3" t="s">
        <v>979</v>
      </c>
      <c r="D760" s="226"/>
      <c r="E760" s="227">
        <v>-36.424410000000002</v>
      </c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204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1" x14ac:dyDescent="0.2">
      <c r="A761" s="220"/>
      <c r="B761" s="221"/>
      <c r="C761" s="253" t="s">
        <v>980</v>
      </c>
      <c r="D761" s="226"/>
      <c r="E761" s="227">
        <v>-6.0720000000000001</v>
      </c>
      <c r="F761" s="224"/>
      <c r="G761" s="224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13"/>
      <c r="Z761" s="213"/>
      <c r="AA761" s="213"/>
      <c r="AB761" s="213"/>
      <c r="AC761" s="213"/>
      <c r="AD761" s="213"/>
      <c r="AE761" s="213"/>
      <c r="AF761" s="213"/>
      <c r="AG761" s="213" t="s">
        <v>204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53" t="s">
        <v>981</v>
      </c>
      <c r="D762" s="226"/>
      <c r="E762" s="227">
        <v>-14.994</v>
      </c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204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53" t="s">
        <v>982</v>
      </c>
      <c r="D763" s="226"/>
      <c r="E763" s="227">
        <v>-5.3550000000000004</v>
      </c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204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3" t="s">
        <v>983</v>
      </c>
      <c r="D764" s="226"/>
      <c r="E764" s="227">
        <v>-1.3008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204</v>
      </c>
      <c r="AH764" s="213">
        <v>0</v>
      </c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3" t="s">
        <v>984</v>
      </c>
      <c r="D765" s="226"/>
      <c r="E765" s="227">
        <v>-0.72</v>
      </c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204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3" t="s">
        <v>985</v>
      </c>
      <c r="D766" s="226"/>
      <c r="E766" s="227"/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204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20"/>
      <c r="B767" s="221"/>
      <c r="C767" s="253" t="s">
        <v>986</v>
      </c>
      <c r="D767" s="226"/>
      <c r="E767" s="227">
        <v>-0.95579999999999998</v>
      </c>
      <c r="F767" s="224"/>
      <c r="G767" s="224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13"/>
      <c r="Z767" s="213"/>
      <c r="AA767" s="213"/>
      <c r="AB767" s="213"/>
      <c r="AC767" s="213"/>
      <c r="AD767" s="213"/>
      <c r="AE767" s="213"/>
      <c r="AF767" s="213"/>
      <c r="AG767" s="213" t="s">
        <v>204</v>
      </c>
      <c r="AH767" s="213">
        <v>0</v>
      </c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53" t="s">
        <v>987</v>
      </c>
      <c r="D768" s="226"/>
      <c r="E768" s="227">
        <v>-1.0620000000000001</v>
      </c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204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53" t="s">
        <v>988</v>
      </c>
      <c r="D769" s="226"/>
      <c r="E769" s="227">
        <v>-3.4910999999999999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204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3" t="s">
        <v>989</v>
      </c>
      <c r="D770" s="226"/>
      <c r="E770" s="227"/>
      <c r="F770" s="224"/>
      <c r="G770" s="224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204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64" t="s">
        <v>379</v>
      </c>
      <c r="D771" s="261"/>
      <c r="E771" s="262">
        <v>254.00889000000001</v>
      </c>
      <c r="F771" s="224"/>
      <c r="G771" s="224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204</v>
      </c>
      <c r="AH771" s="213">
        <v>1</v>
      </c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53" t="s">
        <v>990</v>
      </c>
      <c r="D772" s="226"/>
      <c r="E772" s="227"/>
      <c r="F772" s="224"/>
      <c r="G772" s="224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13"/>
      <c r="Z772" s="213"/>
      <c r="AA772" s="213"/>
      <c r="AB772" s="213"/>
      <c r="AC772" s="213"/>
      <c r="AD772" s="213"/>
      <c r="AE772" s="213"/>
      <c r="AF772" s="213"/>
      <c r="AG772" s="213" t="s">
        <v>204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53" t="s">
        <v>991</v>
      </c>
      <c r="D773" s="226"/>
      <c r="E773" s="227">
        <v>784.97820000000002</v>
      </c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204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53" t="s">
        <v>992</v>
      </c>
      <c r="D774" s="226"/>
      <c r="E774" s="227">
        <v>-66.382499999999993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204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3" t="s">
        <v>993</v>
      </c>
      <c r="D775" s="226"/>
      <c r="E775" s="227">
        <v>-6.6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204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3" t="s">
        <v>994</v>
      </c>
      <c r="D776" s="226"/>
      <c r="E776" s="227">
        <v>-78.907499999999999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204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3" t="s">
        <v>995</v>
      </c>
      <c r="D777" s="226"/>
      <c r="E777" s="227">
        <v>-3.6749999999999998</v>
      </c>
      <c r="F777" s="224"/>
      <c r="G777" s="224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204</v>
      </c>
      <c r="AH777" s="213">
        <v>0</v>
      </c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20"/>
      <c r="B778" s="221"/>
      <c r="C778" s="253" t="s">
        <v>996</v>
      </c>
      <c r="D778" s="226"/>
      <c r="E778" s="227">
        <v>-36.823500000000003</v>
      </c>
      <c r="F778" s="224"/>
      <c r="G778" s="224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13"/>
      <c r="Z778" s="213"/>
      <c r="AA778" s="213"/>
      <c r="AB778" s="213"/>
      <c r="AC778" s="213"/>
      <c r="AD778" s="213"/>
      <c r="AE778" s="213"/>
      <c r="AF778" s="213"/>
      <c r="AG778" s="213" t="s">
        <v>204</v>
      </c>
      <c r="AH778" s="213">
        <v>0</v>
      </c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3" t="s">
        <v>997</v>
      </c>
      <c r="D779" s="226"/>
      <c r="E779" s="227">
        <v>-2.2589999999999999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204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53" t="s">
        <v>998</v>
      </c>
      <c r="D780" s="226"/>
      <c r="E780" s="227">
        <v>-3.915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204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20"/>
      <c r="B781" s="221"/>
      <c r="C781" s="253" t="s">
        <v>999</v>
      </c>
      <c r="D781" s="226"/>
      <c r="E781" s="227">
        <v>-0.57599999999999996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204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1000</v>
      </c>
      <c r="D782" s="226"/>
      <c r="E782" s="227">
        <v>-1.3008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204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1001</v>
      </c>
      <c r="D783" s="226"/>
      <c r="E783" s="227">
        <v>-0.72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204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1002</v>
      </c>
      <c r="D784" s="226"/>
      <c r="E784" s="227">
        <v>-1.44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204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4" t="s">
        <v>379</v>
      </c>
      <c r="D785" s="261"/>
      <c r="E785" s="262">
        <v>582.37890000000004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204</v>
      </c>
      <c r="AH785" s="213">
        <v>1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487</v>
      </c>
      <c r="D786" s="226"/>
      <c r="E786" s="227"/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204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525</v>
      </c>
      <c r="D787" s="226"/>
      <c r="E787" s="227"/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204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1003</v>
      </c>
      <c r="D788" s="226"/>
      <c r="E788" s="227"/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204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53" t="s">
        <v>1004</v>
      </c>
      <c r="D789" s="226"/>
      <c r="E789" s="227">
        <v>794.64599999999996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204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1005</v>
      </c>
      <c r="D790" s="226"/>
      <c r="E790" s="227">
        <v>-12.525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204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1006</v>
      </c>
      <c r="D791" s="226"/>
      <c r="E791" s="227">
        <v>-36.896999999999998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204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1007</v>
      </c>
      <c r="D792" s="226"/>
      <c r="E792" s="227">
        <v>-12.5625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204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3" t="s">
        <v>995</v>
      </c>
      <c r="D793" s="226"/>
      <c r="E793" s="227">
        <v>-3.6749999999999998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204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3" t="s">
        <v>1008</v>
      </c>
      <c r="D794" s="226"/>
      <c r="E794" s="227">
        <v>-2.2589999999999999</v>
      </c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204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1" x14ac:dyDescent="0.2">
      <c r="A795" s="220"/>
      <c r="B795" s="221"/>
      <c r="C795" s="253" t="s">
        <v>998</v>
      </c>
      <c r="D795" s="226"/>
      <c r="E795" s="227">
        <v>-3.915</v>
      </c>
      <c r="F795" s="224"/>
      <c r="G795" s="224"/>
      <c r="H795" s="224"/>
      <c r="I795" s="224"/>
      <c r="J795" s="224"/>
      <c r="K795" s="224"/>
      <c r="L795" s="224"/>
      <c r="M795" s="224"/>
      <c r="N795" s="223"/>
      <c r="O795" s="223"/>
      <c r="P795" s="223"/>
      <c r="Q795" s="223"/>
      <c r="R795" s="224"/>
      <c r="S795" s="224"/>
      <c r="T795" s="224"/>
      <c r="U795" s="224"/>
      <c r="V795" s="224"/>
      <c r="W795" s="224"/>
      <c r="X795" s="224"/>
      <c r="Y795" s="213"/>
      <c r="Z795" s="213"/>
      <c r="AA795" s="213"/>
      <c r="AB795" s="213"/>
      <c r="AC795" s="213"/>
      <c r="AD795" s="213"/>
      <c r="AE795" s="213"/>
      <c r="AF795" s="213"/>
      <c r="AG795" s="213" t="s">
        <v>204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53" t="s">
        <v>1009</v>
      </c>
      <c r="D796" s="226"/>
      <c r="E796" s="227"/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204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53" t="s">
        <v>1010</v>
      </c>
      <c r="D797" s="226"/>
      <c r="E797" s="227">
        <v>-0.57599999999999996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204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1001</v>
      </c>
      <c r="D798" s="226"/>
      <c r="E798" s="227">
        <v>-0.72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204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1000</v>
      </c>
      <c r="D799" s="226"/>
      <c r="E799" s="227">
        <v>-1.3008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204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1002</v>
      </c>
      <c r="D800" s="226"/>
      <c r="E800" s="227">
        <v>-1.44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204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64" t="s">
        <v>379</v>
      </c>
      <c r="D801" s="261"/>
      <c r="E801" s="262">
        <v>718.77570000000003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204</v>
      </c>
      <c r="AH801" s="213">
        <v>1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673</v>
      </c>
      <c r="D802" s="226"/>
      <c r="E802" s="227"/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204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53" t="s">
        <v>1011</v>
      </c>
      <c r="D803" s="226"/>
      <c r="E803" s="227"/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204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53" t="s">
        <v>1012</v>
      </c>
      <c r="D804" s="226"/>
      <c r="E804" s="227">
        <v>718.77499999999998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204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64" t="s">
        <v>379</v>
      </c>
      <c r="D805" s="261"/>
      <c r="E805" s="262">
        <v>718.77499999999998</v>
      </c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204</v>
      </c>
      <c r="AH805" s="213">
        <v>1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3" t="s">
        <v>554</v>
      </c>
      <c r="D806" s="226"/>
      <c r="E806" s="227"/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204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53" t="s">
        <v>1013</v>
      </c>
      <c r="D807" s="226"/>
      <c r="E807" s="227">
        <v>718.77499999999998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13"/>
      <c r="Z807" s="213"/>
      <c r="AA807" s="213"/>
      <c r="AB807" s="213"/>
      <c r="AC807" s="213"/>
      <c r="AD807" s="213"/>
      <c r="AE807" s="213"/>
      <c r="AF807" s="213"/>
      <c r="AG807" s="213" t="s">
        <v>204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64" t="s">
        <v>379</v>
      </c>
      <c r="D808" s="261"/>
      <c r="E808" s="262">
        <v>718.77499999999998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204</v>
      </c>
      <c r="AH808" s="213">
        <v>1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595</v>
      </c>
      <c r="D809" s="226"/>
      <c r="E809" s="227"/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204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1014</v>
      </c>
      <c r="D810" s="226"/>
      <c r="E810" s="227"/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204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1015</v>
      </c>
      <c r="D811" s="226"/>
      <c r="E811" s="227">
        <v>74.97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204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3" t="s">
        <v>1016</v>
      </c>
      <c r="D812" s="226"/>
      <c r="E812" s="227">
        <v>285.31799999999998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204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53" t="s">
        <v>1017</v>
      </c>
      <c r="D813" s="226"/>
      <c r="E813" s="227">
        <v>19.965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13"/>
      <c r="Z813" s="213"/>
      <c r="AA813" s="213"/>
      <c r="AB813" s="213"/>
      <c r="AC813" s="213"/>
      <c r="AD813" s="213"/>
      <c r="AE813" s="213"/>
      <c r="AF813" s="213"/>
      <c r="AG813" s="213" t="s">
        <v>204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3" t="s">
        <v>1018</v>
      </c>
      <c r="D814" s="226"/>
      <c r="E814" s="227">
        <v>20.212499999999999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204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1019</v>
      </c>
      <c r="D815" s="226"/>
      <c r="E815" s="227">
        <v>-0.77505000000000002</v>
      </c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204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1020</v>
      </c>
      <c r="D816" s="226"/>
      <c r="E816" s="227">
        <v>-0.79500000000000004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204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64" t="s">
        <v>379</v>
      </c>
      <c r="D817" s="261"/>
      <c r="E817" s="262">
        <v>398.89544999999998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204</v>
      </c>
      <c r="AH817" s="213">
        <v>1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1"/>
      <c r="D818" s="246"/>
      <c r="E818" s="246"/>
      <c r="F818" s="246"/>
      <c r="G818" s="246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200</v>
      </c>
      <c r="AH818" s="213"/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ht="33.75" outlineLevel="1" x14ac:dyDescent="0.2">
      <c r="A819" s="236">
        <v>30</v>
      </c>
      <c r="B819" s="237" t="s">
        <v>974</v>
      </c>
      <c r="C819" s="249" t="s">
        <v>975</v>
      </c>
      <c r="D819" s="238" t="s">
        <v>228</v>
      </c>
      <c r="E819" s="239">
        <v>204.34351000000001</v>
      </c>
      <c r="F819" s="240"/>
      <c r="G819" s="241">
        <f>ROUND(E819*F819,2)</f>
        <v>0</v>
      </c>
      <c r="H819" s="240"/>
      <c r="I819" s="241">
        <f>ROUND(E819*H819,2)</f>
        <v>0</v>
      </c>
      <c r="J819" s="240"/>
      <c r="K819" s="241">
        <f>ROUND(E819*J819,2)</f>
        <v>0</v>
      </c>
      <c r="L819" s="241">
        <v>21</v>
      </c>
      <c r="M819" s="241">
        <f>G819*(1+L819/100)</f>
        <v>0</v>
      </c>
      <c r="N819" s="239">
        <v>2.5251399999999999</v>
      </c>
      <c r="O819" s="239">
        <f>ROUND(E819*N819,2)</f>
        <v>516</v>
      </c>
      <c r="P819" s="239">
        <v>0</v>
      </c>
      <c r="Q819" s="239">
        <f>ROUND(E819*P819,2)</f>
        <v>0</v>
      </c>
      <c r="R819" s="241" t="s">
        <v>399</v>
      </c>
      <c r="S819" s="241" t="s">
        <v>194</v>
      </c>
      <c r="T819" s="242" t="s">
        <v>230</v>
      </c>
      <c r="U819" s="224">
        <v>0.98699999999999999</v>
      </c>
      <c r="V819" s="224">
        <f>ROUND(E819*U819,2)</f>
        <v>201.69</v>
      </c>
      <c r="W819" s="224"/>
      <c r="X819" s="224" t="s">
        <v>231</v>
      </c>
      <c r="Y819" s="213"/>
      <c r="Z819" s="213"/>
      <c r="AA819" s="213"/>
      <c r="AB819" s="213"/>
      <c r="AC819" s="213"/>
      <c r="AD819" s="213"/>
      <c r="AE819" s="213"/>
      <c r="AF819" s="213"/>
      <c r="AG819" s="213" t="s">
        <v>232</v>
      </c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53" t="s">
        <v>1021</v>
      </c>
      <c r="D820" s="226"/>
      <c r="E820" s="227"/>
      <c r="F820" s="224"/>
      <c r="G820" s="224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13"/>
      <c r="Z820" s="213"/>
      <c r="AA820" s="213"/>
      <c r="AB820" s="213"/>
      <c r="AC820" s="213"/>
      <c r="AD820" s="213"/>
      <c r="AE820" s="213"/>
      <c r="AF820" s="213"/>
      <c r="AG820" s="213" t="s">
        <v>204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3" t="s">
        <v>1022</v>
      </c>
      <c r="D821" s="226"/>
      <c r="E821" s="227">
        <v>23.49502</v>
      </c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204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1023</v>
      </c>
      <c r="D822" s="226"/>
      <c r="E822" s="227">
        <v>-1.21296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204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1024</v>
      </c>
      <c r="D823" s="226"/>
      <c r="E823" s="227">
        <v>-1.5456000000000001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204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1025</v>
      </c>
      <c r="D824" s="226"/>
      <c r="E824" s="227">
        <v>-1.4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204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64" t="s">
        <v>379</v>
      </c>
      <c r="D825" s="261"/>
      <c r="E825" s="262">
        <v>19.336459999999999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204</v>
      </c>
      <c r="AH825" s="213">
        <v>1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487</v>
      </c>
      <c r="D826" s="226"/>
      <c r="E826" s="227"/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204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53" t="s">
        <v>1026</v>
      </c>
      <c r="D827" s="226"/>
      <c r="E827" s="227">
        <v>57.690049999999999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204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20"/>
      <c r="B828" s="221"/>
      <c r="C828" s="253" t="s">
        <v>1027</v>
      </c>
      <c r="D828" s="226"/>
      <c r="E828" s="227">
        <v>8.8160799999999995</v>
      </c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13"/>
      <c r="Z828" s="213"/>
      <c r="AA828" s="213"/>
      <c r="AB828" s="213"/>
      <c r="AC828" s="213"/>
      <c r="AD828" s="213"/>
      <c r="AE828" s="213"/>
      <c r="AF828" s="213"/>
      <c r="AG828" s="213" t="s">
        <v>204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1028</v>
      </c>
      <c r="D829" s="226"/>
      <c r="E829" s="227">
        <v>-1.4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204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3" t="s">
        <v>1029</v>
      </c>
      <c r="D830" s="226"/>
      <c r="E830" s="227">
        <v>-4.6120000000000001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204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53" t="s">
        <v>1030</v>
      </c>
      <c r="D831" s="226"/>
      <c r="E831" s="227">
        <v>-1.2432000000000001</v>
      </c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13"/>
      <c r="Z831" s="213"/>
      <c r="AA831" s="213"/>
      <c r="AB831" s="213"/>
      <c r="AC831" s="213"/>
      <c r="AD831" s="213"/>
      <c r="AE831" s="213"/>
      <c r="AF831" s="213"/>
      <c r="AG831" s="213" t="s">
        <v>204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64" t="s">
        <v>379</v>
      </c>
      <c r="D832" s="261"/>
      <c r="E832" s="262">
        <v>59.250929999999997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204</v>
      </c>
      <c r="AH832" s="213">
        <v>1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1031</v>
      </c>
      <c r="D833" s="226"/>
      <c r="E833" s="227"/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204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3" t="s">
        <v>1032</v>
      </c>
      <c r="D834" s="226"/>
      <c r="E834" s="227">
        <v>59.25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204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64" t="s">
        <v>379</v>
      </c>
      <c r="D835" s="261"/>
      <c r="E835" s="262">
        <v>59.25</v>
      </c>
      <c r="F835" s="224"/>
      <c r="G835" s="224"/>
      <c r="H835" s="224"/>
      <c r="I835" s="224"/>
      <c r="J835" s="224"/>
      <c r="K835" s="224"/>
      <c r="L835" s="224"/>
      <c r="M835" s="224"/>
      <c r="N835" s="223"/>
      <c r="O835" s="223"/>
      <c r="P835" s="223"/>
      <c r="Q835" s="223"/>
      <c r="R835" s="224"/>
      <c r="S835" s="224"/>
      <c r="T835" s="224"/>
      <c r="U835" s="224"/>
      <c r="V835" s="224"/>
      <c r="W835" s="224"/>
      <c r="X835" s="224"/>
      <c r="Y835" s="213"/>
      <c r="Z835" s="213"/>
      <c r="AA835" s="213"/>
      <c r="AB835" s="213"/>
      <c r="AC835" s="213"/>
      <c r="AD835" s="213"/>
      <c r="AE835" s="213"/>
      <c r="AF835" s="213"/>
      <c r="AG835" s="213" t="s">
        <v>204</v>
      </c>
      <c r="AH835" s="213">
        <v>1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1033</v>
      </c>
      <c r="D836" s="226"/>
      <c r="E836" s="227">
        <v>57.690049999999999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204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1027</v>
      </c>
      <c r="D837" s="226"/>
      <c r="E837" s="227">
        <v>8.8160799999999995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204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3" t="s">
        <v>1034</v>
      </c>
      <c r="D838" s="226"/>
      <c r="E838" s="227"/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204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4" t="s">
        <v>379</v>
      </c>
      <c r="D839" s="261"/>
      <c r="E839" s="262">
        <v>66.506129999999999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13"/>
      <c r="Z839" s="213"/>
      <c r="AA839" s="213"/>
      <c r="AB839" s="213"/>
      <c r="AC839" s="213"/>
      <c r="AD839" s="213"/>
      <c r="AE839" s="213"/>
      <c r="AF839" s="213"/>
      <c r="AG839" s="213" t="s">
        <v>204</v>
      </c>
      <c r="AH839" s="213">
        <v>1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1"/>
      <c r="D840" s="246"/>
      <c r="E840" s="246"/>
      <c r="F840" s="246"/>
      <c r="G840" s="246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200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ht="22.5" outlineLevel="1" x14ac:dyDescent="0.2">
      <c r="A841" s="236">
        <v>31</v>
      </c>
      <c r="B841" s="237" t="s">
        <v>1035</v>
      </c>
      <c r="C841" s="249" t="s">
        <v>1036</v>
      </c>
      <c r="D841" s="238" t="s">
        <v>398</v>
      </c>
      <c r="E841" s="239">
        <v>11304.835800000001</v>
      </c>
      <c r="F841" s="240"/>
      <c r="G841" s="241">
        <f>ROUND(E841*F841,2)</f>
        <v>0</v>
      </c>
      <c r="H841" s="240"/>
      <c r="I841" s="241">
        <f>ROUND(E841*H841,2)</f>
        <v>0</v>
      </c>
      <c r="J841" s="240"/>
      <c r="K841" s="241">
        <f>ROUND(E841*J841,2)</f>
        <v>0</v>
      </c>
      <c r="L841" s="241">
        <v>21</v>
      </c>
      <c r="M841" s="241">
        <f>G841*(1+L841/100)</f>
        <v>0</v>
      </c>
      <c r="N841" s="239">
        <v>4.9160000000000002E-2</v>
      </c>
      <c r="O841" s="239">
        <f>ROUND(E841*N841,2)</f>
        <v>555.75</v>
      </c>
      <c r="P841" s="239">
        <v>0</v>
      </c>
      <c r="Q841" s="239">
        <f>ROUND(E841*P841,2)</f>
        <v>0</v>
      </c>
      <c r="R841" s="241" t="s">
        <v>399</v>
      </c>
      <c r="S841" s="241" t="s">
        <v>194</v>
      </c>
      <c r="T841" s="242" t="s">
        <v>230</v>
      </c>
      <c r="U841" s="224">
        <v>0.65</v>
      </c>
      <c r="V841" s="224">
        <f>ROUND(E841*U841,2)</f>
        <v>7348.14</v>
      </c>
      <c r="W841" s="224"/>
      <c r="X841" s="224" t="s">
        <v>231</v>
      </c>
      <c r="Y841" s="213"/>
      <c r="Z841" s="213"/>
      <c r="AA841" s="213"/>
      <c r="AB841" s="213"/>
      <c r="AC841" s="213"/>
      <c r="AD841" s="213"/>
      <c r="AE841" s="213"/>
      <c r="AF841" s="213"/>
      <c r="AG841" s="213" t="s">
        <v>232</v>
      </c>
      <c r="AH841" s="213"/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59" t="s">
        <v>1037</v>
      </c>
      <c r="D842" s="257"/>
      <c r="E842" s="257"/>
      <c r="F842" s="257"/>
      <c r="G842" s="257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234</v>
      </c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976</v>
      </c>
      <c r="D843" s="226"/>
      <c r="E843" s="227"/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204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1038</v>
      </c>
      <c r="D844" s="226"/>
      <c r="E844" s="227">
        <v>1081.28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204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1039</v>
      </c>
      <c r="D845" s="226"/>
      <c r="E845" s="227">
        <v>-121.4147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204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53" t="s">
        <v>1040</v>
      </c>
      <c r="D846" s="226"/>
      <c r="E846" s="227">
        <v>-20.239999999999998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204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1041</v>
      </c>
      <c r="D847" s="226"/>
      <c r="E847" s="227">
        <v>-49.98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204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1042</v>
      </c>
      <c r="D848" s="226"/>
      <c r="E848" s="227">
        <v>-17.850000000000001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204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1043</v>
      </c>
      <c r="D849" s="226"/>
      <c r="E849" s="227">
        <v>-4.3360000000000003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204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1044</v>
      </c>
      <c r="D850" s="226"/>
      <c r="E850" s="227">
        <v>-2.4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204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20"/>
      <c r="B851" s="221"/>
      <c r="C851" s="253" t="s">
        <v>1045</v>
      </c>
      <c r="D851" s="226"/>
      <c r="E851" s="227">
        <v>-3.1859999999999999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204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1046</v>
      </c>
      <c r="D852" s="226"/>
      <c r="E852" s="227">
        <v>-3.54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204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1047</v>
      </c>
      <c r="D853" s="226"/>
      <c r="E853" s="227">
        <v>-11.61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204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379</v>
      </c>
      <c r="D854" s="261"/>
      <c r="E854" s="262">
        <v>846.72329999999999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204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488</v>
      </c>
      <c r="D855" s="226"/>
      <c r="E855" s="227"/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204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53" t="s">
        <v>487</v>
      </c>
      <c r="D856" s="226"/>
      <c r="E856" s="227"/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204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53" t="s">
        <v>990</v>
      </c>
      <c r="D857" s="226"/>
      <c r="E857" s="227"/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204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1" x14ac:dyDescent="0.2">
      <c r="A858" s="220"/>
      <c r="B858" s="221"/>
      <c r="C858" s="253" t="s">
        <v>1048</v>
      </c>
      <c r="D858" s="226"/>
      <c r="E858" s="227">
        <v>2616.5940000000001</v>
      </c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13"/>
      <c r="Z858" s="213"/>
      <c r="AA858" s="213"/>
      <c r="AB858" s="213"/>
      <c r="AC858" s="213"/>
      <c r="AD858" s="213"/>
      <c r="AE858" s="213"/>
      <c r="AF858" s="213"/>
      <c r="AG858" s="213" t="s">
        <v>204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1049</v>
      </c>
      <c r="D859" s="226"/>
      <c r="E859" s="227">
        <v>-221.27500000000001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204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1050</v>
      </c>
      <c r="D860" s="226"/>
      <c r="E860" s="227">
        <v>-22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204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53" t="s">
        <v>1051</v>
      </c>
      <c r="D861" s="226"/>
      <c r="E861" s="227">
        <v>-263.02499999999998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204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3" t="s">
        <v>1052</v>
      </c>
      <c r="D862" s="226"/>
      <c r="E862" s="227">
        <v>-12.25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204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53" t="s">
        <v>1053</v>
      </c>
      <c r="D863" s="226"/>
      <c r="E863" s="227">
        <v>-122.745</v>
      </c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13"/>
      <c r="Z863" s="213"/>
      <c r="AA863" s="213"/>
      <c r="AB863" s="213"/>
      <c r="AC863" s="213"/>
      <c r="AD863" s="213"/>
      <c r="AE863" s="213"/>
      <c r="AF863" s="213"/>
      <c r="AG863" s="213" t="s">
        <v>204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3" t="s">
        <v>1054</v>
      </c>
      <c r="D864" s="226"/>
      <c r="E864" s="227">
        <v>-7.53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204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1055</v>
      </c>
      <c r="D865" s="226"/>
      <c r="E865" s="227">
        <v>-13.05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204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1056</v>
      </c>
      <c r="D866" s="226"/>
      <c r="E866" s="227">
        <v>-1.92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204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1057</v>
      </c>
      <c r="D867" s="226"/>
      <c r="E867" s="227">
        <v>-4.3360000000000003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204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1058</v>
      </c>
      <c r="D868" s="226"/>
      <c r="E868" s="227">
        <v>-2.4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204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3" t="s">
        <v>1059</v>
      </c>
      <c r="D869" s="226"/>
      <c r="E869" s="227">
        <v>-4.8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204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1" x14ac:dyDescent="0.2">
      <c r="A870" s="220"/>
      <c r="B870" s="221"/>
      <c r="C870" s="264" t="s">
        <v>379</v>
      </c>
      <c r="D870" s="261"/>
      <c r="E870" s="262">
        <v>1941.2629999999999</v>
      </c>
      <c r="F870" s="224"/>
      <c r="G870" s="224"/>
      <c r="H870" s="224"/>
      <c r="I870" s="224"/>
      <c r="J870" s="224"/>
      <c r="K870" s="224"/>
      <c r="L870" s="224"/>
      <c r="M870" s="224"/>
      <c r="N870" s="223"/>
      <c r="O870" s="223"/>
      <c r="P870" s="223"/>
      <c r="Q870" s="223"/>
      <c r="R870" s="224"/>
      <c r="S870" s="224"/>
      <c r="T870" s="224"/>
      <c r="U870" s="224"/>
      <c r="V870" s="224"/>
      <c r="W870" s="224"/>
      <c r="X870" s="224"/>
      <c r="Y870" s="213"/>
      <c r="Z870" s="213"/>
      <c r="AA870" s="213"/>
      <c r="AB870" s="213"/>
      <c r="AC870" s="213"/>
      <c r="AD870" s="213"/>
      <c r="AE870" s="213"/>
      <c r="AF870" s="213"/>
      <c r="AG870" s="213" t="s">
        <v>204</v>
      </c>
      <c r="AH870" s="213">
        <v>1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525</v>
      </c>
      <c r="D871" s="226"/>
      <c r="E871" s="227"/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204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1003</v>
      </c>
      <c r="D872" s="226"/>
      <c r="E872" s="227"/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204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1060</v>
      </c>
      <c r="D873" s="226"/>
      <c r="E873" s="227">
        <v>2648.82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204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3" t="s">
        <v>1061</v>
      </c>
      <c r="D874" s="226"/>
      <c r="E874" s="227">
        <v>-41.75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204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53" t="s">
        <v>1062</v>
      </c>
      <c r="D875" s="226"/>
      <c r="E875" s="227">
        <v>-122.99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13"/>
      <c r="Z875" s="213"/>
      <c r="AA875" s="213"/>
      <c r="AB875" s="213"/>
      <c r="AC875" s="213"/>
      <c r="AD875" s="213"/>
      <c r="AE875" s="213"/>
      <c r="AF875" s="213"/>
      <c r="AG875" s="213" t="s">
        <v>204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3" t="s">
        <v>1063</v>
      </c>
      <c r="D876" s="226"/>
      <c r="E876" s="227">
        <v>-41.875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204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1052</v>
      </c>
      <c r="D877" s="226"/>
      <c r="E877" s="227">
        <v>-12.25</v>
      </c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204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1064</v>
      </c>
      <c r="D878" s="226"/>
      <c r="E878" s="227">
        <v>-7.53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204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1055</v>
      </c>
      <c r="D879" s="226"/>
      <c r="E879" s="227">
        <v>-13.05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204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1009</v>
      </c>
      <c r="D880" s="226"/>
      <c r="E880" s="227"/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204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3" t="s">
        <v>1065</v>
      </c>
      <c r="D881" s="226"/>
      <c r="E881" s="227">
        <v>-1.92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204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outlineLevel="1" x14ac:dyDescent="0.2">
      <c r="A882" s="220"/>
      <c r="B882" s="221"/>
      <c r="C882" s="253" t="s">
        <v>1058</v>
      </c>
      <c r="D882" s="226"/>
      <c r="E882" s="227">
        <v>-2.4</v>
      </c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13"/>
      <c r="Z882" s="213"/>
      <c r="AA882" s="213"/>
      <c r="AB882" s="213"/>
      <c r="AC882" s="213"/>
      <c r="AD882" s="213"/>
      <c r="AE882" s="213"/>
      <c r="AF882" s="213"/>
      <c r="AG882" s="213" t="s">
        <v>204</v>
      </c>
      <c r="AH882" s="213">
        <v>0</v>
      </c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1057</v>
      </c>
      <c r="D883" s="226"/>
      <c r="E883" s="227">
        <v>-4.3360000000000003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204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3" t="s">
        <v>1059</v>
      </c>
      <c r="D884" s="226"/>
      <c r="E884" s="227">
        <v>-4.8</v>
      </c>
      <c r="F884" s="224"/>
      <c r="G884" s="224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204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64" t="s">
        <v>379</v>
      </c>
      <c r="D885" s="261"/>
      <c r="E885" s="262">
        <v>2395.9189999999999</v>
      </c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13"/>
      <c r="Z885" s="213"/>
      <c r="AA885" s="213"/>
      <c r="AB885" s="213"/>
      <c r="AC885" s="213"/>
      <c r="AD885" s="213"/>
      <c r="AE885" s="213"/>
      <c r="AF885" s="213"/>
      <c r="AG885" s="213" t="s">
        <v>204</v>
      </c>
      <c r="AH885" s="213">
        <v>1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53" t="s">
        <v>1066</v>
      </c>
      <c r="D886" s="226"/>
      <c r="E886" s="227">
        <v>2395.91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204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64" t="s">
        <v>379</v>
      </c>
      <c r="D887" s="261"/>
      <c r="E887" s="262">
        <v>2395.91</v>
      </c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204</v>
      </c>
      <c r="AH887" s="213">
        <v>1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1" x14ac:dyDescent="0.2">
      <c r="A888" s="220"/>
      <c r="B888" s="221"/>
      <c r="C888" s="253" t="s">
        <v>1067</v>
      </c>
      <c r="D888" s="226"/>
      <c r="E888" s="227">
        <v>2395.9189999999999</v>
      </c>
      <c r="F888" s="224"/>
      <c r="G888" s="224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13"/>
      <c r="Z888" s="213"/>
      <c r="AA888" s="213"/>
      <c r="AB888" s="213"/>
      <c r="AC888" s="213"/>
      <c r="AD888" s="213"/>
      <c r="AE888" s="213"/>
      <c r="AF888" s="213"/>
      <c r="AG888" s="213" t="s">
        <v>204</v>
      </c>
      <c r="AH888" s="213">
        <v>0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1" x14ac:dyDescent="0.2">
      <c r="A889" s="220"/>
      <c r="B889" s="221"/>
      <c r="C889" s="264" t="s">
        <v>379</v>
      </c>
      <c r="D889" s="261"/>
      <c r="E889" s="262">
        <v>2395.9189999999999</v>
      </c>
      <c r="F889" s="224"/>
      <c r="G889" s="224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13"/>
      <c r="Z889" s="213"/>
      <c r="AA889" s="213"/>
      <c r="AB889" s="213"/>
      <c r="AC889" s="213"/>
      <c r="AD889" s="213"/>
      <c r="AE889" s="213"/>
      <c r="AF889" s="213"/>
      <c r="AG889" s="213" t="s">
        <v>204</v>
      </c>
      <c r="AH889" s="213">
        <v>1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1068</v>
      </c>
      <c r="D890" s="226"/>
      <c r="E890" s="227"/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204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3" t="s">
        <v>1069</v>
      </c>
      <c r="D891" s="226"/>
      <c r="E891" s="227">
        <v>249.9</v>
      </c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204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53" t="s">
        <v>1070</v>
      </c>
      <c r="D892" s="226"/>
      <c r="E892" s="227">
        <v>951.06</v>
      </c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204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53" t="s">
        <v>1071</v>
      </c>
      <c r="D893" s="226"/>
      <c r="E893" s="227">
        <v>66</v>
      </c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204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1072</v>
      </c>
      <c r="D894" s="226"/>
      <c r="E894" s="227">
        <v>67.375</v>
      </c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204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1073</v>
      </c>
      <c r="D895" s="226"/>
      <c r="E895" s="227">
        <v>-1.32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204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3" t="s">
        <v>1074</v>
      </c>
      <c r="D896" s="226"/>
      <c r="E896" s="227">
        <v>-1.2635000000000001</v>
      </c>
      <c r="F896" s="224"/>
      <c r="G896" s="224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204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20"/>
      <c r="B897" s="221"/>
      <c r="C897" s="253" t="s">
        <v>1075</v>
      </c>
      <c r="D897" s="226"/>
      <c r="E897" s="227">
        <v>-1.32</v>
      </c>
      <c r="F897" s="224"/>
      <c r="G897" s="224"/>
      <c r="H897" s="224"/>
      <c r="I897" s="224"/>
      <c r="J897" s="224"/>
      <c r="K897" s="224"/>
      <c r="L897" s="224"/>
      <c r="M897" s="224"/>
      <c r="N897" s="223"/>
      <c r="O897" s="223"/>
      <c r="P897" s="223"/>
      <c r="Q897" s="223"/>
      <c r="R897" s="224"/>
      <c r="S897" s="224"/>
      <c r="T897" s="224"/>
      <c r="U897" s="224"/>
      <c r="V897" s="224"/>
      <c r="W897" s="224"/>
      <c r="X897" s="224"/>
      <c r="Y897" s="213"/>
      <c r="Z897" s="213"/>
      <c r="AA897" s="213"/>
      <c r="AB897" s="213"/>
      <c r="AC897" s="213"/>
      <c r="AD897" s="213"/>
      <c r="AE897" s="213"/>
      <c r="AF897" s="213"/>
      <c r="AG897" s="213" t="s">
        <v>204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1076</v>
      </c>
      <c r="D898" s="226"/>
      <c r="E898" s="227">
        <v>-1.33</v>
      </c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204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64" t="s">
        <v>379</v>
      </c>
      <c r="D899" s="261"/>
      <c r="E899" s="262">
        <v>1329.1015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204</v>
      </c>
      <c r="AH899" s="213">
        <v>1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1"/>
      <c r="D900" s="246"/>
      <c r="E900" s="246"/>
      <c r="F900" s="246"/>
      <c r="G900" s="246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200</v>
      </c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ht="22.5" outlineLevel="1" x14ac:dyDescent="0.2">
      <c r="A901" s="236">
        <v>32</v>
      </c>
      <c r="B901" s="237" t="s">
        <v>1077</v>
      </c>
      <c r="C901" s="249" t="s">
        <v>1078</v>
      </c>
      <c r="D901" s="238" t="s">
        <v>398</v>
      </c>
      <c r="E901" s="239">
        <v>11304.83</v>
      </c>
      <c r="F901" s="240"/>
      <c r="G901" s="241">
        <f>ROUND(E901*F901,2)</f>
        <v>0</v>
      </c>
      <c r="H901" s="240"/>
      <c r="I901" s="241">
        <f>ROUND(E901*H901,2)</f>
        <v>0</v>
      </c>
      <c r="J901" s="240"/>
      <c r="K901" s="241">
        <f>ROUND(E901*J901,2)</f>
        <v>0</v>
      </c>
      <c r="L901" s="241">
        <v>21</v>
      </c>
      <c r="M901" s="241">
        <f>G901*(1+L901/100)</f>
        <v>0</v>
      </c>
      <c r="N901" s="239">
        <v>0</v>
      </c>
      <c r="O901" s="239">
        <f>ROUND(E901*N901,2)</f>
        <v>0</v>
      </c>
      <c r="P901" s="239">
        <v>0</v>
      </c>
      <c r="Q901" s="239">
        <f>ROUND(E901*P901,2)</f>
        <v>0</v>
      </c>
      <c r="R901" s="241" t="s">
        <v>399</v>
      </c>
      <c r="S901" s="241" t="s">
        <v>194</v>
      </c>
      <c r="T901" s="242" t="s">
        <v>230</v>
      </c>
      <c r="U901" s="224">
        <v>0.17299999999999999</v>
      </c>
      <c r="V901" s="224">
        <f>ROUND(E901*U901,2)</f>
        <v>1955.74</v>
      </c>
      <c r="W901" s="224"/>
      <c r="X901" s="224" t="s">
        <v>231</v>
      </c>
      <c r="Y901" s="213"/>
      <c r="Z901" s="213"/>
      <c r="AA901" s="213"/>
      <c r="AB901" s="213"/>
      <c r="AC901" s="213"/>
      <c r="AD901" s="213"/>
      <c r="AE901" s="213"/>
      <c r="AF901" s="213"/>
      <c r="AG901" s="213" t="s">
        <v>232</v>
      </c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9" t="s">
        <v>1037</v>
      </c>
      <c r="D902" s="257"/>
      <c r="E902" s="257"/>
      <c r="F902" s="257"/>
      <c r="G902" s="257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234</v>
      </c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1"/>
      <c r="D903" s="246"/>
      <c r="E903" s="246"/>
      <c r="F903" s="246"/>
      <c r="G903" s="246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200</v>
      </c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36">
        <v>33</v>
      </c>
      <c r="B904" s="237" t="s">
        <v>1079</v>
      </c>
      <c r="C904" s="249" t="s">
        <v>1080</v>
      </c>
      <c r="D904" s="238" t="s">
        <v>261</v>
      </c>
      <c r="E904" s="239">
        <v>166.3</v>
      </c>
      <c r="F904" s="240"/>
      <c r="G904" s="241">
        <f>ROUND(E904*F904,2)</f>
        <v>0</v>
      </c>
      <c r="H904" s="240"/>
      <c r="I904" s="241">
        <f>ROUND(E904*H904,2)</f>
        <v>0</v>
      </c>
      <c r="J904" s="240"/>
      <c r="K904" s="241">
        <f>ROUND(E904*J904,2)</f>
        <v>0</v>
      </c>
      <c r="L904" s="241">
        <v>21</v>
      </c>
      <c r="M904" s="241">
        <f>G904*(1+L904/100)</f>
        <v>0</v>
      </c>
      <c r="N904" s="239">
        <v>3.0470000000000001E-2</v>
      </c>
      <c r="O904" s="239">
        <f>ROUND(E904*N904,2)</f>
        <v>5.07</v>
      </c>
      <c r="P904" s="239">
        <v>0</v>
      </c>
      <c r="Q904" s="239">
        <f>ROUND(E904*P904,2)</f>
        <v>0</v>
      </c>
      <c r="R904" s="241" t="s">
        <v>399</v>
      </c>
      <c r="S904" s="241" t="s">
        <v>194</v>
      </c>
      <c r="T904" s="242" t="s">
        <v>230</v>
      </c>
      <c r="U904" s="224">
        <v>0.87</v>
      </c>
      <c r="V904" s="224">
        <f>ROUND(E904*U904,2)</f>
        <v>144.68</v>
      </c>
      <c r="W904" s="224"/>
      <c r="X904" s="224" t="s">
        <v>231</v>
      </c>
      <c r="Y904" s="213"/>
      <c r="Z904" s="213"/>
      <c r="AA904" s="213"/>
      <c r="AB904" s="213"/>
      <c r="AC904" s="213"/>
      <c r="AD904" s="213"/>
      <c r="AE904" s="213"/>
      <c r="AF904" s="213"/>
      <c r="AG904" s="213" t="s">
        <v>232</v>
      </c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9" t="s">
        <v>1037</v>
      </c>
      <c r="D905" s="257"/>
      <c r="E905" s="257"/>
      <c r="F905" s="257"/>
      <c r="G905" s="257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234</v>
      </c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1081</v>
      </c>
      <c r="D906" s="226"/>
      <c r="E906" s="227"/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204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1082</v>
      </c>
      <c r="D907" s="226"/>
      <c r="E907" s="227">
        <v>17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204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3" t="s">
        <v>1083</v>
      </c>
      <c r="D908" s="226"/>
      <c r="E908" s="227">
        <v>33.200000000000003</v>
      </c>
      <c r="F908" s="224"/>
      <c r="G908" s="224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204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1" x14ac:dyDescent="0.2">
      <c r="A909" s="220"/>
      <c r="B909" s="221"/>
      <c r="C909" s="253" t="s">
        <v>1084</v>
      </c>
      <c r="D909" s="226"/>
      <c r="E909" s="227">
        <v>33.200000000000003</v>
      </c>
      <c r="F909" s="224"/>
      <c r="G909" s="224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13"/>
      <c r="Z909" s="213"/>
      <c r="AA909" s="213"/>
      <c r="AB909" s="213"/>
      <c r="AC909" s="213"/>
      <c r="AD909" s="213"/>
      <c r="AE909" s="213"/>
      <c r="AF909" s="213"/>
      <c r="AG909" s="213" t="s">
        <v>204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1085</v>
      </c>
      <c r="D910" s="226"/>
      <c r="E910" s="227">
        <v>33.200000000000003</v>
      </c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204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1086</v>
      </c>
      <c r="D911" s="226"/>
      <c r="E911" s="227">
        <v>33.200000000000003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204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1087</v>
      </c>
      <c r="D912" s="226"/>
      <c r="E912" s="227">
        <v>16.5</v>
      </c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204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1"/>
      <c r="D913" s="246"/>
      <c r="E913" s="246"/>
      <c r="F913" s="246"/>
      <c r="G913" s="246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200</v>
      </c>
      <c r="AH913" s="213"/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36">
        <v>34</v>
      </c>
      <c r="B914" s="237" t="s">
        <v>1088</v>
      </c>
      <c r="C914" s="249" t="s">
        <v>1089</v>
      </c>
      <c r="D914" s="238" t="s">
        <v>261</v>
      </c>
      <c r="E914" s="239">
        <v>166.3</v>
      </c>
      <c r="F914" s="240"/>
      <c r="G914" s="241">
        <f>ROUND(E914*F914,2)</f>
        <v>0</v>
      </c>
      <c r="H914" s="240"/>
      <c r="I914" s="241">
        <f>ROUND(E914*H914,2)</f>
        <v>0</v>
      </c>
      <c r="J914" s="240"/>
      <c r="K914" s="241">
        <f>ROUND(E914*J914,2)</f>
        <v>0</v>
      </c>
      <c r="L914" s="241">
        <v>21</v>
      </c>
      <c r="M914" s="241">
        <f>G914*(1+L914/100)</f>
        <v>0</v>
      </c>
      <c r="N914" s="239">
        <v>0</v>
      </c>
      <c r="O914" s="239">
        <f>ROUND(E914*N914,2)</f>
        <v>0</v>
      </c>
      <c r="P914" s="239">
        <v>0</v>
      </c>
      <c r="Q914" s="239">
        <f>ROUND(E914*P914,2)</f>
        <v>0</v>
      </c>
      <c r="R914" s="241" t="s">
        <v>399</v>
      </c>
      <c r="S914" s="241" t="s">
        <v>194</v>
      </c>
      <c r="T914" s="242" t="s">
        <v>230</v>
      </c>
      <c r="U914" s="224">
        <v>0.23200000000000001</v>
      </c>
      <c r="V914" s="224">
        <f>ROUND(E914*U914,2)</f>
        <v>38.58</v>
      </c>
      <c r="W914" s="224"/>
      <c r="X914" s="224" t="s">
        <v>231</v>
      </c>
      <c r="Y914" s="213"/>
      <c r="Z914" s="213"/>
      <c r="AA914" s="213"/>
      <c r="AB914" s="213"/>
      <c r="AC914" s="213"/>
      <c r="AD914" s="213"/>
      <c r="AE914" s="213"/>
      <c r="AF914" s="213"/>
      <c r="AG914" s="213" t="s">
        <v>232</v>
      </c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9" t="s">
        <v>1037</v>
      </c>
      <c r="D915" s="257"/>
      <c r="E915" s="257"/>
      <c r="F915" s="257"/>
      <c r="G915" s="257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234</v>
      </c>
      <c r="AH915" s="213"/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1081</v>
      </c>
      <c r="D916" s="226"/>
      <c r="E916" s="227"/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204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1082</v>
      </c>
      <c r="D917" s="226"/>
      <c r="E917" s="227">
        <v>17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204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1083</v>
      </c>
      <c r="D918" s="226"/>
      <c r="E918" s="227">
        <v>33.200000000000003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204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1084</v>
      </c>
      <c r="D919" s="226"/>
      <c r="E919" s="227">
        <v>33.200000000000003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204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1085</v>
      </c>
      <c r="D920" s="226"/>
      <c r="E920" s="227">
        <v>33.200000000000003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204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1086</v>
      </c>
      <c r="D921" s="226"/>
      <c r="E921" s="227">
        <v>33.200000000000003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204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1087</v>
      </c>
      <c r="D922" s="226"/>
      <c r="E922" s="227">
        <v>16.5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204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1"/>
      <c r="D923" s="246"/>
      <c r="E923" s="246"/>
      <c r="F923" s="246"/>
      <c r="G923" s="246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200</v>
      </c>
      <c r="AH923" s="213"/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36">
        <v>35</v>
      </c>
      <c r="B924" s="237" t="s">
        <v>1090</v>
      </c>
      <c r="C924" s="249" t="s">
        <v>1091</v>
      </c>
      <c r="D924" s="238" t="s">
        <v>254</v>
      </c>
      <c r="E924" s="239">
        <v>508.89179999999999</v>
      </c>
      <c r="F924" s="240"/>
      <c r="G924" s="241">
        <f>ROUND(E924*F924,2)</f>
        <v>0</v>
      </c>
      <c r="H924" s="240"/>
      <c r="I924" s="241">
        <f>ROUND(E924*H924,2)</f>
        <v>0</v>
      </c>
      <c r="J924" s="240"/>
      <c r="K924" s="241">
        <f>ROUND(E924*J924,2)</f>
        <v>0</v>
      </c>
      <c r="L924" s="241">
        <v>21</v>
      </c>
      <c r="M924" s="241">
        <f>G924*(1+L924/100)</f>
        <v>0</v>
      </c>
      <c r="N924" s="239">
        <v>1.02139</v>
      </c>
      <c r="O924" s="239">
        <f>ROUND(E924*N924,2)</f>
        <v>519.78</v>
      </c>
      <c r="P924" s="239">
        <v>0</v>
      </c>
      <c r="Q924" s="239">
        <f>ROUND(E924*P924,2)</f>
        <v>0</v>
      </c>
      <c r="R924" s="241" t="s">
        <v>399</v>
      </c>
      <c r="S924" s="241" t="s">
        <v>194</v>
      </c>
      <c r="T924" s="242" t="s">
        <v>230</v>
      </c>
      <c r="U924" s="224">
        <v>26.616</v>
      </c>
      <c r="V924" s="224">
        <f>ROUND(E924*U924,2)</f>
        <v>13544.66</v>
      </c>
      <c r="W924" s="224"/>
      <c r="X924" s="224" t="s">
        <v>231</v>
      </c>
      <c r="Y924" s="213"/>
      <c r="Z924" s="213"/>
      <c r="AA924" s="213"/>
      <c r="AB924" s="213"/>
      <c r="AC924" s="213"/>
      <c r="AD924" s="213"/>
      <c r="AE924" s="213"/>
      <c r="AF924" s="213"/>
      <c r="AG924" s="213" t="s">
        <v>232</v>
      </c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ht="33.75" outlineLevel="1" x14ac:dyDescent="0.2">
      <c r="A925" s="220"/>
      <c r="B925" s="221"/>
      <c r="C925" s="259" t="s">
        <v>1092</v>
      </c>
      <c r="D925" s="257"/>
      <c r="E925" s="257"/>
      <c r="F925" s="257"/>
      <c r="G925" s="257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13"/>
      <c r="Z925" s="213"/>
      <c r="AA925" s="213"/>
      <c r="AB925" s="213"/>
      <c r="AC925" s="213"/>
      <c r="AD925" s="213"/>
      <c r="AE925" s="213"/>
      <c r="AF925" s="213"/>
      <c r="AG925" s="213" t="s">
        <v>234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43" t="str">
        <f>C925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3" t="s">
        <v>1093</v>
      </c>
      <c r="D926" s="226"/>
      <c r="E926" s="227">
        <v>27.001999999999999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204</v>
      </c>
      <c r="AH926" s="213">
        <v>0</v>
      </c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1094</v>
      </c>
      <c r="D927" s="226"/>
      <c r="E927" s="227">
        <v>81.493300000000005</v>
      </c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204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1095</v>
      </c>
      <c r="D928" s="226"/>
      <c r="E928" s="227">
        <v>102.0244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204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1096</v>
      </c>
      <c r="D929" s="226"/>
      <c r="E929" s="227">
        <v>102.4211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204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53" t="s">
        <v>1097</v>
      </c>
      <c r="D930" s="226"/>
      <c r="E930" s="227">
        <v>54.793300000000002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204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1098</v>
      </c>
      <c r="D931" s="226"/>
      <c r="E931" s="227">
        <v>68.800600000000003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204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1099</v>
      </c>
      <c r="D932" s="226"/>
      <c r="E932" s="227">
        <v>33.672600000000003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204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1100</v>
      </c>
      <c r="D933" s="226"/>
      <c r="E933" s="227">
        <v>38.6845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204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1"/>
      <c r="D934" s="246"/>
      <c r="E934" s="246"/>
      <c r="F934" s="246"/>
      <c r="G934" s="246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200</v>
      </c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36">
        <v>36</v>
      </c>
      <c r="B935" s="237" t="s">
        <v>1090</v>
      </c>
      <c r="C935" s="249" t="s">
        <v>1091</v>
      </c>
      <c r="D935" s="238" t="s">
        <v>254</v>
      </c>
      <c r="E935" s="239">
        <v>33.337800000000001</v>
      </c>
      <c r="F935" s="240"/>
      <c r="G935" s="241">
        <f>ROUND(E935*F935,2)</f>
        <v>0</v>
      </c>
      <c r="H935" s="240"/>
      <c r="I935" s="241">
        <f>ROUND(E935*H935,2)</f>
        <v>0</v>
      </c>
      <c r="J935" s="240"/>
      <c r="K935" s="241">
        <f>ROUND(E935*J935,2)</f>
        <v>0</v>
      </c>
      <c r="L935" s="241">
        <v>21</v>
      </c>
      <c r="M935" s="241">
        <f>G935*(1+L935/100)</f>
        <v>0</v>
      </c>
      <c r="N935" s="239">
        <v>1.02139</v>
      </c>
      <c r="O935" s="239">
        <f>ROUND(E935*N935,2)</f>
        <v>34.049999999999997</v>
      </c>
      <c r="P935" s="239">
        <v>0</v>
      </c>
      <c r="Q935" s="239">
        <f>ROUND(E935*P935,2)</f>
        <v>0</v>
      </c>
      <c r="R935" s="241" t="s">
        <v>399</v>
      </c>
      <c r="S935" s="241" t="s">
        <v>194</v>
      </c>
      <c r="T935" s="242" t="s">
        <v>230</v>
      </c>
      <c r="U935" s="224">
        <v>26.616</v>
      </c>
      <c r="V935" s="224">
        <f>ROUND(E935*U935,2)</f>
        <v>887.32</v>
      </c>
      <c r="W935" s="224"/>
      <c r="X935" s="224" t="s">
        <v>231</v>
      </c>
      <c r="Y935" s="213"/>
      <c r="Z935" s="213"/>
      <c r="AA935" s="213"/>
      <c r="AB935" s="213"/>
      <c r="AC935" s="213"/>
      <c r="AD935" s="213"/>
      <c r="AE935" s="213"/>
      <c r="AF935" s="213"/>
      <c r="AG935" s="213" t="s">
        <v>232</v>
      </c>
      <c r="AH935" s="213"/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ht="33.75" outlineLevel="1" x14ac:dyDescent="0.2">
      <c r="A936" s="220"/>
      <c r="B936" s="221"/>
      <c r="C936" s="259" t="s">
        <v>1092</v>
      </c>
      <c r="D936" s="257"/>
      <c r="E936" s="257"/>
      <c r="F936" s="257"/>
      <c r="G936" s="257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234</v>
      </c>
      <c r="AH936" s="213"/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43" t="str">
        <f>C936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3" t="s">
        <v>703</v>
      </c>
      <c r="D937" s="226"/>
      <c r="E937" s="227"/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204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1" x14ac:dyDescent="0.2">
      <c r="A938" s="220"/>
      <c r="B938" s="221"/>
      <c r="C938" s="253" t="s">
        <v>1101</v>
      </c>
      <c r="D938" s="226"/>
      <c r="E938" s="227">
        <v>6.1833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204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1102</v>
      </c>
      <c r="D939" s="226"/>
      <c r="E939" s="227">
        <v>4.3857999999999997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204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1103</v>
      </c>
      <c r="D940" s="226"/>
      <c r="E940" s="227">
        <v>3.3477000000000001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204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53" t="s">
        <v>1104</v>
      </c>
      <c r="D941" s="226"/>
      <c r="E941" s="227">
        <v>3.4811999999999999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204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1105</v>
      </c>
      <c r="D942" s="226"/>
      <c r="E942" s="227">
        <v>3.3266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204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3" t="s">
        <v>1106</v>
      </c>
      <c r="D943" s="226"/>
      <c r="E943" s="227">
        <v>3.4337</v>
      </c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204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20"/>
      <c r="B944" s="221"/>
      <c r="C944" s="253" t="s">
        <v>1107</v>
      </c>
      <c r="D944" s="226"/>
      <c r="E944" s="227">
        <v>5.4770000000000003</v>
      </c>
      <c r="F944" s="224"/>
      <c r="G944" s="224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13"/>
      <c r="Z944" s="213"/>
      <c r="AA944" s="213"/>
      <c r="AB944" s="213"/>
      <c r="AC944" s="213"/>
      <c r="AD944" s="213"/>
      <c r="AE944" s="213"/>
      <c r="AF944" s="213"/>
      <c r="AG944" s="213" t="s">
        <v>204</v>
      </c>
      <c r="AH944" s="213">
        <v>0</v>
      </c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3" t="s">
        <v>1108</v>
      </c>
      <c r="D945" s="226"/>
      <c r="E945" s="227">
        <v>3.7025000000000001</v>
      </c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204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1"/>
      <c r="D946" s="246"/>
      <c r="E946" s="246"/>
      <c r="F946" s="246"/>
      <c r="G946" s="246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200</v>
      </c>
      <c r="AH946" s="213"/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36">
        <v>37</v>
      </c>
      <c r="B947" s="237" t="s">
        <v>1109</v>
      </c>
      <c r="C947" s="249" t="s">
        <v>1110</v>
      </c>
      <c r="D947" s="238" t="s">
        <v>254</v>
      </c>
      <c r="E947" s="239">
        <v>0.38879999999999998</v>
      </c>
      <c r="F947" s="240"/>
      <c r="G947" s="241">
        <f>ROUND(E947*F947,2)</f>
        <v>0</v>
      </c>
      <c r="H947" s="240"/>
      <c r="I947" s="241">
        <f>ROUND(E947*H947,2)</f>
        <v>0</v>
      </c>
      <c r="J947" s="240"/>
      <c r="K947" s="241">
        <f>ROUND(E947*J947,2)</f>
        <v>0</v>
      </c>
      <c r="L947" s="241">
        <v>21</v>
      </c>
      <c r="M947" s="241">
        <f>G947*(1+L947/100)</f>
        <v>0</v>
      </c>
      <c r="N947" s="239">
        <v>1.0547200000000001</v>
      </c>
      <c r="O947" s="239">
        <f>ROUND(E947*N947,2)</f>
        <v>0.41</v>
      </c>
      <c r="P947" s="239">
        <v>0</v>
      </c>
      <c r="Q947" s="239">
        <f>ROUND(E947*P947,2)</f>
        <v>0</v>
      </c>
      <c r="R947" s="241" t="s">
        <v>399</v>
      </c>
      <c r="S947" s="241" t="s">
        <v>194</v>
      </c>
      <c r="T947" s="242" t="s">
        <v>230</v>
      </c>
      <c r="U947" s="224">
        <v>15.211</v>
      </c>
      <c r="V947" s="224">
        <f>ROUND(E947*U947,2)</f>
        <v>5.91</v>
      </c>
      <c r="W947" s="224"/>
      <c r="X947" s="224" t="s">
        <v>231</v>
      </c>
      <c r="Y947" s="213"/>
      <c r="Z947" s="213"/>
      <c r="AA947" s="213"/>
      <c r="AB947" s="213"/>
      <c r="AC947" s="213"/>
      <c r="AD947" s="213"/>
      <c r="AE947" s="213"/>
      <c r="AF947" s="213"/>
      <c r="AG947" s="213" t="s">
        <v>232</v>
      </c>
      <c r="AH947" s="213"/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ht="33.75" outlineLevel="1" x14ac:dyDescent="0.2">
      <c r="A948" s="220"/>
      <c r="B948" s="221"/>
      <c r="C948" s="259" t="s">
        <v>1092</v>
      </c>
      <c r="D948" s="257"/>
      <c r="E948" s="257"/>
      <c r="F948" s="257"/>
      <c r="G948" s="257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234</v>
      </c>
      <c r="AH948" s="213"/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43" t="str">
        <f>C948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3" t="s">
        <v>1111</v>
      </c>
      <c r="D949" s="226"/>
      <c r="E949" s="227">
        <v>0.38879999999999998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204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20"/>
      <c r="B950" s="221"/>
      <c r="C950" s="251"/>
      <c r="D950" s="246"/>
      <c r="E950" s="246"/>
      <c r="F950" s="246"/>
      <c r="G950" s="246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13"/>
      <c r="Z950" s="213"/>
      <c r="AA950" s="213"/>
      <c r="AB950" s="213"/>
      <c r="AC950" s="213"/>
      <c r="AD950" s="213"/>
      <c r="AE950" s="213"/>
      <c r="AF950" s="213"/>
      <c r="AG950" s="213" t="s">
        <v>200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36">
        <v>38</v>
      </c>
      <c r="B951" s="237" t="s">
        <v>1112</v>
      </c>
      <c r="C951" s="249" t="s">
        <v>1113</v>
      </c>
      <c r="D951" s="238" t="s">
        <v>398</v>
      </c>
      <c r="E951" s="239">
        <v>6.72</v>
      </c>
      <c r="F951" s="240"/>
      <c r="G951" s="241">
        <f>ROUND(E951*F951,2)</f>
        <v>0</v>
      </c>
      <c r="H951" s="240"/>
      <c r="I951" s="241">
        <f>ROUND(E951*H951,2)</f>
        <v>0</v>
      </c>
      <c r="J951" s="240"/>
      <c r="K951" s="241">
        <f>ROUND(E951*J951,2)</f>
        <v>0</v>
      </c>
      <c r="L951" s="241">
        <v>21</v>
      </c>
      <c r="M951" s="241">
        <f>G951*(1+L951/100)</f>
        <v>0</v>
      </c>
      <c r="N951" s="239">
        <v>5.3499999999999997E-3</v>
      </c>
      <c r="O951" s="239">
        <f>ROUND(E951*N951,2)</f>
        <v>0.04</v>
      </c>
      <c r="P951" s="239">
        <v>0</v>
      </c>
      <c r="Q951" s="239">
        <f>ROUND(E951*P951,2)</f>
        <v>0</v>
      </c>
      <c r="R951" s="241" t="s">
        <v>399</v>
      </c>
      <c r="S951" s="241" t="s">
        <v>194</v>
      </c>
      <c r="T951" s="242" t="s">
        <v>230</v>
      </c>
      <c r="U951" s="224">
        <v>0.77500000000000002</v>
      </c>
      <c r="V951" s="224">
        <f>ROUND(E951*U951,2)</f>
        <v>5.21</v>
      </c>
      <c r="W951" s="224"/>
      <c r="X951" s="224" t="s">
        <v>231</v>
      </c>
      <c r="Y951" s="213"/>
      <c r="Z951" s="213"/>
      <c r="AA951" s="213"/>
      <c r="AB951" s="213"/>
      <c r="AC951" s="213"/>
      <c r="AD951" s="213"/>
      <c r="AE951" s="213"/>
      <c r="AF951" s="213"/>
      <c r="AG951" s="213" t="s">
        <v>232</v>
      </c>
      <c r="AH951" s="213"/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9" t="s">
        <v>1114</v>
      </c>
      <c r="D952" s="257"/>
      <c r="E952" s="257"/>
      <c r="F952" s="257"/>
      <c r="G952" s="257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234</v>
      </c>
      <c r="AH952" s="213"/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1115</v>
      </c>
      <c r="D953" s="226"/>
      <c r="E953" s="227">
        <v>6.72</v>
      </c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204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1116</v>
      </c>
      <c r="D954" s="226"/>
      <c r="E954" s="227"/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204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1"/>
      <c r="D955" s="246"/>
      <c r="E955" s="246"/>
      <c r="F955" s="246"/>
      <c r="G955" s="246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200</v>
      </c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36">
        <v>39</v>
      </c>
      <c r="B956" s="237" t="s">
        <v>1117</v>
      </c>
      <c r="C956" s="249" t="s">
        <v>1118</v>
      </c>
      <c r="D956" s="238" t="s">
        <v>398</v>
      </c>
      <c r="E956" s="239">
        <v>6.72</v>
      </c>
      <c r="F956" s="240"/>
      <c r="G956" s="241">
        <f>ROUND(E956*F956,2)</f>
        <v>0</v>
      </c>
      <c r="H956" s="240"/>
      <c r="I956" s="241">
        <f>ROUND(E956*H956,2)</f>
        <v>0</v>
      </c>
      <c r="J956" s="240"/>
      <c r="K956" s="241">
        <f>ROUND(E956*J956,2)</f>
        <v>0</v>
      </c>
      <c r="L956" s="241">
        <v>21</v>
      </c>
      <c r="M956" s="241">
        <f>G956*(1+L956/100)</f>
        <v>0</v>
      </c>
      <c r="N956" s="239">
        <v>0</v>
      </c>
      <c r="O956" s="239">
        <f>ROUND(E956*N956,2)</f>
        <v>0</v>
      </c>
      <c r="P956" s="239">
        <v>0</v>
      </c>
      <c r="Q956" s="239">
        <f>ROUND(E956*P956,2)</f>
        <v>0</v>
      </c>
      <c r="R956" s="241" t="s">
        <v>399</v>
      </c>
      <c r="S956" s="241" t="s">
        <v>194</v>
      </c>
      <c r="T956" s="242" t="s">
        <v>230</v>
      </c>
      <c r="U956" s="224">
        <v>0.27</v>
      </c>
      <c r="V956" s="224">
        <f>ROUND(E956*U956,2)</f>
        <v>1.81</v>
      </c>
      <c r="W956" s="224"/>
      <c r="X956" s="224" t="s">
        <v>231</v>
      </c>
      <c r="Y956" s="213"/>
      <c r="Z956" s="213"/>
      <c r="AA956" s="213"/>
      <c r="AB956" s="213"/>
      <c r="AC956" s="213"/>
      <c r="AD956" s="213"/>
      <c r="AE956" s="213"/>
      <c r="AF956" s="213"/>
      <c r="AG956" s="213" t="s">
        <v>232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20"/>
      <c r="B957" s="221"/>
      <c r="C957" s="259" t="s">
        <v>1114</v>
      </c>
      <c r="D957" s="257"/>
      <c r="E957" s="257"/>
      <c r="F957" s="257"/>
      <c r="G957" s="257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13"/>
      <c r="Z957" s="213"/>
      <c r="AA957" s="213"/>
      <c r="AB957" s="213"/>
      <c r="AC957" s="213"/>
      <c r="AD957" s="213"/>
      <c r="AE957" s="213"/>
      <c r="AF957" s="213"/>
      <c r="AG957" s="213" t="s">
        <v>234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1"/>
      <c r="D958" s="246"/>
      <c r="E958" s="246"/>
      <c r="F958" s="246"/>
      <c r="G958" s="246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200</v>
      </c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ht="22.5" outlineLevel="1" x14ac:dyDescent="0.2">
      <c r="A959" s="236">
        <v>40</v>
      </c>
      <c r="B959" s="237" t="s">
        <v>1119</v>
      </c>
      <c r="C959" s="249" t="s">
        <v>1120</v>
      </c>
      <c r="D959" s="238" t="s">
        <v>254</v>
      </c>
      <c r="E959" s="239">
        <v>3.1600000000000003E-2</v>
      </c>
      <c r="F959" s="240"/>
      <c r="G959" s="241">
        <f>ROUND(E959*F959,2)</f>
        <v>0</v>
      </c>
      <c r="H959" s="240"/>
      <c r="I959" s="241">
        <f>ROUND(E959*H959,2)</f>
        <v>0</v>
      </c>
      <c r="J959" s="240"/>
      <c r="K959" s="241">
        <f>ROUND(E959*J959,2)</f>
        <v>0</v>
      </c>
      <c r="L959" s="241">
        <v>21</v>
      </c>
      <c r="M959" s="241">
        <f>G959*(1+L959/100)</f>
        <v>0</v>
      </c>
      <c r="N959" s="239">
        <v>1.6629999999999999E-2</v>
      </c>
      <c r="O959" s="239">
        <f>ROUND(E959*N959,2)</f>
        <v>0</v>
      </c>
      <c r="P959" s="239">
        <v>0</v>
      </c>
      <c r="Q959" s="239">
        <f>ROUND(E959*P959,2)</f>
        <v>0</v>
      </c>
      <c r="R959" s="241" t="s">
        <v>399</v>
      </c>
      <c r="S959" s="241" t="s">
        <v>194</v>
      </c>
      <c r="T959" s="242" t="s">
        <v>230</v>
      </c>
      <c r="U959" s="224">
        <v>16.582999999999998</v>
      </c>
      <c r="V959" s="224">
        <f>ROUND(E959*U959,2)</f>
        <v>0.52</v>
      </c>
      <c r="W959" s="224"/>
      <c r="X959" s="224" t="s">
        <v>231</v>
      </c>
      <c r="Y959" s="213"/>
      <c r="Z959" s="213"/>
      <c r="AA959" s="213"/>
      <c r="AB959" s="213"/>
      <c r="AC959" s="213"/>
      <c r="AD959" s="213"/>
      <c r="AE959" s="213"/>
      <c r="AF959" s="213"/>
      <c r="AG959" s="213" t="s">
        <v>232</v>
      </c>
      <c r="AH959" s="213"/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9" t="s">
        <v>1121</v>
      </c>
      <c r="D960" s="257"/>
      <c r="E960" s="257"/>
      <c r="F960" s="257"/>
      <c r="G960" s="257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234</v>
      </c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1122</v>
      </c>
      <c r="D961" s="226"/>
      <c r="E961" s="227">
        <v>3.1600000000000003E-2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204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1"/>
      <c r="D962" s="246"/>
      <c r="E962" s="246"/>
      <c r="F962" s="246"/>
      <c r="G962" s="246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200</v>
      </c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36">
        <v>41</v>
      </c>
      <c r="B963" s="237" t="s">
        <v>1123</v>
      </c>
      <c r="C963" s="249" t="s">
        <v>1124</v>
      </c>
      <c r="D963" s="238" t="s">
        <v>313</v>
      </c>
      <c r="E963" s="239">
        <v>26</v>
      </c>
      <c r="F963" s="240"/>
      <c r="G963" s="241">
        <f>ROUND(E963*F963,2)</f>
        <v>0</v>
      </c>
      <c r="H963" s="240"/>
      <c r="I963" s="241">
        <f>ROUND(E963*H963,2)</f>
        <v>0</v>
      </c>
      <c r="J963" s="240"/>
      <c r="K963" s="241">
        <f>ROUND(E963*J963,2)</f>
        <v>0</v>
      </c>
      <c r="L963" s="241">
        <v>21</v>
      </c>
      <c r="M963" s="241">
        <f>G963*(1+L963/100)</f>
        <v>0</v>
      </c>
      <c r="N963" s="239">
        <v>3.4569999999999997E-2</v>
      </c>
      <c r="O963" s="239">
        <f>ROUND(E963*N963,2)</f>
        <v>0.9</v>
      </c>
      <c r="P963" s="239">
        <v>0</v>
      </c>
      <c r="Q963" s="239">
        <f>ROUND(E963*P963,2)</f>
        <v>0</v>
      </c>
      <c r="R963" s="241"/>
      <c r="S963" s="241" t="s">
        <v>194</v>
      </c>
      <c r="T963" s="242" t="s">
        <v>230</v>
      </c>
      <c r="U963" s="224">
        <v>1.6919999999999999</v>
      </c>
      <c r="V963" s="224">
        <f>ROUND(E963*U963,2)</f>
        <v>43.99</v>
      </c>
      <c r="W963" s="224"/>
      <c r="X963" s="224" t="s">
        <v>231</v>
      </c>
      <c r="Y963" s="213"/>
      <c r="Z963" s="213"/>
      <c r="AA963" s="213"/>
      <c r="AB963" s="213"/>
      <c r="AC963" s="213"/>
      <c r="AD963" s="213"/>
      <c r="AE963" s="213"/>
      <c r="AF963" s="213"/>
      <c r="AG963" s="213" t="s">
        <v>232</v>
      </c>
      <c r="AH963" s="213"/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3" t="s">
        <v>1125</v>
      </c>
      <c r="D964" s="226"/>
      <c r="E964" s="227">
        <v>4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204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53" t="s">
        <v>1126</v>
      </c>
      <c r="D965" s="226"/>
      <c r="E965" s="227">
        <v>16</v>
      </c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13"/>
      <c r="Z965" s="213"/>
      <c r="AA965" s="213"/>
      <c r="AB965" s="213"/>
      <c r="AC965" s="213"/>
      <c r="AD965" s="213"/>
      <c r="AE965" s="213"/>
      <c r="AF965" s="213"/>
      <c r="AG965" s="213" t="s">
        <v>204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1127</v>
      </c>
      <c r="D966" s="226"/>
      <c r="E966" s="227">
        <v>6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204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1"/>
      <c r="D967" s="246"/>
      <c r="E967" s="246"/>
      <c r="F967" s="246"/>
      <c r="G967" s="246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200</v>
      </c>
      <c r="AH967" s="213"/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36">
        <v>42</v>
      </c>
      <c r="B968" s="237" t="s">
        <v>1128</v>
      </c>
      <c r="C968" s="249" t="s">
        <v>1129</v>
      </c>
      <c r="D968" s="238" t="s">
        <v>254</v>
      </c>
      <c r="E968" s="239">
        <v>3.4130000000000001E-2</v>
      </c>
      <c r="F968" s="240"/>
      <c r="G968" s="241">
        <f>ROUND(E968*F968,2)</f>
        <v>0</v>
      </c>
      <c r="H968" s="240"/>
      <c r="I968" s="241">
        <f>ROUND(E968*H968,2)</f>
        <v>0</v>
      </c>
      <c r="J968" s="240"/>
      <c r="K968" s="241">
        <f>ROUND(E968*J968,2)</f>
        <v>0</v>
      </c>
      <c r="L968" s="241">
        <v>21</v>
      </c>
      <c r="M968" s="241">
        <f>G968*(1+L968/100)</f>
        <v>0</v>
      </c>
      <c r="N968" s="239">
        <v>1</v>
      </c>
      <c r="O968" s="239">
        <f>ROUND(E968*N968,2)</f>
        <v>0.03</v>
      </c>
      <c r="P968" s="239">
        <v>0</v>
      </c>
      <c r="Q968" s="239">
        <f>ROUND(E968*P968,2)</f>
        <v>0</v>
      </c>
      <c r="R968" s="241" t="s">
        <v>317</v>
      </c>
      <c r="S968" s="241" t="s">
        <v>194</v>
      </c>
      <c r="T968" s="242" t="s">
        <v>230</v>
      </c>
      <c r="U968" s="224">
        <v>0</v>
      </c>
      <c r="V968" s="224">
        <f>ROUND(E968*U968,2)</f>
        <v>0</v>
      </c>
      <c r="W968" s="224"/>
      <c r="X968" s="224" t="s">
        <v>318</v>
      </c>
      <c r="Y968" s="213"/>
      <c r="Z968" s="213"/>
      <c r="AA968" s="213"/>
      <c r="AB968" s="213"/>
      <c r="AC968" s="213"/>
      <c r="AD968" s="213"/>
      <c r="AE968" s="213"/>
      <c r="AF968" s="213"/>
      <c r="AG968" s="213" t="s">
        <v>319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3" t="s">
        <v>1130</v>
      </c>
      <c r="D969" s="226"/>
      <c r="E969" s="227">
        <v>3.4130000000000001E-2</v>
      </c>
      <c r="F969" s="224"/>
      <c r="G969" s="224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204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1" x14ac:dyDescent="0.2">
      <c r="A970" s="220"/>
      <c r="B970" s="221"/>
      <c r="C970" s="251"/>
      <c r="D970" s="246"/>
      <c r="E970" s="246"/>
      <c r="F970" s="246"/>
      <c r="G970" s="246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13"/>
      <c r="Z970" s="213"/>
      <c r="AA970" s="213"/>
      <c r="AB970" s="213"/>
      <c r="AC970" s="213"/>
      <c r="AD970" s="213"/>
      <c r="AE970" s="213"/>
      <c r="AF970" s="213"/>
      <c r="AG970" s="213" t="s">
        <v>200</v>
      </c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36">
        <v>43</v>
      </c>
      <c r="B971" s="237" t="s">
        <v>1131</v>
      </c>
      <c r="C971" s="249" t="s">
        <v>1132</v>
      </c>
      <c r="D971" s="238" t="s">
        <v>435</v>
      </c>
      <c r="E971" s="239">
        <v>226</v>
      </c>
      <c r="F971" s="240"/>
      <c r="G971" s="241">
        <f>ROUND(E971*F971,2)</f>
        <v>0</v>
      </c>
      <c r="H971" s="240"/>
      <c r="I971" s="241">
        <f>ROUND(E971*H971,2)</f>
        <v>0</v>
      </c>
      <c r="J971" s="240"/>
      <c r="K971" s="241">
        <f>ROUND(E971*J971,2)</f>
        <v>0</v>
      </c>
      <c r="L971" s="241">
        <v>21</v>
      </c>
      <c r="M971" s="241">
        <f>G971*(1+L971/100)</f>
        <v>0</v>
      </c>
      <c r="N971" s="239">
        <v>0</v>
      </c>
      <c r="O971" s="239">
        <f>ROUND(E971*N971,2)</f>
        <v>0</v>
      </c>
      <c r="P971" s="239">
        <v>0</v>
      </c>
      <c r="Q971" s="239">
        <f>ROUND(E971*P971,2)</f>
        <v>0</v>
      </c>
      <c r="R971" s="241"/>
      <c r="S971" s="241" t="s">
        <v>343</v>
      </c>
      <c r="T971" s="242" t="s">
        <v>195</v>
      </c>
      <c r="U971" s="224">
        <v>0</v>
      </c>
      <c r="V971" s="224">
        <f>ROUND(E971*U971,2)</f>
        <v>0</v>
      </c>
      <c r="W971" s="224"/>
      <c r="X971" s="224" t="s">
        <v>318</v>
      </c>
      <c r="Y971" s="213"/>
      <c r="Z971" s="213"/>
      <c r="AA971" s="213"/>
      <c r="AB971" s="213"/>
      <c r="AC971" s="213"/>
      <c r="AD971" s="213"/>
      <c r="AE971" s="213"/>
      <c r="AF971" s="213"/>
      <c r="AG971" s="213" t="s">
        <v>319</v>
      </c>
      <c r="AH971" s="213"/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53" t="s">
        <v>1133</v>
      </c>
      <c r="D972" s="226"/>
      <c r="E972" s="227">
        <v>50</v>
      </c>
      <c r="F972" s="224"/>
      <c r="G972" s="224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204</v>
      </c>
      <c r="AH972" s="213">
        <v>0</v>
      </c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53" t="s">
        <v>1134</v>
      </c>
      <c r="D973" s="226"/>
      <c r="E973" s="227">
        <v>26</v>
      </c>
      <c r="F973" s="224"/>
      <c r="G973" s="224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13"/>
      <c r="Z973" s="213"/>
      <c r="AA973" s="213"/>
      <c r="AB973" s="213"/>
      <c r="AC973" s="213"/>
      <c r="AD973" s="213"/>
      <c r="AE973" s="213"/>
      <c r="AF973" s="213"/>
      <c r="AG973" s="213" t="s">
        <v>204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3" t="s">
        <v>1135</v>
      </c>
      <c r="D974" s="226"/>
      <c r="E974" s="227">
        <v>50</v>
      </c>
      <c r="F974" s="224"/>
      <c r="G974" s="224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204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1" x14ac:dyDescent="0.2">
      <c r="A975" s="220"/>
      <c r="B975" s="221"/>
      <c r="C975" s="253" t="s">
        <v>1136</v>
      </c>
      <c r="D975" s="226"/>
      <c r="E975" s="227">
        <v>50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13"/>
      <c r="Z975" s="213"/>
      <c r="AA975" s="213"/>
      <c r="AB975" s="213"/>
      <c r="AC975" s="213"/>
      <c r="AD975" s="213"/>
      <c r="AE975" s="213"/>
      <c r="AF975" s="213"/>
      <c r="AG975" s="213" t="s">
        <v>204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3" t="s">
        <v>1137</v>
      </c>
      <c r="D976" s="226"/>
      <c r="E976" s="227">
        <v>50</v>
      </c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204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51"/>
      <c r="D977" s="246"/>
      <c r="E977" s="246"/>
      <c r="F977" s="246"/>
      <c r="G977" s="246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200</v>
      </c>
      <c r="AH977" s="213"/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36">
        <v>44</v>
      </c>
      <c r="B978" s="237" t="s">
        <v>1138</v>
      </c>
      <c r="C978" s="249" t="s">
        <v>1139</v>
      </c>
      <c r="D978" s="238" t="s">
        <v>435</v>
      </c>
      <c r="E978" s="239">
        <v>226</v>
      </c>
      <c r="F978" s="240"/>
      <c r="G978" s="241">
        <f>ROUND(E978*F978,2)</f>
        <v>0</v>
      </c>
      <c r="H978" s="240"/>
      <c r="I978" s="241">
        <f>ROUND(E978*H978,2)</f>
        <v>0</v>
      </c>
      <c r="J978" s="240"/>
      <c r="K978" s="241">
        <f>ROUND(E978*J978,2)</f>
        <v>0</v>
      </c>
      <c r="L978" s="241">
        <v>21</v>
      </c>
      <c r="M978" s="241">
        <f>G978*(1+L978/100)</f>
        <v>0</v>
      </c>
      <c r="N978" s="239">
        <v>0</v>
      </c>
      <c r="O978" s="239">
        <f>ROUND(E978*N978,2)</f>
        <v>0</v>
      </c>
      <c r="P978" s="239">
        <v>0</v>
      </c>
      <c r="Q978" s="239">
        <f>ROUND(E978*P978,2)</f>
        <v>0</v>
      </c>
      <c r="R978" s="241"/>
      <c r="S978" s="241" t="s">
        <v>343</v>
      </c>
      <c r="T978" s="242" t="s">
        <v>195</v>
      </c>
      <c r="U978" s="224">
        <v>0</v>
      </c>
      <c r="V978" s="224">
        <f>ROUND(E978*U978,2)</f>
        <v>0</v>
      </c>
      <c r="W978" s="224"/>
      <c r="X978" s="224" t="s">
        <v>318</v>
      </c>
      <c r="Y978" s="213"/>
      <c r="Z978" s="213"/>
      <c r="AA978" s="213"/>
      <c r="AB978" s="213"/>
      <c r="AC978" s="213"/>
      <c r="AD978" s="213"/>
      <c r="AE978" s="213"/>
      <c r="AF978" s="213"/>
      <c r="AG978" s="213" t="s">
        <v>319</v>
      </c>
      <c r="AH978" s="213"/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1140</v>
      </c>
      <c r="D979" s="226"/>
      <c r="E979" s="227">
        <v>50</v>
      </c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204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3" t="s">
        <v>1141</v>
      </c>
      <c r="D980" s="226"/>
      <c r="E980" s="227">
        <v>26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204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3" t="s">
        <v>1142</v>
      </c>
      <c r="D981" s="226"/>
      <c r="E981" s="227">
        <v>50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204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53" t="s">
        <v>1143</v>
      </c>
      <c r="D982" s="226"/>
      <c r="E982" s="227">
        <v>50</v>
      </c>
      <c r="F982" s="224"/>
      <c r="G982" s="224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204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1137</v>
      </c>
      <c r="D983" s="226"/>
      <c r="E983" s="227">
        <v>50</v>
      </c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204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1"/>
      <c r="D984" s="246"/>
      <c r="E984" s="246"/>
      <c r="F984" s="246"/>
      <c r="G984" s="246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200</v>
      </c>
      <c r="AH984" s="213"/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36">
        <v>45</v>
      </c>
      <c r="B985" s="237" t="s">
        <v>1144</v>
      </c>
      <c r="C985" s="249" t="s">
        <v>1145</v>
      </c>
      <c r="D985" s="238" t="s">
        <v>313</v>
      </c>
      <c r="E985" s="239">
        <v>7</v>
      </c>
      <c r="F985" s="240"/>
      <c r="G985" s="241">
        <f>ROUND(E985*F985,2)</f>
        <v>0</v>
      </c>
      <c r="H985" s="240"/>
      <c r="I985" s="241">
        <f>ROUND(E985*H985,2)</f>
        <v>0</v>
      </c>
      <c r="J985" s="240"/>
      <c r="K985" s="241">
        <f>ROUND(E985*J985,2)</f>
        <v>0</v>
      </c>
      <c r="L985" s="241">
        <v>21</v>
      </c>
      <c r="M985" s="241">
        <f>G985*(1+L985/100)</f>
        <v>0</v>
      </c>
      <c r="N985" s="239">
        <v>1.0000000000000001E-5</v>
      </c>
      <c r="O985" s="239">
        <f>ROUND(E985*N985,2)</f>
        <v>0</v>
      </c>
      <c r="P985" s="239">
        <v>0</v>
      </c>
      <c r="Q985" s="239">
        <f>ROUND(E985*P985,2)</f>
        <v>0</v>
      </c>
      <c r="R985" s="241" t="s">
        <v>317</v>
      </c>
      <c r="S985" s="241" t="s">
        <v>194</v>
      </c>
      <c r="T985" s="242" t="s">
        <v>230</v>
      </c>
      <c r="U985" s="224">
        <v>0</v>
      </c>
      <c r="V985" s="224">
        <f>ROUND(E985*U985,2)</f>
        <v>0</v>
      </c>
      <c r="W985" s="224"/>
      <c r="X985" s="224" t="s">
        <v>318</v>
      </c>
      <c r="Y985" s="213"/>
      <c r="Z985" s="213"/>
      <c r="AA985" s="213"/>
      <c r="AB985" s="213"/>
      <c r="AC985" s="213"/>
      <c r="AD985" s="213"/>
      <c r="AE985" s="213"/>
      <c r="AF985" s="213"/>
      <c r="AG985" s="213" t="s">
        <v>319</v>
      </c>
      <c r="AH985" s="213"/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703</v>
      </c>
      <c r="D986" s="226"/>
      <c r="E986" s="227"/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204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53" t="s">
        <v>1146</v>
      </c>
      <c r="D987" s="226"/>
      <c r="E987" s="227">
        <v>7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204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1"/>
      <c r="D988" s="246"/>
      <c r="E988" s="246"/>
      <c r="F988" s="246"/>
      <c r="G988" s="246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200</v>
      </c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36">
        <v>46</v>
      </c>
      <c r="B989" s="237" t="s">
        <v>1147</v>
      </c>
      <c r="C989" s="249" t="s">
        <v>1148</v>
      </c>
      <c r="D989" s="238" t="s">
        <v>435</v>
      </c>
      <c r="E989" s="239">
        <v>11340</v>
      </c>
      <c r="F989" s="240"/>
      <c r="G989" s="241">
        <f>ROUND(E989*F989,2)</f>
        <v>0</v>
      </c>
      <c r="H989" s="240"/>
      <c r="I989" s="241">
        <f>ROUND(E989*H989,2)</f>
        <v>0</v>
      </c>
      <c r="J989" s="240"/>
      <c r="K989" s="241">
        <f>ROUND(E989*J989,2)</f>
        <v>0</v>
      </c>
      <c r="L989" s="241">
        <v>21</v>
      </c>
      <c r="M989" s="241">
        <f>G989*(1+L989/100)</f>
        <v>0</v>
      </c>
      <c r="N989" s="239">
        <v>0</v>
      </c>
      <c r="O989" s="239">
        <f>ROUND(E989*N989,2)</f>
        <v>0</v>
      </c>
      <c r="P989" s="239">
        <v>0</v>
      </c>
      <c r="Q989" s="239">
        <f>ROUND(E989*P989,2)</f>
        <v>0</v>
      </c>
      <c r="R989" s="241"/>
      <c r="S989" s="241" t="s">
        <v>343</v>
      </c>
      <c r="T989" s="242" t="s">
        <v>195</v>
      </c>
      <c r="U989" s="224">
        <v>0</v>
      </c>
      <c r="V989" s="224">
        <f>ROUND(E989*U989,2)</f>
        <v>0</v>
      </c>
      <c r="W989" s="224"/>
      <c r="X989" s="224" t="s">
        <v>318</v>
      </c>
      <c r="Y989" s="213"/>
      <c r="Z989" s="213"/>
      <c r="AA989" s="213"/>
      <c r="AB989" s="213"/>
      <c r="AC989" s="213"/>
      <c r="AD989" s="213"/>
      <c r="AE989" s="213"/>
      <c r="AF989" s="213"/>
      <c r="AG989" s="213" t="s">
        <v>319</v>
      </c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3" t="s">
        <v>1149</v>
      </c>
      <c r="D990" s="226"/>
      <c r="E990" s="227">
        <v>810</v>
      </c>
      <c r="F990" s="224"/>
      <c r="G990" s="224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204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1150</v>
      </c>
      <c r="D991" s="226"/>
      <c r="E991" s="227">
        <v>1985</v>
      </c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204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3" t="s">
        <v>1151</v>
      </c>
      <c r="D992" s="226"/>
      <c r="E992" s="227">
        <v>2405</v>
      </c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204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3" t="s">
        <v>1152</v>
      </c>
      <c r="D993" s="226"/>
      <c r="E993" s="227">
        <v>2405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204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1" x14ac:dyDescent="0.2">
      <c r="A994" s="220"/>
      <c r="B994" s="221"/>
      <c r="C994" s="253" t="s">
        <v>1153</v>
      </c>
      <c r="D994" s="226"/>
      <c r="E994" s="227">
        <v>2405</v>
      </c>
      <c r="F994" s="224"/>
      <c r="G994" s="224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13"/>
      <c r="Z994" s="213"/>
      <c r="AA994" s="213"/>
      <c r="AB994" s="213"/>
      <c r="AC994" s="213"/>
      <c r="AD994" s="213"/>
      <c r="AE994" s="213"/>
      <c r="AF994" s="213"/>
      <c r="AG994" s="213" t="s">
        <v>204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3" t="s">
        <v>1154</v>
      </c>
      <c r="D995" s="226"/>
      <c r="E995" s="227">
        <v>1330</v>
      </c>
      <c r="F995" s="224"/>
      <c r="G995" s="224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204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51"/>
      <c r="D996" s="246"/>
      <c r="E996" s="246"/>
      <c r="F996" s="246"/>
      <c r="G996" s="246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13"/>
      <c r="Z996" s="213"/>
      <c r="AA996" s="213"/>
      <c r="AB996" s="213"/>
      <c r="AC996" s="213"/>
      <c r="AD996" s="213"/>
      <c r="AE996" s="213"/>
      <c r="AF996" s="213"/>
      <c r="AG996" s="213" t="s">
        <v>200</v>
      </c>
      <c r="AH996" s="213"/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36">
        <v>47</v>
      </c>
      <c r="B997" s="237" t="s">
        <v>439</v>
      </c>
      <c r="C997" s="249" t="s">
        <v>440</v>
      </c>
      <c r="D997" s="238" t="s">
        <v>313</v>
      </c>
      <c r="E997" s="239">
        <v>165</v>
      </c>
      <c r="F997" s="240"/>
      <c r="G997" s="241">
        <f>ROUND(E997*F997,2)</f>
        <v>0</v>
      </c>
      <c r="H997" s="240"/>
      <c r="I997" s="241">
        <f>ROUND(E997*H997,2)</f>
        <v>0</v>
      </c>
      <c r="J997" s="240"/>
      <c r="K997" s="241">
        <f>ROUND(E997*J997,2)</f>
        <v>0</v>
      </c>
      <c r="L997" s="241">
        <v>21</v>
      </c>
      <c r="M997" s="241">
        <f>G997*(1+L997/100)</f>
        <v>0</v>
      </c>
      <c r="N997" s="239">
        <v>1.0000000000000001E-5</v>
      </c>
      <c r="O997" s="239">
        <f>ROUND(E997*N997,2)</f>
        <v>0</v>
      </c>
      <c r="P997" s="239">
        <v>0</v>
      </c>
      <c r="Q997" s="239">
        <f>ROUND(E997*P997,2)</f>
        <v>0</v>
      </c>
      <c r="R997" s="241" t="s">
        <v>317</v>
      </c>
      <c r="S997" s="241" t="s">
        <v>194</v>
      </c>
      <c r="T997" s="242" t="s">
        <v>230</v>
      </c>
      <c r="U997" s="224">
        <v>0</v>
      </c>
      <c r="V997" s="224">
        <f>ROUND(E997*U997,2)</f>
        <v>0</v>
      </c>
      <c r="W997" s="224"/>
      <c r="X997" s="224" t="s">
        <v>318</v>
      </c>
      <c r="Y997" s="213"/>
      <c r="Z997" s="213"/>
      <c r="AA997" s="213"/>
      <c r="AB997" s="213"/>
      <c r="AC997" s="213"/>
      <c r="AD997" s="213"/>
      <c r="AE997" s="213"/>
      <c r="AF997" s="213"/>
      <c r="AG997" s="213" t="s">
        <v>319</v>
      </c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1" x14ac:dyDescent="0.2">
      <c r="A998" s="220"/>
      <c r="B998" s="221"/>
      <c r="C998" s="253" t="s">
        <v>703</v>
      </c>
      <c r="D998" s="226"/>
      <c r="E998" s="227"/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13"/>
      <c r="Z998" s="213"/>
      <c r="AA998" s="213"/>
      <c r="AB998" s="213"/>
      <c r="AC998" s="213"/>
      <c r="AD998" s="213"/>
      <c r="AE998" s="213"/>
      <c r="AF998" s="213"/>
      <c r="AG998" s="213" t="s">
        <v>204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3" t="s">
        <v>1155</v>
      </c>
      <c r="D999" s="226"/>
      <c r="E999" s="227">
        <v>165</v>
      </c>
      <c r="F999" s="224"/>
      <c r="G999" s="224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204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20"/>
      <c r="B1000" s="221"/>
      <c r="C1000" s="251"/>
      <c r="D1000" s="246"/>
      <c r="E1000" s="246"/>
      <c r="F1000" s="246"/>
      <c r="G1000" s="246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200</v>
      </c>
      <c r="AH1000" s="213"/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36">
        <v>48</v>
      </c>
      <c r="B1001" s="237" t="s">
        <v>1156</v>
      </c>
      <c r="C1001" s="249" t="s">
        <v>1157</v>
      </c>
      <c r="D1001" s="238" t="s">
        <v>435</v>
      </c>
      <c r="E1001" s="239">
        <v>69</v>
      </c>
      <c r="F1001" s="240"/>
      <c r="G1001" s="241">
        <f>ROUND(E1001*F1001,2)</f>
        <v>0</v>
      </c>
      <c r="H1001" s="240"/>
      <c r="I1001" s="241">
        <f>ROUND(E1001*H1001,2)</f>
        <v>0</v>
      </c>
      <c r="J1001" s="240"/>
      <c r="K1001" s="241">
        <f>ROUND(E1001*J1001,2)</f>
        <v>0</v>
      </c>
      <c r="L1001" s="241">
        <v>21</v>
      </c>
      <c r="M1001" s="241">
        <f>G1001*(1+L1001/100)</f>
        <v>0</v>
      </c>
      <c r="N1001" s="239">
        <v>0</v>
      </c>
      <c r="O1001" s="239">
        <f>ROUND(E1001*N1001,2)</f>
        <v>0</v>
      </c>
      <c r="P1001" s="239">
        <v>0</v>
      </c>
      <c r="Q1001" s="239">
        <f>ROUND(E1001*P1001,2)</f>
        <v>0</v>
      </c>
      <c r="R1001" s="241"/>
      <c r="S1001" s="241" t="s">
        <v>343</v>
      </c>
      <c r="T1001" s="242" t="s">
        <v>195</v>
      </c>
      <c r="U1001" s="224">
        <v>0</v>
      </c>
      <c r="V1001" s="224">
        <f>ROUND(E1001*U1001,2)</f>
        <v>0</v>
      </c>
      <c r="W1001" s="224"/>
      <c r="X1001" s="224" t="s">
        <v>318</v>
      </c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319</v>
      </c>
      <c r="AH1001" s="213"/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703</v>
      </c>
      <c r="D1002" s="226"/>
      <c r="E1002" s="227"/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204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1158</v>
      </c>
      <c r="D1003" s="226"/>
      <c r="E1003" s="227">
        <v>52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204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3" t="s">
        <v>1159</v>
      </c>
      <c r="D1004" s="226"/>
      <c r="E1004" s="227">
        <v>5</v>
      </c>
      <c r="F1004" s="224"/>
      <c r="G1004" s="224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204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1" x14ac:dyDescent="0.2">
      <c r="A1005" s="220"/>
      <c r="B1005" s="221"/>
      <c r="C1005" s="253" t="s">
        <v>1160</v>
      </c>
      <c r="D1005" s="226"/>
      <c r="E1005" s="227">
        <v>6</v>
      </c>
      <c r="F1005" s="224"/>
      <c r="G1005" s="224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204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3" t="s">
        <v>1161</v>
      </c>
      <c r="D1006" s="226"/>
      <c r="E1006" s="227"/>
      <c r="F1006" s="224"/>
      <c r="G1006" s="224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204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53" t="s">
        <v>1162</v>
      </c>
      <c r="D1007" s="226"/>
      <c r="E1007" s="227">
        <v>6</v>
      </c>
      <c r="F1007" s="224"/>
      <c r="G1007" s="224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204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1"/>
      <c r="D1008" s="246"/>
      <c r="E1008" s="246"/>
      <c r="F1008" s="246"/>
      <c r="G1008" s="246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200</v>
      </c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36">
        <v>49</v>
      </c>
      <c r="B1009" s="237" t="s">
        <v>1163</v>
      </c>
      <c r="C1009" s="249" t="s">
        <v>1164</v>
      </c>
      <c r="D1009" s="238" t="s">
        <v>435</v>
      </c>
      <c r="E1009" s="239">
        <v>655</v>
      </c>
      <c r="F1009" s="240"/>
      <c r="G1009" s="241">
        <f>ROUND(E1009*F1009,2)</f>
        <v>0</v>
      </c>
      <c r="H1009" s="240"/>
      <c r="I1009" s="241">
        <f>ROUND(E1009*H1009,2)</f>
        <v>0</v>
      </c>
      <c r="J1009" s="240"/>
      <c r="K1009" s="241">
        <f>ROUND(E1009*J1009,2)</f>
        <v>0</v>
      </c>
      <c r="L1009" s="241">
        <v>21</v>
      </c>
      <c r="M1009" s="241">
        <f>G1009*(1+L1009/100)</f>
        <v>0</v>
      </c>
      <c r="N1009" s="239">
        <v>0</v>
      </c>
      <c r="O1009" s="239">
        <f>ROUND(E1009*N1009,2)</f>
        <v>0</v>
      </c>
      <c r="P1009" s="239">
        <v>0</v>
      </c>
      <c r="Q1009" s="239">
        <f>ROUND(E1009*P1009,2)</f>
        <v>0</v>
      </c>
      <c r="R1009" s="241"/>
      <c r="S1009" s="241" t="s">
        <v>343</v>
      </c>
      <c r="T1009" s="242" t="s">
        <v>195</v>
      </c>
      <c r="U1009" s="224">
        <v>0</v>
      </c>
      <c r="V1009" s="224">
        <f>ROUND(E1009*U1009,2)</f>
        <v>0</v>
      </c>
      <c r="W1009" s="224"/>
      <c r="X1009" s="224" t="s">
        <v>318</v>
      </c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319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3" t="s">
        <v>703</v>
      </c>
      <c r="D1010" s="226"/>
      <c r="E1010" s="227"/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204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53" t="s">
        <v>1165</v>
      </c>
      <c r="D1011" s="226"/>
      <c r="E1011" s="227">
        <v>215</v>
      </c>
      <c r="F1011" s="224"/>
      <c r="G1011" s="224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204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20"/>
      <c r="B1012" s="221"/>
      <c r="C1012" s="253" t="s">
        <v>487</v>
      </c>
      <c r="D1012" s="226"/>
      <c r="E1012" s="227"/>
      <c r="F1012" s="224"/>
      <c r="G1012" s="224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204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53" t="s">
        <v>1166</v>
      </c>
      <c r="D1013" s="226"/>
      <c r="E1013" s="227">
        <v>215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204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1167</v>
      </c>
      <c r="D1014" s="226"/>
      <c r="E1014" s="227">
        <v>225</v>
      </c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204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1"/>
      <c r="D1015" s="246"/>
      <c r="E1015" s="246"/>
      <c r="F1015" s="246"/>
      <c r="G1015" s="246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200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36">
        <v>50</v>
      </c>
      <c r="B1016" s="237" t="s">
        <v>1168</v>
      </c>
      <c r="C1016" s="249" t="s">
        <v>1169</v>
      </c>
      <c r="D1016" s="238" t="s">
        <v>435</v>
      </c>
      <c r="E1016" s="239">
        <v>475</v>
      </c>
      <c r="F1016" s="240"/>
      <c r="G1016" s="241">
        <f>ROUND(E1016*F1016,2)</f>
        <v>0</v>
      </c>
      <c r="H1016" s="240"/>
      <c r="I1016" s="241">
        <f>ROUND(E1016*H1016,2)</f>
        <v>0</v>
      </c>
      <c r="J1016" s="240"/>
      <c r="K1016" s="241">
        <f>ROUND(E1016*J1016,2)</f>
        <v>0</v>
      </c>
      <c r="L1016" s="241">
        <v>21</v>
      </c>
      <c r="M1016" s="241">
        <f>G1016*(1+L1016/100)</f>
        <v>0</v>
      </c>
      <c r="N1016" s="239">
        <v>0</v>
      </c>
      <c r="O1016" s="239">
        <f>ROUND(E1016*N1016,2)</f>
        <v>0</v>
      </c>
      <c r="P1016" s="239">
        <v>0</v>
      </c>
      <c r="Q1016" s="239">
        <f>ROUND(E1016*P1016,2)</f>
        <v>0</v>
      </c>
      <c r="R1016" s="241"/>
      <c r="S1016" s="241" t="s">
        <v>343</v>
      </c>
      <c r="T1016" s="242" t="s">
        <v>195</v>
      </c>
      <c r="U1016" s="224">
        <v>0</v>
      </c>
      <c r="V1016" s="224">
        <f>ROUND(E1016*U1016,2)</f>
        <v>0</v>
      </c>
      <c r="W1016" s="224"/>
      <c r="X1016" s="224" t="s">
        <v>318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319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1170</v>
      </c>
      <c r="D1017" s="226"/>
      <c r="E1017" s="227">
        <v>42</v>
      </c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204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3" t="s">
        <v>1171</v>
      </c>
      <c r="D1018" s="226"/>
      <c r="E1018" s="227">
        <v>84</v>
      </c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204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53" t="s">
        <v>1172</v>
      </c>
      <c r="D1019" s="226"/>
      <c r="E1019" s="227">
        <v>108</v>
      </c>
      <c r="F1019" s="224"/>
      <c r="G1019" s="224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204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53" t="s">
        <v>1173</v>
      </c>
      <c r="D1020" s="226"/>
      <c r="E1020" s="227">
        <v>108</v>
      </c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204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3" t="s">
        <v>1174</v>
      </c>
      <c r="D1021" s="226"/>
      <c r="E1021" s="227">
        <v>103</v>
      </c>
      <c r="F1021" s="224"/>
      <c r="G1021" s="224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204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/>
      <c r="B1022" s="221"/>
      <c r="C1022" s="253" t="s">
        <v>1175</v>
      </c>
      <c r="D1022" s="226"/>
      <c r="E1022" s="227">
        <v>30</v>
      </c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204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51"/>
      <c r="D1023" s="246"/>
      <c r="E1023" s="246"/>
      <c r="F1023" s="246"/>
      <c r="G1023" s="246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200</v>
      </c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36">
        <v>51</v>
      </c>
      <c r="B1024" s="237" t="s">
        <v>1176</v>
      </c>
      <c r="C1024" s="249" t="s">
        <v>1177</v>
      </c>
      <c r="D1024" s="238" t="s">
        <v>435</v>
      </c>
      <c r="E1024" s="239">
        <v>219</v>
      </c>
      <c r="F1024" s="240"/>
      <c r="G1024" s="241">
        <f>ROUND(E1024*F1024,2)</f>
        <v>0</v>
      </c>
      <c r="H1024" s="240"/>
      <c r="I1024" s="241">
        <f>ROUND(E1024*H1024,2)</f>
        <v>0</v>
      </c>
      <c r="J1024" s="240"/>
      <c r="K1024" s="241">
        <f>ROUND(E1024*J1024,2)</f>
        <v>0</v>
      </c>
      <c r="L1024" s="241">
        <v>21</v>
      </c>
      <c r="M1024" s="241">
        <f>G1024*(1+L1024/100)</f>
        <v>0</v>
      </c>
      <c r="N1024" s="239">
        <v>0</v>
      </c>
      <c r="O1024" s="239">
        <f>ROUND(E1024*N1024,2)</f>
        <v>0</v>
      </c>
      <c r="P1024" s="239">
        <v>0</v>
      </c>
      <c r="Q1024" s="239">
        <f>ROUND(E1024*P1024,2)</f>
        <v>0</v>
      </c>
      <c r="R1024" s="241"/>
      <c r="S1024" s="241" t="s">
        <v>343</v>
      </c>
      <c r="T1024" s="242" t="s">
        <v>195</v>
      </c>
      <c r="U1024" s="224">
        <v>0</v>
      </c>
      <c r="V1024" s="224">
        <f>ROUND(E1024*U1024,2)</f>
        <v>0</v>
      </c>
      <c r="W1024" s="224"/>
      <c r="X1024" s="224" t="s">
        <v>318</v>
      </c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319</v>
      </c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53" t="s">
        <v>1178</v>
      </c>
      <c r="D1025" s="226"/>
      <c r="E1025" s="227">
        <v>153</v>
      </c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204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53" t="s">
        <v>1179</v>
      </c>
      <c r="D1026" s="226"/>
      <c r="E1026" s="227">
        <v>33</v>
      </c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204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1180</v>
      </c>
      <c r="D1027" s="226"/>
      <c r="E1027" s="227">
        <v>33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204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1"/>
      <c r="D1028" s="246"/>
      <c r="E1028" s="246"/>
      <c r="F1028" s="246"/>
      <c r="G1028" s="246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200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36">
        <v>52</v>
      </c>
      <c r="B1029" s="237" t="s">
        <v>1181</v>
      </c>
      <c r="C1029" s="249" t="s">
        <v>1182</v>
      </c>
      <c r="D1029" s="238" t="s">
        <v>435</v>
      </c>
      <c r="E1029" s="239">
        <v>8</v>
      </c>
      <c r="F1029" s="240"/>
      <c r="G1029" s="241">
        <f>ROUND(E1029*F1029,2)</f>
        <v>0</v>
      </c>
      <c r="H1029" s="240"/>
      <c r="I1029" s="241">
        <f>ROUND(E1029*H1029,2)</f>
        <v>0</v>
      </c>
      <c r="J1029" s="240"/>
      <c r="K1029" s="241">
        <f>ROUND(E1029*J1029,2)</f>
        <v>0</v>
      </c>
      <c r="L1029" s="241">
        <v>21</v>
      </c>
      <c r="M1029" s="241">
        <f>G1029*(1+L1029/100)</f>
        <v>0</v>
      </c>
      <c r="N1029" s="239">
        <v>0</v>
      </c>
      <c r="O1029" s="239">
        <f>ROUND(E1029*N1029,2)</f>
        <v>0</v>
      </c>
      <c r="P1029" s="239">
        <v>0</v>
      </c>
      <c r="Q1029" s="239">
        <f>ROUND(E1029*P1029,2)</f>
        <v>0</v>
      </c>
      <c r="R1029" s="241"/>
      <c r="S1029" s="241" t="s">
        <v>343</v>
      </c>
      <c r="T1029" s="242" t="s">
        <v>195</v>
      </c>
      <c r="U1029" s="224">
        <v>0</v>
      </c>
      <c r="V1029" s="224">
        <f>ROUND(E1029*U1029,2)</f>
        <v>0</v>
      </c>
      <c r="W1029" s="224"/>
      <c r="X1029" s="224" t="s">
        <v>318</v>
      </c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319</v>
      </c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3" t="s">
        <v>1183</v>
      </c>
      <c r="D1030" s="226"/>
      <c r="E1030" s="227">
        <v>8</v>
      </c>
      <c r="F1030" s="224"/>
      <c r="G1030" s="224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204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1"/>
      <c r="D1031" s="246"/>
      <c r="E1031" s="246"/>
      <c r="F1031" s="246"/>
      <c r="G1031" s="246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200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36">
        <v>53</v>
      </c>
      <c r="B1032" s="237" t="s">
        <v>1184</v>
      </c>
      <c r="C1032" s="249" t="s">
        <v>1185</v>
      </c>
      <c r="D1032" s="238" t="s">
        <v>435</v>
      </c>
      <c r="E1032" s="239">
        <v>4</v>
      </c>
      <c r="F1032" s="240"/>
      <c r="G1032" s="241">
        <f>ROUND(E1032*F1032,2)</f>
        <v>0</v>
      </c>
      <c r="H1032" s="240"/>
      <c r="I1032" s="241">
        <f>ROUND(E1032*H1032,2)</f>
        <v>0</v>
      </c>
      <c r="J1032" s="240"/>
      <c r="K1032" s="241">
        <f>ROUND(E1032*J1032,2)</f>
        <v>0</v>
      </c>
      <c r="L1032" s="241">
        <v>21</v>
      </c>
      <c r="M1032" s="241">
        <f>G1032*(1+L1032/100)</f>
        <v>0</v>
      </c>
      <c r="N1032" s="239">
        <v>0</v>
      </c>
      <c r="O1032" s="239">
        <f>ROUND(E1032*N1032,2)</f>
        <v>0</v>
      </c>
      <c r="P1032" s="239">
        <v>0</v>
      </c>
      <c r="Q1032" s="239">
        <f>ROUND(E1032*P1032,2)</f>
        <v>0</v>
      </c>
      <c r="R1032" s="241"/>
      <c r="S1032" s="241" t="s">
        <v>343</v>
      </c>
      <c r="T1032" s="242" t="s">
        <v>1186</v>
      </c>
      <c r="U1032" s="224">
        <v>0</v>
      </c>
      <c r="V1032" s="224">
        <f>ROUND(E1032*U1032,2)</f>
        <v>0</v>
      </c>
      <c r="W1032" s="224"/>
      <c r="X1032" s="224" t="s">
        <v>318</v>
      </c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319</v>
      </c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53" t="s">
        <v>1187</v>
      </c>
      <c r="D1033" s="226"/>
      <c r="E1033" s="227">
        <v>4</v>
      </c>
      <c r="F1033" s="224"/>
      <c r="G1033" s="224"/>
      <c r="H1033" s="224"/>
      <c r="I1033" s="224"/>
      <c r="J1033" s="224"/>
      <c r="K1033" s="224"/>
      <c r="L1033" s="224"/>
      <c r="M1033" s="224"/>
      <c r="N1033" s="223"/>
      <c r="O1033" s="223"/>
      <c r="P1033" s="223"/>
      <c r="Q1033" s="223"/>
      <c r="R1033" s="224"/>
      <c r="S1033" s="224"/>
      <c r="T1033" s="224"/>
      <c r="U1033" s="224"/>
      <c r="V1033" s="224"/>
      <c r="W1033" s="224"/>
      <c r="X1033" s="224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204</v>
      </c>
      <c r="AH1033" s="213">
        <v>0</v>
      </c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1"/>
      <c r="D1034" s="246"/>
      <c r="E1034" s="246"/>
      <c r="F1034" s="246"/>
      <c r="G1034" s="246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200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36">
        <v>54</v>
      </c>
      <c r="B1035" s="237" t="s">
        <v>1188</v>
      </c>
      <c r="C1035" s="249" t="s">
        <v>1189</v>
      </c>
      <c r="D1035" s="238" t="s">
        <v>435</v>
      </c>
      <c r="E1035" s="239">
        <v>13</v>
      </c>
      <c r="F1035" s="240"/>
      <c r="G1035" s="241">
        <f>ROUND(E1035*F1035,2)</f>
        <v>0</v>
      </c>
      <c r="H1035" s="240"/>
      <c r="I1035" s="241">
        <f>ROUND(E1035*H1035,2)</f>
        <v>0</v>
      </c>
      <c r="J1035" s="240"/>
      <c r="K1035" s="241">
        <f>ROUND(E1035*J1035,2)</f>
        <v>0</v>
      </c>
      <c r="L1035" s="241">
        <v>21</v>
      </c>
      <c r="M1035" s="241">
        <f>G1035*(1+L1035/100)</f>
        <v>0</v>
      </c>
      <c r="N1035" s="239">
        <v>0</v>
      </c>
      <c r="O1035" s="239">
        <f>ROUND(E1035*N1035,2)</f>
        <v>0</v>
      </c>
      <c r="P1035" s="239">
        <v>0</v>
      </c>
      <c r="Q1035" s="239">
        <f>ROUND(E1035*P1035,2)</f>
        <v>0</v>
      </c>
      <c r="R1035" s="241"/>
      <c r="S1035" s="241" t="s">
        <v>343</v>
      </c>
      <c r="T1035" s="242" t="s">
        <v>195</v>
      </c>
      <c r="U1035" s="224">
        <v>0</v>
      </c>
      <c r="V1035" s="224">
        <f>ROUND(E1035*U1035,2)</f>
        <v>0</v>
      </c>
      <c r="W1035" s="224"/>
      <c r="X1035" s="224" t="s">
        <v>318</v>
      </c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319</v>
      </c>
      <c r="AH1035" s="213"/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1190</v>
      </c>
      <c r="D1036" s="226"/>
      <c r="E1036" s="227">
        <v>13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204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1"/>
      <c r="D1037" s="246"/>
      <c r="E1037" s="246"/>
      <c r="F1037" s="246"/>
      <c r="G1037" s="246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200</v>
      </c>
      <c r="AH1037" s="213"/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36">
        <v>55</v>
      </c>
      <c r="B1038" s="237" t="s">
        <v>1191</v>
      </c>
      <c r="C1038" s="249" t="s">
        <v>1192</v>
      </c>
      <c r="D1038" s="238" t="s">
        <v>435</v>
      </c>
      <c r="E1038" s="239">
        <v>82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0</v>
      </c>
      <c r="O1038" s="239">
        <f>ROUND(E1038*N1038,2)</f>
        <v>0</v>
      </c>
      <c r="P1038" s="239">
        <v>0</v>
      </c>
      <c r="Q1038" s="239">
        <f>ROUND(E1038*P1038,2)</f>
        <v>0</v>
      </c>
      <c r="R1038" s="241"/>
      <c r="S1038" s="241" t="s">
        <v>343</v>
      </c>
      <c r="T1038" s="242" t="s">
        <v>195</v>
      </c>
      <c r="U1038" s="224">
        <v>0</v>
      </c>
      <c r="V1038" s="224">
        <f>ROUND(E1038*U1038,2)</f>
        <v>0</v>
      </c>
      <c r="W1038" s="224"/>
      <c r="X1038" s="224" t="s">
        <v>318</v>
      </c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319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3" t="s">
        <v>1193</v>
      </c>
      <c r="D1039" s="226"/>
      <c r="E1039" s="227">
        <v>41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204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20"/>
      <c r="B1040" s="221"/>
      <c r="C1040" s="253" t="s">
        <v>1194</v>
      </c>
      <c r="D1040" s="226"/>
      <c r="E1040" s="227">
        <v>41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204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1"/>
      <c r="D1041" s="246"/>
      <c r="E1041" s="246"/>
      <c r="F1041" s="246"/>
      <c r="G1041" s="246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200</v>
      </c>
      <c r="AH1041" s="213"/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36">
        <v>56</v>
      </c>
      <c r="B1042" s="237" t="s">
        <v>1195</v>
      </c>
      <c r="C1042" s="249" t="s">
        <v>1196</v>
      </c>
      <c r="D1042" s="238" t="s">
        <v>435</v>
      </c>
      <c r="E1042" s="239">
        <v>20</v>
      </c>
      <c r="F1042" s="240"/>
      <c r="G1042" s="241">
        <f>ROUND(E1042*F1042,2)</f>
        <v>0</v>
      </c>
      <c r="H1042" s="240"/>
      <c r="I1042" s="241">
        <f>ROUND(E1042*H1042,2)</f>
        <v>0</v>
      </c>
      <c r="J1042" s="240"/>
      <c r="K1042" s="241">
        <f>ROUND(E1042*J1042,2)</f>
        <v>0</v>
      </c>
      <c r="L1042" s="241">
        <v>21</v>
      </c>
      <c r="M1042" s="241">
        <f>G1042*(1+L1042/100)</f>
        <v>0</v>
      </c>
      <c r="N1042" s="239">
        <v>0</v>
      </c>
      <c r="O1042" s="239">
        <f>ROUND(E1042*N1042,2)</f>
        <v>0</v>
      </c>
      <c r="P1042" s="239">
        <v>0</v>
      </c>
      <c r="Q1042" s="239">
        <f>ROUND(E1042*P1042,2)</f>
        <v>0</v>
      </c>
      <c r="R1042" s="241"/>
      <c r="S1042" s="241" t="s">
        <v>343</v>
      </c>
      <c r="T1042" s="242" t="s">
        <v>195</v>
      </c>
      <c r="U1042" s="224">
        <v>0</v>
      </c>
      <c r="V1042" s="224">
        <f>ROUND(E1042*U1042,2)</f>
        <v>0</v>
      </c>
      <c r="W1042" s="224"/>
      <c r="X1042" s="224" t="s">
        <v>318</v>
      </c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319</v>
      </c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1197</v>
      </c>
      <c r="D1043" s="226"/>
      <c r="E1043" s="227">
        <v>4</v>
      </c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204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3" t="s">
        <v>1198</v>
      </c>
      <c r="D1044" s="226"/>
      <c r="E1044" s="227">
        <v>16</v>
      </c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204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51"/>
      <c r="D1045" s="246"/>
      <c r="E1045" s="246"/>
      <c r="F1045" s="246"/>
      <c r="G1045" s="246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200</v>
      </c>
      <c r="AH1045" s="213"/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outlineLevel="1" x14ac:dyDescent="0.2">
      <c r="A1046" s="236">
        <v>57</v>
      </c>
      <c r="B1046" s="237" t="s">
        <v>1199</v>
      </c>
      <c r="C1046" s="249" t="s">
        <v>1200</v>
      </c>
      <c r="D1046" s="238" t="s">
        <v>313</v>
      </c>
      <c r="E1046" s="239">
        <v>6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1.4079999999999999</v>
      </c>
      <c r="O1046" s="239">
        <f>ROUND(E1046*N1046,2)</f>
        <v>8.4499999999999993</v>
      </c>
      <c r="P1046" s="239">
        <v>0</v>
      </c>
      <c r="Q1046" s="239">
        <f>ROUND(E1046*P1046,2)</f>
        <v>0</v>
      </c>
      <c r="R1046" s="241"/>
      <c r="S1046" s="241" t="s">
        <v>343</v>
      </c>
      <c r="T1046" s="242" t="s">
        <v>195</v>
      </c>
      <c r="U1046" s="224">
        <v>0</v>
      </c>
      <c r="V1046" s="224">
        <f>ROUND(E1046*U1046,2)</f>
        <v>0</v>
      </c>
      <c r="W1046" s="224"/>
      <c r="X1046" s="224" t="s">
        <v>318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319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703</v>
      </c>
      <c r="D1047" s="226"/>
      <c r="E1047" s="227"/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204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1201</v>
      </c>
      <c r="D1048" s="226"/>
      <c r="E1048" s="227">
        <v>6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204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1"/>
      <c r="D1049" s="246"/>
      <c r="E1049" s="246"/>
      <c r="F1049" s="246"/>
      <c r="G1049" s="246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200</v>
      </c>
      <c r="AH1049" s="213"/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x14ac:dyDescent="0.2">
      <c r="A1050" s="229" t="s">
        <v>189</v>
      </c>
      <c r="B1050" s="230" t="s">
        <v>102</v>
      </c>
      <c r="C1050" s="248" t="s">
        <v>103</v>
      </c>
      <c r="D1050" s="231"/>
      <c r="E1050" s="232"/>
      <c r="F1050" s="233"/>
      <c r="G1050" s="233">
        <f>SUMIF(AG1051:AG1077,"&lt;&gt;NOR",G1051:G1077)</f>
        <v>0</v>
      </c>
      <c r="H1050" s="233"/>
      <c r="I1050" s="233">
        <f>SUM(I1051:I1077)</f>
        <v>0</v>
      </c>
      <c r="J1050" s="233"/>
      <c r="K1050" s="233">
        <f>SUM(K1051:K1077)</f>
        <v>0</v>
      </c>
      <c r="L1050" s="233"/>
      <c r="M1050" s="233">
        <f>SUM(M1051:M1077)</f>
        <v>0</v>
      </c>
      <c r="N1050" s="232"/>
      <c r="O1050" s="232">
        <f>SUM(O1051:O1077)</f>
        <v>0</v>
      </c>
      <c r="P1050" s="232"/>
      <c r="Q1050" s="232">
        <f>SUM(Q1051:Q1077)</f>
        <v>0</v>
      </c>
      <c r="R1050" s="233"/>
      <c r="S1050" s="233"/>
      <c r="T1050" s="234"/>
      <c r="U1050" s="228"/>
      <c r="V1050" s="228">
        <f>SUM(V1051:V1077)</f>
        <v>1816.81</v>
      </c>
      <c r="W1050" s="228"/>
      <c r="X1050" s="228"/>
      <c r="AG1050" t="s">
        <v>190</v>
      </c>
    </row>
    <row r="1051" spans="1:60" outlineLevel="1" x14ac:dyDescent="0.2">
      <c r="A1051" s="236">
        <v>58</v>
      </c>
      <c r="B1051" s="237" t="s">
        <v>1202</v>
      </c>
      <c r="C1051" s="249" t="s">
        <v>1203</v>
      </c>
      <c r="D1051" s="238" t="s">
        <v>398</v>
      </c>
      <c r="E1051" s="239">
        <v>10206.780000000001</v>
      </c>
      <c r="F1051" s="240"/>
      <c r="G1051" s="241">
        <f>ROUND(E1051*F1051,2)</f>
        <v>0</v>
      </c>
      <c r="H1051" s="240"/>
      <c r="I1051" s="241">
        <f>ROUND(E1051*H1051,2)</f>
        <v>0</v>
      </c>
      <c r="J1051" s="240"/>
      <c r="K1051" s="241">
        <f>ROUND(E1051*J1051,2)</f>
        <v>0</v>
      </c>
      <c r="L1051" s="241">
        <v>21</v>
      </c>
      <c r="M1051" s="241">
        <f>G1051*(1+L1051/100)</f>
        <v>0</v>
      </c>
      <c r="N1051" s="239">
        <v>0</v>
      </c>
      <c r="O1051" s="239">
        <f>ROUND(E1051*N1051,2)</f>
        <v>0</v>
      </c>
      <c r="P1051" s="239">
        <v>0</v>
      </c>
      <c r="Q1051" s="239">
        <f>ROUND(E1051*P1051,2)</f>
        <v>0</v>
      </c>
      <c r="R1051" s="241" t="s">
        <v>399</v>
      </c>
      <c r="S1051" s="241" t="s">
        <v>194</v>
      </c>
      <c r="T1051" s="242" t="s">
        <v>230</v>
      </c>
      <c r="U1051" s="224">
        <v>0.17799999999999999</v>
      </c>
      <c r="V1051" s="224">
        <f>ROUND(E1051*U1051,2)</f>
        <v>1816.81</v>
      </c>
      <c r="W1051" s="224"/>
      <c r="X1051" s="224" t="s">
        <v>231</v>
      </c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232</v>
      </c>
      <c r="AH1051" s="213"/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outlineLevel="1" x14ac:dyDescent="0.2">
      <c r="A1052" s="220"/>
      <c r="B1052" s="221"/>
      <c r="C1052" s="259" t="s">
        <v>1204</v>
      </c>
      <c r="D1052" s="257"/>
      <c r="E1052" s="257"/>
      <c r="F1052" s="257"/>
      <c r="G1052" s="257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234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3" t="s">
        <v>1205</v>
      </c>
      <c r="D1053" s="226"/>
      <c r="E1053" s="227"/>
      <c r="F1053" s="224"/>
      <c r="G1053" s="224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204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3" t="s">
        <v>1206</v>
      </c>
      <c r="D1054" s="226"/>
      <c r="E1054" s="227">
        <v>637.63</v>
      </c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204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1207</v>
      </c>
      <c r="D1055" s="226"/>
      <c r="E1055" s="227">
        <v>151.74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204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3" t="s">
        <v>1208</v>
      </c>
      <c r="D1056" s="226"/>
      <c r="E1056" s="227">
        <v>31.63</v>
      </c>
      <c r="F1056" s="224"/>
      <c r="G1056" s="224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204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53" t="s">
        <v>1209</v>
      </c>
      <c r="D1057" s="226"/>
      <c r="E1057" s="227">
        <v>12.4</v>
      </c>
      <c r="F1057" s="224"/>
      <c r="G1057" s="224"/>
      <c r="H1057" s="224"/>
      <c r="I1057" s="224"/>
      <c r="J1057" s="224"/>
      <c r="K1057" s="224"/>
      <c r="L1057" s="224"/>
      <c r="M1057" s="224"/>
      <c r="N1057" s="223"/>
      <c r="O1057" s="223"/>
      <c r="P1057" s="223"/>
      <c r="Q1057" s="223"/>
      <c r="R1057" s="224"/>
      <c r="S1057" s="224"/>
      <c r="T1057" s="224"/>
      <c r="U1057" s="224"/>
      <c r="V1057" s="224"/>
      <c r="W1057" s="224"/>
      <c r="X1057" s="224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204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3" t="s">
        <v>1210</v>
      </c>
      <c r="D1058" s="226"/>
      <c r="E1058" s="227"/>
      <c r="F1058" s="224"/>
      <c r="G1058" s="22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204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3" t="s">
        <v>1211</v>
      </c>
      <c r="D1059" s="226"/>
      <c r="E1059" s="227">
        <v>1031.02</v>
      </c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204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3" t="s">
        <v>1212</v>
      </c>
      <c r="D1060" s="226"/>
      <c r="E1060" s="227">
        <v>151.74</v>
      </c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204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3" t="s">
        <v>1213</v>
      </c>
      <c r="D1061" s="226"/>
      <c r="E1061" s="227">
        <v>672.21</v>
      </c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204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53" t="s">
        <v>1214</v>
      </c>
      <c r="D1062" s="226"/>
      <c r="E1062" s="227"/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204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3" t="s">
        <v>1215</v>
      </c>
      <c r="D1063" s="226"/>
      <c r="E1063" s="227">
        <v>1037.6400000000001</v>
      </c>
      <c r="F1063" s="224"/>
      <c r="G1063" s="224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204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53" t="s">
        <v>1216</v>
      </c>
      <c r="D1064" s="226"/>
      <c r="E1064" s="227">
        <v>151.74</v>
      </c>
      <c r="F1064" s="224"/>
      <c r="G1064" s="224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204</v>
      </c>
      <c r="AH1064" s="213">
        <v>0</v>
      </c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3" t="s">
        <v>1217</v>
      </c>
      <c r="D1065" s="226"/>
      <c r="E1065" s="227">
        <v>581.73</v>
      </c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204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20"/>
      <c r="B1066" s="221"/>
      <c r="C1066" s="253" t="s">
        <v>1218</v>
      </c>
      <c r="D1066" s="226"/>
      <c r="E1066" s="227"/>
      <c r="F1066" s="224"/>
      <c r="G1066" s="224"/>
      <c r="H1066" s="224"/>
      <c r="I1066" s="224"/>
      <c r="J1066" s="224"/>
      <c r="K1066" s="224"/>
      <c r="L1066" s="224"/>
      <c r="M1066" s="224"/>
      <c r="N1066" s="223"/>
      <c r="O1066" s="223"/>
      <c r="P1066" s="223"/>
      <c r="Q1066" s="223"/>
      <c r="R1066" s="224"/>
      <c r="S1066" s="224"/>
      <c r="T1066" s="224"/>
      <c r="U1066" s="224"/>
      <c r="V1066" s="224"/>
      <c r="W1066" s="224"/>
      <c r="X1066" s="224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204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3" t="s">
        <v>1219</v>
      </c>
      <c r="D1067" s="226"/>
      <c r="E1067" s="227">
        <v>1053.6400000000001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204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53" t="s">
        <v>1220</v>
      </c>
      <c r="D1068" s="226"/>
      <c r="E1068" s="227">
        <v>151.74</v>
      </c>
      <c r="F1068" s="224"/>
      <c r="G1068" s="224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204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53" t="s">
        <v>554</v>
      </c>
      <c r="D1069" s="226"/>
      <c r="E1069" s="227"/>
      <c r="F1069" s="224"/>
      <c r="G1069" s="224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204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1221</v>
      </c>
      <c r="D1070" s="226"/>
      <c r="E1070" s="227">
        <v>1037.8399999999999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204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3" t="s">
        <v>1222</v>
      </c>
      <c r="D1071" s="226"/>
      <c r="E1071" s="227">
        <v>151.74</v>
      </c>
      <c r="F1071" s="224"/>
      <c r="G1071" s="224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204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1" x14ac:dyDescent="0.2">
      <c r="A1072" s="220"/>
      <c r="B1072" s="221"/>
      <c r="C1072" s="253" t="s">
        <v>1223</v>
      </c>
      <c r="D1072" s="226"/>
      <c r="E1072" s="227">
        <v>1073.94</v>
      </c>
      <c r="F1072" s="224"/>
      <c r="G1072" s="224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204</v>
      </c>
      <c r="AH1072" s="213">
        <v>0</v>
      </c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53" t="s">
        <v>1224</v>
      </c>
      <c r="D1073" s="226"/>
      <c r="E1073" s="227"/>
      <c r="F1073" s="224"/>
      <c r="G1073" s="224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204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3" t="s">
        <v>1225</v>
      </c>
      <c r="D1074" s="226"/>
      <c r="E1074" s="227">
        <v>1047.6300000000001</v>
      </c>
      <c r="F1074" s="224"/>
      <c r="G1074" s="224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204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53" t="s">
        <v>1226</v>
      </c>
      <c r="D1075" s="226"/>
      <c r="E1075" s="227">
        <v>144.46</v>
      </c>
      <c r="F1075" s="224"/>
      <c r="G1075" s="224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204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53" t="s">
        <v>1227</v>
      </c>
      <c r="D1076" s="226"/>
      <c r="E1076" s="227">
        <v>1086.31</v>
      </c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204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20"/>
      <c r="B1077" s="221"/>
      <c r="C1077" s="251"/>
      <c r="D1077" s="246"/>
      <c r="E1077" s="246"/>
      <c r="F1077" s="246"/>
      <c r="G1077" s="246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200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x14ac:dyDescent="0.2">
      <c r="A1078" s="229" t="s">
        <v>189</v>
      </c>
      <c r="B1078" s="230" t="s">
        <v>112</v>
      </c>
      <c r="C1078" s="248" t="s">
        <v>113</v>
      </c>
      <c r="D1078" s="231"/>
      <c r="E1078" s="232"/>
      <c r="F1078" s="233"/>
      <c r="G1078" s="233">
        <f>SUMIF(AG1079:AG1096,"&lt;&gt;NOR",G1079:G1096)</f>
        <v>0</v>
      </c>
      <c r="H1078" s="233"/>
      <c r="I1078" s="233">
        <f>SUM(I1079:I1096)</f>
        <v>0</v>
      </c>
      <c r="J1078" s="233"/>
      <c r="K1078" s="233">
        <f>SUM(K1079:K1096)</f>
        <v>0</v>
      </c>
      <c r="L1078" s="233"/>
      <c r="M1078" s="233">
        <f>SUM(M1079:M1096)</f>
        <v>0</v>
      </c>
      <c r="N1078" s="232"/>
      <c r="O1078" s="232">
        <f>SUM(O1079:O1096)</f>
        <v>0.25</v>
      </c>
      <c r="P1078" s="232"/>
      <c r="Q1078" s="232">
        <f>SUM(Q1079:Q1096)</f>
        <v>0</v>
      </c>
      <c r="R1078" s="233"/>
      <c r="S1078" s="233"/>
      <c r="T1078" s="234"/>
      <c r="U1078" s="228"/>
      <c r="V1078" s="228">
        <f>SUM(V1079:V1096)</f>
        <v>11.05</v>
      </c>
      <c r="W1078" s="228"/>
      <c r="X1078" s="228"/>
      <c r="AG1078" t="s">
        <v>190</v>
      </c>
    </row>
    <row r="1079" spans="1:60" outlineLevel="1" x14ac:dyDescent="0.2">
      <c r="A1079" s="236">
        <v>59</v>
      </c>
      <c r="B1079" s="237" t="s">
        <v>1228</v>
      </c>
      <c r="C1079" s="249" t="s">
        <v>1229</v>
      </c>
      <c r="D1079" s="238" t="s">
        <v>398</v>
      </c>
      <c r="E1079" s="239">
        <v>52.64</v>
      </c>
      <c r="F1079" s="240"/>
      <c r="G1079" s="241">
        <f>ROUND(E1079*F1079,2)</f>
        <v>0</v>
      </c>
      <c r="H1079" s="240"/>
      <c r="I1079" s="241">
        <f>ROUND(E1079*H1079,2)</f>
        <v>0</v>
      </c>
      <c r="J1079" s="240"/>
      <c r="K1079" s="241">
        <f>ROUND(E1079*J1079,2)</f>
        <v>0</v>
      </c>
      <c r="L1079" s="241">
        <v>21</v>
      </c>
      <c r="M1079" s="241">
        <f>G1079*(1+L1079/100)</f>
        <v>0</v>
      </c>
      <c r="N1079" s="239">
        <v>3.7799999999999999E-3</v>
      </c>
      <c r="O1079" s="239">
        <f>ROUND(E1079*N1079,2)</f>
        <v>0.2</v>
      </c>
      <c r="P1079" s="239">
        <v>0</v>
      </c>
      <c r="Q1079" s="239">
        <f>ROUND(E1079*P1079,2)</f>
        <v>0</v>
      </c>
      <c r="R1079" s="241" t="s">
        <v>399</v>
      </c>
      <c r="S1079" s="241" t="s">
        <v>194</v>
      </c>
      <c r="T1079" s="242" t="s">
        <v>230</v>
      </c>
      <c r="U1079" s="224">
        <v>0.21</v>
      </c>
      <c r="V1079" s="224">
        <f>ROUND(E1079*U1079,2)</f>
        <v>11.05</v>
      </c>
      <c r="W1079" s="224"/>
      <c r="X1079" s="224" t="s">
        <v>231</v>
      </c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232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ht="22.5" outlineLevel="1" x14ac:dyDescent="0.2">
      <c r="A1080" s="220"/>
      <c r="B1080" s="221"/>
      <c r="C1080" s="259" t="s">
        <v>1230</v>
      </c>
      <c r="D1080" s="257"/>
      <c r="E1080" s="257"/>
      <c r="F1080" s="257"/>
      <c r="G1080" s="257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234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43" t="str">
        <f>C1080</f>
        <v>včetně dodání a osazení v jakémkoliv zdivu, včetně jednostranného zajištění polohy vložek proti sesmeknutí (např. přibitím, maltovými terči).</v>
      </c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3" t="s">
        <v>1231</v>
      </c>
      <c r="D1081" s="226"/>
      <c r="E1081" s="227"/>
      <c r="F1081" s="224"/>
      <c r="G1081" s="224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204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outlineLevel="1" x14ac:dyDescent="0.2">
      <c r="A1082" s="220"/>
      <c r="B1082" s="221"/>
      <c r="C1082" s="253" t="s">
        <v>1232</v>
      </c>
      <c r="D1082" s="226"/>
      <c r="E1082" s="227">
        <v>10.199999999999999</v>
      </c>
      <c r="F1082" s="224"/>
      <c r="G1082" s="224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204</v>
      </c>
      <c r="AH1082" s="213">
        <v>0</v>
      </c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outlineLevel="1" x14ac:dyDescent="0.2">
      <c r="A1083" s="220"/>
      <c r="B1083" s="221"/>
      <c r="C1083" s="253" t="s">
        <v>1233</v>
      </c>
      <c r="D1083" s="226"/>
      <c r="E1083" s="227">
        <v>40.44</v>
      </c>
      <c r="F1083" s="224"/>
      <c r="G1083" s="224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204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53" t="s">
        <v>1234</v>
      </c>
      <c r="D1084" s="226"/>
      <c r="E1084" s="227">
        <v>2</v>
      </c>
      <c r="F1084" s="224"/>
      <c r="G1084" s="224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204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51"/>
      <c r="D1085" s="246"/>
      <c r="E1085" s="246"/>
      <c r="F1085" s="246"/>
      <c r="G1085" s="246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200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36">
        <v>60</v>
      </c>
      <c r="B1086" s="237" t="s">
        <v>1235</v>
      </c>
      <c r="C1086" s="249" t="s">
        <v>1236</v>
      </c>
      <c r="D1086" s="238" t="s">
        <v>342</v>
      </c>
      <c r="E1086" s="239">
        <v>1</v>
      </c>
      <c r="F1086" s="240"/>
      <c r="G1086" s="241">
        <f>ROUND(E1086*F1086,2)</f>
        <v>0</v>
      </c>
      <c r="H1086" s="240"/>
      <c r="I1086" s="241">
        <f>ROUND(E1086*H1086,2)</f>
        <v>0</v>
      </c>
      <c r="J1086" s="240"/>
      <c r="K1086" s="241">
        <f>ROUND(E1086*J1086,2)</f>
        <v>0</v>
      </c>
      <c r="L1086" s="241">
        <v>21</v>
      </c>
      <c r="M1086" s="241">
        <f>G1086*(1+L1086/100)</f>
        <v>0</v>
      </c>
      <c r="N1086" s="239">
        <v>0</v>
      </c>
      <c r="O1086" s="239">
        <f>ROUND(E1086*N1086,2)</f>
        <v>0</v>
      </c>
      <c r="P1086" s="239">
        <v>0</v>
      </c>
      <c r="Q1086" s="239">
        <f>ROUND(E1086*P1086,2)</f>
        <v>0</v>
      </c>
      <c r="R1086" s="241"/>
      <c r="S1086" s="241" t="s">
        <v>343</v>
      </c>
      <c r="T1086" s="242" t="s">
        <v>195</v>
      </c>
      <c r="U1086" s="224">
        <v>0</v>
      </c>
      <c r="V1086" s="224">
        <f>ROUND(E1086*U1086,2)</f>
        <v>0</v>
      </c>
      <c r="W1086" s="224"/>
      <c r="X1086" s="224" t="s">
        <v>231</v>
      </c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232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53" t="s">
        <v>1237</v>
      </c>
      <c r="D1087" s="226"/>
      <c r="E1087" s="227">
        <v>1</v>
      </c>
      <c r="F1087" s="224"/>
      <c r="G1087" s="224"/>
      <c r="H1087" s="224"/>
      <c r="I1087" s="224"/>
      <c r="J1087" s="224"/>
      <c r="K1087" s="224"/>
      <c r="L1087" s="224"/>
      <c r="M1087" s="224"/>
      <c r="N1087" s="223"/>
      <c r="O1087" s="223"/>
      <c r="P1087" s="223"/>
      <c r="Q1087" s="223"/>
      <c r="R1087" s="224"/>
      <c r="S1087" s="224"/>
      <c r="T1087" s="224"/>
      <c r="U1087" s="224"/>
      <c r="V1087" s="224"/>
      <c r="W1087" s="224"/>
      <c r="X1087" s="224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204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1"/>
      <c r="D1088" s="246"/>
      <c r="E1088" s="246"/>
      <c r="F1088" s="246"/>
      <c r="G1088" s="246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200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36">
        <v>61</v>
      </c>
      <c r="B1089" s="237" t="s">
        <v>1238</v>
      </c>
      <c r="C1089" s="249" t="s">
        <v>1239</v>
      </c>
      <c r="D1089" s="238" t="s">
        <v>313</v>
      </c>
      <c r="E1089" s="239">
        <v>128</v>
      </c>
      <c r="F1089" s="240"/>
      <c r="G1089" s="241">
        <f>ROUND(E1089*F1089,2)</f>
        <v>0</v>
      </c>
      <c r="H1089" s="240"/>
      <c r="I1089" s="241">
        <f>ROUND(E1089*H1089,2)</f>
        <v>0</v>
      </c>
      <c r="J1089" s="240"/>
      <c r="K1089" s="241">
        <f>ROUND(E1089*J1089,2)</f>
        <v>0</v>
      </c>
      <c r="L1089" s="241">
        <v>21</v>
      </c>
      <c r="M1089" s="241">
        <f>G1089*(1+L1089/100)</f>
        <v>0</v>
      </c>
      <c r="N1089" s="239">
        <v>3.8999999999999999E-4</v>
      </c>
      <c r="O1089" s="239">
        <f>ROUND(E1089*N1089,2)</f>
        <v>0.05</v>
      </c>
      <c r="P1089" s="239">
        <v>0</v>
      </c>
      <c r="Q1089" s="239">
        <f>ROUND(E1089*P1089,2)</f>
        <v>0</v>
      </c>
      <c r="R1089" s="241" t="s">
        <v>317</v>
      </c>
      <c r="S1089" s="241" t="s">
        <v>194</v>
      </c>
      <c r="T1089" s="242" t="s">
        <v>195</v>
      </c>
      <c r="U1089" s="224">
        <v>0</v>
      </c>
      <c r="V1089" s="224">
        <f>ROUND(E1089*U1089,2)</f>
        <v>0</v>
      </c>
      <c r="W1089" s="224"/>
      <c r="X1089" s="224" t="s">
        <v>318</v>
      </c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319</v>
      </c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outlineLevel="1" x14ac:dyDescent="0.2">
      <c r="A1090" s="220"/>
      <c r="B1090" s="221"/>
      <c r="C1090" s="253" t="s">
        <v>1240</v>
      </c>
      <c r="D1090" s="226"/>
      <c r="E1090" s="227"/>
      <c r="F1090" s="224"/>
      <c r="G1090" s="224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204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3" t="s">
        <v>1241</v>
      </c>
      <c r="D1091" s="226"/>
      <c r="E1091" s="227"/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204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3" t="s">
        <v>1242</v>
      </c>
      <c r="D1092" s="226"/>
      <c r="E1092" s="227">
        <v>12</v>
      </c>
      <c r="F1092" s="224"/>
      <c r="G1092" s="224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204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53" t="s">
        <v>1243</v>
      </c>
      <c r="D1093" s="226"/>
      <c r="E1093" s="227">
        <v>12</v>
      </c>
      <c r="F1093" s="224"/>
      <c r="G1093" s="224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204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3" t="s">
        <v>1244</v>
      </c>
      <c r="D1094" s="226"/>
      <c r="E1094" s="227">
        <v>96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204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3" t="s">
        <v>1245</v>
      </c>
      <c r="D1095" s="226"/>
      <c r="E1095" s="227">
        <v>8</v>
      </c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204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1"/>
      <c r="D1096" s="246"/>
      <c r="E1096" s="246"/>
      <c r="F1096" s="246"/>
      <c r="G1096" s="246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200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x14ac:dyDescent="0.2">
      <c r="A1097" s="229" t="s">
        <v>189</v>
      </c>
      <c r="B1097" s="230" t="s">
        <v>116</v>
      </c>
      <c r="C1097" s="248" t="s">
        <v>117</v>
      </c>
      <c r="D1097" s="231"/>
      <c r="E1097" s="232"/>
      <c r="F1097" s="233"/>
      <c r="G1097" s="233">
        <f>SUMIF(AG1098:AG1154,"&lt;&gt;NOR",G1098:G1154)</f>
        <v>0</v>
      </c>
      <c r="H1097" s="233"/>
      <c r="I1097" s="233">
        <f>SUM(I1098:I1154)</f>
        <v>0</v>
      </c>
      <c r="J1097" s="233"/>
      <c r="K1097" s="233">
        <f>SUM(K1098:K1154)</f>
        <v>0</v>
      </c>
      <c r="L1097" s="233"/>
      <c r="M1097" s="233">
        <f>SUM(M1098:M1154)</f>
        <v>0</v>
      </c>
      <c r="N1097" s="232"/>
      <c r="O1097" s="232">
        <f>SUM(O1098:O1154)</f>
        <v>3.6100000000000003</v>
      </c>
      <c r="P1097" s="232"/>
      <c r="Q1097" s="232">
        <f>SUM(Q1098:Q1154)</f>
        <v>0</v>
      </c>
      <c r="R1097" s="233"/>
      <c r="S1097" s="233"/>
      <c r="T1097" s="234"/>
      <c r="U1097" s="228"/>
      <c r="V1097" s="228">
        <f>SUM(V1098:V1154)</f>
        <v>700.85</v>
      </c>
      <c r="W1097" s="228"/>
      <c r="X1097" s="228"/>
      <c r="AG1097" t="s">
        <v>190</v>
      </c>
    </row>
    <row r="1098" spans="1:60" ht="33.75" outlineLevel="1" x14ac:dyDescent="0.2">
      <c r="A1098" s="236">
        <v>62</v>
      </c>
      <c r="B1098" s="237" t="s">
        <v>1246</v>
      </c>
      <c r="C1098" s="249" t="s">
        <v>1247</v>
      </c>
      <c r="D1098" s="238" t="s">
        <v>313</v>
      </c>
      <c r="E1098" s="239">
        <v>4</v>
      </c>
      <c r="F1098" s="240"/>
      <c r="G1098" s="241">
        <f>ROUND(E1098*F1098,2)</f>
        <v>0</v>
      </c>
      <c r="H1098" s="240"/>
      <c r="I1098" s="241">
        <f>ROUND(E1098*H1098,2)</f>
        <v>0</v>
      </c>
      <c r="J1098" s="240"/>
      <c r="K1098" s="241">
        <f>ROUND(E1098*J1098,2)</f>
        <v>0</v>
      </c>
      <c r="L1098" s="241">
        <v>21</v>
      </c>
      <c r="M1098" s="241">
        <f>G1098*(1+L1098/100)</f>
        <v>0</v>
      </c>
      <c r="N1098" s="239">
        <v>8.0000000000000007E-5</v>
      </c>
      <c r="O1098" s="239">
        <f>ROUND(E1098*N1098,2)</f>
        <v>0</v>
      </c>
      <c r="P1098" s="239">
        <v>0</v>
      </c>
      <c r="Q1098" s="239">
        <f>ROUND(E1098*P1098,2)</f>
        <v>0</v>
      </c>
      <c r="R1098" s="241" t="s">
        <v>399</v>
      </c>
      <c r="S1098" s="241" t="s">
        <v>194</v>
      </c>
      <c r="T1098" s="242" t="s">
        <v>230</v>
      </c>
      <c r="U1098" s="224">
        <v>0.28999999999999998</v>
      </c>
      <c r="V1098" s="224">
        <f>ROUND(E1098*U1098,2)</f>
        <v>1.1599999999999999</v>
      </c>
      <c r="W1098" s="224"/>
      <c r="X1098" s="224" t="s">
        <v>231</v>
      </c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232</v>
      </c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9" t="s">
        <v>1248</v>
      </c>
      <c r="D1099" s="257"/>
      <c r="E1099" s="257"/>
      <c r="F1099" s="257"/>
      <c r="G1099" s="257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234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">
      <c r="A1100" s="220"/>
      <c r="B1100" s="221"/>
      <c r="C1100" s="253" t="s">
        <v>1249</v>
      </c>
      <c r="D1100" s="226"/>
      <c r="E1100" s="227"/>
      <c r="F1100" s="224"/>
      <c r="G1100" s="224"/>
      <c r="H1100" s="224"/>
      <c r="I1100" s="224"/>
      <c r="J1100" s="224"/>
      <c r="K1100" s="224"/>
      <c r="L1100" s="224"/>
      <c r="M1100" s="224"/>
      <c r="N1100" s="223"/>
      <c r="O1100" s="223"/>
      <c r="P1100" s="223"/>
      <c r="Q1100" s="223"/>
      <c r="R1100" s="224"/>
      <c r="S1100" s="224"/>
      <c r="T1100" s="224"/>
      <c r="U1100" s="224"/>
      <c r="V1100" s="224"/>
      <c r="W1100" s="224"/>
      <c r="X1100" s="224"/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204</v>
      </c>
      <c r="AH1100" s="213">
        <v>0</v>
      </c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3" t="s">
        <v>1250</v>
      </c>
      <c r="D1101" s="226"/>
      <c r="E1101" s="227">
        <v>4</v>
      </c>
      <c r="F1101" s="224"/>
      <c r="G1101" s="224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204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51"/>
      <c r="D1102" s="246"/>
      <c r="E1102" s="246"/>
      <c r="F1102" s="246"/>
      <c r="G1102" s="246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200</v>
      </c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ht="33.75" outlineLevel="1" x14ac:dyDescent="0.2">
      <c r="A1103" s="236">
        <v>63</v>
      </c>
      <c r="B1103" s="237" t="s">
        <v>1246</v>
      </c>
      <c r="C1103" s="249" t="s">
        <v>1247</v>
      </c>
      <c r="D1103" s="238" t="s">
        <v>313</v>
      </c>
      <c r="E1103" s="239">
        <v>2131</v>
      </c>
      <c r="F1103" s="240"/>
      <c r="G1103" s="241">
        <f>ROUND(E1103*F1103,2)</f>
        <v>0</v>
      </c>
      <c r="H1103" s="240"/>
      <c r="I1103" s="241">
        <f>ROUND(E1103*H1103,2)</f>
        <v>0</v>
      </c>
      <c r="J1103" s="240"/>
      <c r="K1103" s="241">
        <f>ROUND(E1103*J1103,2)</f>
        <v>0</v>
      </c>
      <c r="L1103" s="241">
        <v>21</v>
      </c>
      <c r="M1103" s="241">
        <f>G1103*(1+L1103/100)</f>
        <v>0</v>
      </c>
      <c r="N1103" s="239">
        <v>8.0000000000000007E-5</v>
      </c>
      <c r="O1103" s="239">
        <f>ROUND(E1103*N1103,2)</f>
        <v>0.17</v>
      </c>
      <c r="P1103" s="239">
        <v>0</v>
      </c>
      <c r="Q1103" s="239">
        <f>ROUND(E1103*P1103,2)</f>
        <v>0</v>
      </c>
      <c r="R1103" s="241" t="s">
        <v>399</v>
      </c>
      <c r="S1103" s="241" t="s">
        <v>194</v>
      </c>
      <c r="T1103" s="242" t="s">
        <v>230</v>
      </c>
      <c r="U1103" s="224">
        <v>0.28999999999999998</v>
      </c>
      <c r="V1103" s="224">
        <f>ROUND(E1103*U1103,2)</f>
        <v>617.99</v>
      </c>
      <c r="W1103" s="224"/>
      <c r="X1103" s="224" t="s">
        <v>231</v>
      </c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232</v>
      </c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9" t="s">
        <v>1248</v>
      </c>
      <c r="D1104" s="257"/>
      <c r="E1104" s="257"/>
      <c r="F1104" s="257"/>
      <c r="G1104" s="257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234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3" t="s">
        <v>1251</v>
      </c>
      <c r="D1105" s="226"/>
      <c r="E1105" s="227">
        <v>777</v>
      </c>
      <c r="F1105" s="224"/>
      <c r="G1105" s="224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204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20"/>
      <c r="B1106" s="221"/>
      <c r="C1106" s="253" t="s">
        <v>1252</v>
      </c>
      <c r="D1106" s="226"/>
      <c r="E1106" s="227">
        <v>776</v>
      </c>
      <c r="F1106" s="224"/>
      <c r="G1106" s="224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204</v>
      </c>
      <c r="AH1106" s="213">
        <v>0</v>
      </c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3" t="s">
        <v>1253</v>
      </c>
      <c r="D1107" s="226"/>
      <c r="E1107" s="227">
        <v>388</v>
      </c>
      <c r="F1107" s="224"/>
      <c r="G1107" s="224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204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53" t="s">
        <v>1254</v>
      </c>
      <c r="D1108" s="226"/>
      <c r="E1108" s="227">
        <v>190</v>
      </c>
      <c r="F1108" s="224"/>
      <c r="G1108" s="224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204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51"/>
      <c r="D1109" s="246"/>
      <c r="E1109" s="246"/>
      <c r="F1109" s="246"/>
      <c r="G1109" s="246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200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ht="33.75" outlineLevel="1" x14ac:dyDescent="0.2">
      <c r="A1110" s="236">
        <v>64</v>
      </c>
      <c r="B1110" s="237" t="s">
        <v>1255</v>
      </c>
      <c r="C1110" s="249" t="s">
        <v>1256</v>
      </c>
      <c r="D1110" s="238" t="s">
        <v>313</v>
      </c>
      <c r="E1110" s="239">
        <v>148</v>
      </c>
      <c r="F1110" s="240"/>
      <c r="G1110" s="241">
        <f>ROUND(E1110*F1110,2)</f>
        <v>0</v>
      </c>
      <c r="H1110" s="240"/>
      <c r="I1110" s="241">
        <f>ROUND(E1110*H1110,2)</f>
        <v>0</v>
      </c>
      <c r="J1110" s="240"/>
      <c r="K1110" s="241">
        <f>ROUND(E1110*J1110,2)</f>
        <v>0</v>
      </c>
      <c r="L1110" s="241">
        <v>21</v>
      </c>
      <c r="M1110" s="241">
        <f>G1110*(1+L1110/100)</f>
        <v>0</v>
      </c>
      <c r="N1110" s="239">
        <v>1.4999999999999999E-4</v>
      </c>
      <c r="O1110" s="239">
        <f>ROUND(E1110*N1110,2)</f>
        <v>0.02</v>
      </c>
      <c r="P1110" s="239">
        <v>0</v>
      </c>
      <c r="Q1110" s="239">
        <f>ROUND(E1110*P1110,2)</f>
        <v>0</v>
      </c>
      <c r="R1110" s="241" t="s">
        <v>399</v>
      </c>
      <c r="S1110" s="241" t="s">
        <v>194</v>
      </c>
      <c r="T1110" s="242" t="s">
        <v>230</v>
      </c>
      <c r="U1110" s="224">
        <v>0.4</v>
      </c>
      <c r="V1110" s="224">
        <f>ROUND(E1110*U1110,2)</f>
        <v>59.2</v>
      </c>
      <c r="W1110" s="224"/>
      <c r="X1110" s="224" t="s">
        <v>231</v>
      </c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232</v>
      </c>
      <c r="AH1110" s="213"/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59" t="s">
        <v>1248</v>
      </c>
      <c r="D1111" s="257"/>
      <c r="E1111" s="257"/>
      <c r="F1111" s="257"/>
      <c r="G1111" s="257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234</v>
      </c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20"/>
      <c r="B1112" s="221"/>
      <c r="C1112" s="253" t="s">
        <v>1257</v>
      </c>
      <c r="D1112" s="226"/>
      <c r="E1112" s="227">
        <v>148</v>
      </c>
      <c r="F1112" s="224"/>
      <c r="G1112" s="224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204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1"/>
      <c r="D1113" s="246"/>
      <c r="E1113" s="246"/>
      <c r="F1113" s="246"/>
      <c r="G1113" s="246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200</v>
      </c>
      <c r="AH1113" s="213"/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ht="33.75" outlineLevel="1" x14ac:dyDescent="0.2">
      <c r="A1114" s="236">
        <v>65</v>
      </c>
      <c r="B1114" s="237" t="s">
        <v>1255</v>
      </c>
      <c r="C1114" s="249" t="s">
        <v>1256</v>
      </c>
      <c r="D1114" s="238" t="s">
        <v>313</v>
      </c>
      <c r="E1114" s="239">
        <v>12</v>
      </c>
      <c r="F1114" s="240"/>
      <c r="G1114" s="241">
        <f>ROUND(E1114*F1114,2)</f>
        <v>0</v>
      </c>
      <c r="H1114" s="240"/>
      <c r="I1114" s="241">
        <f>ROUND(E1114*H1114,2)</f>
        <v>0</v>
      </c>
      <c r="J1114" s="240"/>
      <c r="K1114" s="241">
        <f>ROUND(E1114*J1114,2)</f>
        <v>0</v>
      </c>
      <c r="L1114" s="241">
        <v>21</v>
      </c>
      <c r="M1114" s="241">
        <f>G1114*(1+L1114/100)</f>
        <v>0</v>
      </c>
      <c r="N1114" s="239">
        <v>1.4999999999999999E-4</v>
      </c>
      <c r="O1114" s="239">
        <f>ROUND(E1114*N1114,2)</f>
        <v>0</v>
      </c>
      <c r="P1114" s="239">
        <v>0</v>
      </c>
      <c r="Q1114" s="239">
        <f>ROUND(E1114*P1114,2)</f>
        <v>0</v>
      </c>
      <c r="R1114" s="241" t="s">
        <v>399</v>
      </c>
      <c r="S1114" s="241" t="s">
        <v>194</v>
      </c>
      <c r="T1114" s="242" t="s">
        <v>230</v>
      </c>
      <c r="U1114" s="224">
        <v>0.4</v>
      </c>
      <c r="V1114" s="224">
        <f>ROUND(E1114*U1114,2)</f>
        <v>4.8</v>
      </c>
      <c r="W1114" s="224"/>
      <c r="X1114" s="224" t="s">
        <v>231</v>
      </c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232</v>
      </c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59" t="s">
        <v>1248</v>
      </c>
      <c r="D1115" s="257"/>
      <c r="E1115" s="257"/>
      <c r="F1115" s="257"/>
      <c r="G1115" s="257"/>
      <c r="H1115" s="224"/>
      <c r="I1115" s="224"/>
      <c r="J1115" s="224"/>
      <c r="K1115" s="224"/>
      <c r="L1115" s="224"/>
      <c r="M1115" s="224"/>
      <c r="N1115" s="223"/>
      <c r="O1115" s="223"/>
      <c r="P1115" s="223"/>
      <c r="Q1115" s="223"/>
      <c r="R1115" s="224"/>
      <c r="S1115" s="224"/>
      <c r="T1115" s="224"/>
      <c r="U1115" s="224"/>
      <c r="V1115" s="224"/>
      <c r="W1115" s="224"/>
      <c r="X1115" s="224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234</v>
      </c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3" t="s">
        <v>1258</v>
      </c>
      <c r="D1116" s="226"/>
      <c r="E1116" s="227">
        <v>12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204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1"/>
      <c r="D1117" s="246"/>
      <c r="E1117" s="246"/>
      <c r="F1117" s="246"/>
      <c r="G1117" s="246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200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ht="22.5" outlineLevel="1" x14ac:dyDescent="0.2">
      <c r="A1118" s="236">
        <v>66</v>
      </c>
      <c r="B1118" s="237" t="s">
        <v>1259</v>
      </c>
      <c r="C1118" s="249" t="s">
        <v>1260</v>
      </c>
      <c r="D1118" s="238" t="s">
        <v>313</v>
      </c>
      <c r="E1118" s="239">
        <v>112</v>
      </c>
      <c r="F1118" s="240"/>
      <c r="G1118" s="241">
        <f>ROUND(E1118*F1118,2)</f>
        <v>0</v>
      </c>
      <c r="H1118" s="240"/>
      <c r="I1118" s="241">
        <f>ROUND(E1118*H1118,2)</f>
        <v>0</v>
      </c>
      <c r="J1118" s="240"/>
      <c r="K1118" s="241">
        <f>ROUND(E1118*J1118,2)</f>
        <v>0</v>
      </c>
      <c r="L1118" s="241">
        <v>21</v>
      </c>
      <c r="M1118" s="241">
        <f>G1118*(1+L1118/100)</f>
        <v>0</v>
      </c>
      <c r="N1118" s="239">
        <v>0</v>
      </c>
      <c r="O1118" s="239">
        <f>ROUND(E1118*N1118,2)</f>
        <v>0</v>
      </c>
      <c r="P1118" s="239">
        <v>0</v>
      </c>
      <c r="Q1118" s="239">
        <f>ROUND(E1118*P1118,2)</f>
        <v>0</v>
      </c>
      <c r="R1118" s="241" t="s">
        <v>1261</v>
      </c>
      <c r="S1118" s="241" t="s">
        <v>194</v>
      </c>
      <c r="T1118" s="242" t="s">
        <v>230</v>
      </c>
      <c r="U1118" s="224">
        <v>0.158</v>
      </c>
      <c r="V1118" s="224">
        <f>ROUND(E1118*U1118,2)</f>
        <v>17.7</v>
      </c>
      <c r="W1118" s="224"/>
      <c r="X1118" s="224" t="s">
        <v>231</v>
      </c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232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20"/>
      <c r="B1119" s="221"/>
      <c r="C1119" s="253" t="s">
        <v>1262</v>
      </c>
      <c r="D1119" s="226"/>
      <c r="E1119" s="227">
        <v>112</v>
      </c>
      <c r="F1119" s="224"/>
      <c r="G1119" s="224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204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51"/>
      <c r="D1120" s="246"/>
      <c r="E1120" s="246"/>
      <c r="F1120" s="246"/>
      <c r="G1120" s="246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200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ht="22.5" outlineLevel="1" x14ac:dyDescent="0.2">
      <c r="A1121" s="236">
        <v>67</v>
      </c>
      <c r="B1121" s="237" t="s">
        <v>1263</v>
      </c>
      <c r="C1121" s="249" t="s">
        <v>1264</v>
      </c>
      <c r="D1121" s="238" t="s">
        <v>261</v>
      </c>
      <c r="E1121" s="239">
        <v>9</v>
      </c>
      <c r="F1121" s="240"/>
      <c r="G1121" s="241">
        <f>ROUND(E1121*F1121,2)</f>
        <v>0</v>
      </c>
      <c r="H1121" s="240"/>
      <c r="I1121" s="241">
        <f>ROUND(E1121*H1121,2)</f>
        <v>0</v>
      </c>
      <c r="J1121" s="240"/>
      <c r="K1121" s="241">
        <f>ROUND(E1121*J1121,2)</f>
        <v>0</v>
      </c>
      <c r="L1121" s="241">
        <v>21</v>
      </c>
      <c r="M1121" s="241">
        <f>G1121*(1+L1121/100)</f>
        <v>0</v>
      </c>
      <c r="N1121" s="239">
        <v>2.4099999999999998E-3</v>
      </c>
      <c r="O1121" s="239">
        <f>ROUND(E1121*N1121,2)</f>
        <v>0.02</v>
      </c>
      <c r="P1121" s="239">
        <v>0</v>
      </c>
      <c r="Q1121" s="239">
        <f>ROUND(E1121*P1121,2)</f>
        <v>0</v>
      </c>
      <c r="R1121" s="241" t="s">
        <v>317</v>
      </c>
      <c r="S1121" s="241" t="s">
        <v>194</v>
      </c>
      <c r="T1121" s="242" t="s">
        <v>230</v>
      </c>
      <c r="U1121" s="224">
        <v>0</v>
      </c>
      <c r="V1121" s="224">
        <f>ROUND(E1121*U1121,2)</f>
        <v>0</v>
      </c>
      <c r="W1121" s="224"/>
      <c r="X1121" s="224" t="s">
        <v>318</v>
      </c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319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3" t="s">
        <v>1265</v>
      </c>
      <c r="D1122" s="226"/>
      <c r="E1122" s="227">
        <v>9</v>
      </c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204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1"/>
      <c r="D1123" s="246"/>
      <c r="E1123" s="246"/>
      <c r="F1123" s="246"/>
      <c r="G1123" s="246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200</v>
      </c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ht="22.5" outlineLevel="1" x14ac:dyDescent="0.2">
      <c r="A1124" s="236">
        <v>68</v>
      </c>
      <c r="B1124" s="237" t="s">
        <v>1266</v>
      </c>
      <c r="C1124" s="249" t="s">
        <v>1267</v>
      </c>
      <c r="D1124" s="238" t="s">
        <v>261</v>
      </c>
      <c r="E1124" s="239">
        <v>3.6</v>
      </c>
      <c r="F1124" s="240"/>
      <c r="G1124" s="241">
        <f>ROUND(E1124*F1124,2)</f>
        <v>0</v>
      </c>
      <c r="H1124" s="240"/>
      <c r="I1124" s="241">
        <f>ROUND(E1124*H1124,2)</f>
        <v>0</v>
      </c>
      <c r="J1124" s="240"/>
      <c r="K1124" s="241">
        <f>ROUND(E1124*J1124,2)</f>
        <v>0</v>
      </c>
      <c r="L1124" s="241">
        <v>21</v>
      </c>
      <c r="M1124" s="241">
        <f>G1124*(1+L1124/100)</f>
        <v>0</v>
      </c>
      <c r="N1124" s="239">
        <v>8.9999999999999998E-4</v>
      </c>
      <c r="O1124" s="239">
        <f>ROUND(E1124*N1124,2)</f>
        <v>0</v>
      </c>
      <c r="P1124" s="239">
        <v>0</v>
      </c>
      <c r="Q1124" s="239">
        <f>ROUND(E1124*P1124,2)</f>
        <v>0</v>
      </c>
      <c r="R1124" s="241" t="s">
        <v>317</v>
      </c>
      <c r="S1124" s="241" t="s">
        <v>194</v>
      </c>
      <c r="T1124" s="242" t="s">
        <v>230</v>
      </c>
      <c r="U1124" s="224">
        <v>0</v>
      </c>
      <c r="V1124" s="224">
        <f>ROUND(E1124*U1124,2)</f>
        <v>0</v>
      </c>
      <c r="W1124" s="224"/>
      <c r="X1124" s="224" t="s">
        <v>318</v>
      </c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319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20"/>
      <c r="B1125" s="221"/>
      <c r="C1125" s="253" t="s">
        <v>1268</v>
      </c>
      <c r="D1125" s="226"/>
      <c r="E1125" s="227">
        <v>3.6</v>
      </c>
      <c r="F1125" s="224"/>
      <c r="G1125" s="224"/>
      <c r="H1125" s="224"/>
      <c r="I1125" s="224"/>
      <c r="J1125" s="224"/>
      <c r="K1125" s="224"/>
      <c r="L1125" s="224"/>
      <c r="M1125" s="224"/>
      <c r="N1125" s="223"/>
      <c r="O1125" s="223"/>
      <c r="P1125" s="223"/>
      <c r="Q1125" s="223"/>
      <c r="R1125" s="224"/>
      <c r="S1125" s="224"/>
      <c r="T1125" s="224"/>
      <c r="U1125" s="224"/>
      <c r="V1125" s="224"/>
      <c r="W1125" s="224"/>
      <c r="X1125" s="224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204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1"/>
      <c r="D1126" s="246"/>
      <c r="E1126" s="246"/>
      <c r="F1126" s="246"/>
      <c r="G1126" s="246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200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ht="22.5" outlineLevel="1" x14ac:dyDescent="0.2">
      <c r="A1127" s="236">
        <v>69</v>
      </c>
      <c r="B1127" s="237" t="s">
        <v>1269</v>
      </c>
      <c r="C1127" s="249" t="s">
        <v>1270</v>
      </c>
      <c r="D1127" s="238" t="s">
        <v>1271</v>
      </c>
      <c r="E1127" s="239">
        <v>3369.3</v>
      </c>
      <c r="F1127" s="240"/>
      <c r="G1127" s="241">
        <f>ROUND(E1127*F1127,2)</f>
        <v>0</v>
      </c>
      <c r="H1127" s="240"/>
      <c r="I1127" s="241">
        <f>ROUND(E1127*H1127,2)</f>
        <v>0</v>
      </c>
      <c r="J1127" s="240"/>
      <c r="K1127" s="241">
        <f>ROUND(E1127*J1127,2)</f>
        <v>0</v>
      </c>
      <c r="L1127" s="241">
        <v>21</v>
      </c>
      <c r="M1127" s="241">
        <f>G1127*(1+L1127/100)</f>
        <v>0</v>
      </c>
      <c r="N1127" s="239">
        <v>0</v>
      </c>
      <c r="O1127" s="239">
        <f>ROUND(E1127*N1127,2)</f>
        <v>0</v>
      </c>
      <c r="P1127" s="239">
        <v>0</v>
      </c>
      <c r="Q1127" s="239">
        <f>ROUND(E1127*P1127,2)</f>
        <v>0</v>
      </c>
      <c r="R1127" s="241" t="s">
        <v>317</v>
      </c>
      <c r="S1127" s="241" t="s">
        <v>194</v>
      </c>
      <c r="T1127" s="242" t="s">
        <v>230</v>
      </c>
      <c r="U1127" s="224">
        <v>0</v>
      </c>
      <c r="V1127" s="224">
        <f>ROUND(E1127*U1127,2)</f>
        <v>0</v>
      </c>
      <c r="W1127" s="224"/>
      <c r="X1127" s="224" t="s">
        <v>318</v>
      </c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319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53" t="s">
        <v>1272</v>
      </c>
      <c r="D1128" s="226"/>
      <c r="E1128" s="227">
        <v>3369.3</v>
      </c>
      <c r="F1128" s="224"/>
      <c r="G1128" s="224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204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51"/>
      <c r="D1129" s="246"/>
      <c r="E1129" s="246"/>
      <c r="F1129" s="246"/>
      <c r="G1129" s="246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200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36">
        <v>70</v>
      </c>
      <c r="B1130" s="237" t="s">
        <v>1273</v>
      </c>
      <c r="C1130" s="249" t="s">
        <v>1274</v>
      </c>
      <c r="D1130" s="238" t="s">
        <v>1271</v>
      </c>
      <c r="E1130" s="239">
        <v>7.7759999999999998</v>
      </c>
      <c r="F1130" s="240"/>
      <c r="G1130" s="241">
        <f>ROUND(E1130*F1130,2)</f>
        <v>0</v>
      </c>
      <c r="H1130" s="240"/>
      <c r="I1130" s="241">
        <f>ROUND(E1130*H1130,2)</f>
        <v>0</v>
      </c>
      <c r="J1130" s="240"/>
      <c r="K1130" s="241">
        <f>ROUND(E1130*J1130,2)</f>
        <v>0</v>
      </c>
      <c r="L1130" s="241">
        <v>21</v>
      </c>
      <c r="M1130" s="241">
        <f>G1130*(1+L1130/100)</f>
        <v>0</v>
      </c>
      <c r="N1130" s="239">
        <v>1E-3</v>
      </c>
      <c r="O1130" s="239">
        <f>ROUND(E1130*N1130,2)</f>
        <v>0.01</v>
      </c>
      <c r="P1130" s="239">
        <v>0</v>
      </c>
      <c r="Q1130" s="239">
        <f>ROUND(E1130*P1130,2)</f>
        <v>0</v>
      </c>
      <c r="R1130" s="241" t="s">
        <v>317</v>
      </c>
      <c r="S1130" s="241" t="s">
        <v>194</v>
      </c>
      <c r="T1130" s="242" t="s">
        <v>230</v>
      </c>
      <c r="U1130" s="224">
        <v>0</v>
      </c>
      <c r="V1130" s="224">
        <f>ROUND(E1130*U1130,2)</f>
        <v>0</v>
      </c>
      <c r="W1130" s="224"/>
      <c r="X1130" s="224" t="s">
        <v>318</v>
      </c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319</v>
      </c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3" t="s">
        <v>1275</v>
      </c>
      <c r="D1131" s="226"/>
      <c r="E1131" s="227">
        <v>7.7759999999999998</v>
      </c>
      <c r="F1131" s="224"/>
      <c r="G1131" s="224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204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53" t="s">
        <v>1276</v>
      </c>
      <c r="D1132" s="226"/>
      <c r="E1132" s="227"/>
      <c r="F1132" s="224"/>
      <c r="G1132" s="224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204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20"/>
      <c r="B1133" s="221"/>
      <c r="C1133" s="251"/>
      <c r="D1133" s="246"/>
      <c r="E1133" s="246"/>
      <c r="F1133" s="246"/>
      <c r="G1133" s="246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200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36">
        <v>71</v>
      </c>
      <c r="B1134" s="237" t="s">
        <v>1277</v>
      </c>
      <c r="C1134" s="249" t="s">
        <v>1274</v>
      </c>
      <c r="D1134" s="238" t="s">
        <v>1271</v>
      </c>
      <c r="E1134" s="239">
        <v>3389.3076599999999</v>
      </c>
      <c r="F1134" s="240"/>
      <c r="G1134" s="241">
        <f>ROUND(E1134*F1134,2)</f>
        <v>0</v>
      </c>
      <c r="H1134" s="240"/>
      <c r="I1134" s="241">
        <f>ROUND(E1134*H1134,2)</f>
        <v>0</v>
      </c>
      <c r="J1134" s="240"/>
      <c r="K1134" s="241">
        <f>ROUND(E1134*J1134,2)</f>
        <v>0</v>
      </c>
      <c r="L1134" s="241">
        <v>21</v>
      </c>
      <c r="M1134" s="241">
        <f>G1134*(1+L1134/100)</f>
        <v>0</v>
      </c>
      <c r="N1134" s="239">
        <v>1E-3</v>
      </c>
      <c r="O1134" s="239">
        <f>ROUND(E1134*N1134,2)</f>
        <v>3.39</v>
      </c>
      <c r="P1134" s="239">
        <v>0</v>
      </c>
      <c r="Q1134" s="239">
        <f>ROUND(E1134*P1134,2)</f>
        <v>0</v>
      </c>
      <c r="R1134" s="241" t="s">
        <v>317</v>
      </c>
      <c r="S1134" s="241" t="s">
        <v>194</v>
      </c>
      <c r="T1134" s="242" t="s">
        <v>230</v>
      </c>
      <c r="U1134" s="224">
        <v>0</v>
      </c>
      <c r="V1134" s="224">
        <f>ROUND(E1134*U1134,2)</f>
        <v>0</v>
      </c>
      <c r="W1134" s="224"/>
      <c r="X1134" s="224" t="s">
        <v>318</v>
      </c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319</v>
      </c>
      <c r="AH1134" s="213"/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3" t="s">
        <v>1278</v>
      </c>
      <c r="D1135" s="226"/>
      <c r="E1135" s="227"/>
      <c r="F1135" s="224"/>
      <c r="G1135" s="224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204</v>
      </c>
      <c r="AH1135" s="213">
        <v>0</v>
      </c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20"/>
      <c r="B1136" s="221"/>
      <c r="C1136" s="253" t="s">
        <v>1279</v>
      </c>
      <c r="D1136" s="226"/>
      <c r="E1136" s="227"/>
      <c r="F1136" s="224"/>
      <c r="G1136" s="224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204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3" t="s">
        <v>1280</v>
      </c>
      <c r="D1137" s="226"/>
      <c r="E1137" s="227">
        <v>276.86880000000002</v>
      </c>
      <c r="F1137" s="224"/>
      <c r="G1137" s="224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204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3" t="s">
        <v>1281</v>
      </c>
      <c r="D1138" s="226"/>
      <c r="E1138" s="227">
        <v>32.999400000000001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204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3" t="s">
        <v>1282</v>
      </c>
      <c r="D1139" s="226"/>
      <c r="E1139" s="227"/>
      <c r="F1139" s="224"/>
      <c r="G1139" s="224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204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53" t="s">
        <v>1280</v>
      </c>
      <c r="D1140" s="226"/>
      <c r="E1140" s="227">
        <v>276.86880000000002</v>
      </c>
      <c r="F1140" s="224"/>
      <c r="G1140" s="224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204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1283</v>
      </c>
      <c r="D1141" s="226"/>
      <c r="E1141" s="227">
        <v>33.169499999999999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204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3" t="s">
        <v>1284</v>
      </c>
      <c r="D1142" s="226"/>
      <c r="E1142" s="227"/>
      <c r="F1142" s="224"/>
      <c r="G1142" s="224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204</v>
      </c>
      <c r="AH1142" s="213">
        <v>0</v>
      </c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20"/>
      <c r="B1143" s="221"/>
      <c r="C1143" s="253" t="s">
        <v>1285</v>
      </c>
      <c r="D1143" s="226"/>
      <c r="E1143" s="227">
        <v>552.10896000000002</v>
      </c>
      <c r="F1143" s="224"/>
      <c r="G1143" s="224"/>
      <c r="H1143" s="224"/>
      <c r="I1143" s="224"/>
      <c r="J1143" s="224"/>
      <c r="K1143" s="224"/>
      <c r="L1143" s="224"/>
      <c r="M1143" s="224"/>
      <c r="N1143" s="223"/>
      <c r="O1143" s="223"/>
      <c r="P1143" s="223"/>
      <c r="Q1143" s="223"/>
      <c r="R1143" s="224"/>
      <c r="S1143" s="224"/>
      <c r="T1143" s="224"/>
      <c r="U1143" s="224"/>
      <c r="V1143" s="224"/>
      <c r="W1143" s="224"/>
      <c r="X1143" s="224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204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1286</v>
      </c>
      <c r="D1144" s="226"/>
      <c r="E1144" s="227">
        <v>65.998800000000003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204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3" t="s">
        <v>1287</v>
      </c>
      <c r="D1145" s="226"/>
      <c r="E1145" s="227"/>
      <c r="F1145" s="224"/>
      <c r="G1145" s="224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204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53" t="s">
        <v>1288</v>
      </c>
      <c r="D1146" s="226"/>
      <c r="E1146" s="227">
        <v>552.10896000000002</v>
      </c>
      <c r="F1146" s="224"/>
      <c r="G1146" s="224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204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53" t="s">
        <v>1289</v>
      </c>
      <c r="D1147" s="226"/>
      <c r="E1147" s="227">
        <v>61.11</v>
      </c>
      <c r="F1147" s="224"/>
      <c r="G1147" s="224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204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3" t="s">
        <v>1290</v>
      </c>
      <c r="D1148" s="226"/>
      <c r="E1148" s="227">
        <v>552.10896000000002</v>
      </c>
      <c r="F1148" s="224"/>
      <c r="G1148" s="224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204</v>
      </c>
      <c r="AH1148" s="213">
        <v>0</v>
      </c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outlineLevel="1" x14ac:dyDescent="0.2">
      <c r="A1149" s="220"/>
      <c r="B1149" s="221"/>
      <c r="C1149" s="253" t="s">
        <v>1291</v>
      </c>
      <c r="D1149" s="226"/>
      <c r="E1149" s="227">
        <v>65.998800000000003</v>
      </c>
      <c r="F1149" s="224"/>
      <c r="G1149" s="224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204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outlineLevel="1" x14ac:dyDescent="0.2">
      <c r="A1150" s="220"/>
      <c r="B1150" s="221"/>
      <c r="C1150" s="253" t="s">
        <v>1292</v>
      </c>
      <c r="D1150" s="226"/>
      <c r="E1150" s="227">
        <v>552.10896000000002</v>
      </c>
      <c r="F1150" s="224"/>
      <c r="G1150" s="224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204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3" t="s">
        <v>1291</v>
      </c>
      <c r="D1151" s="226"/>
      <c r="E1151" s="227">
        <v>65.998800000000003</v>
      </c>
      <c r="F1151" s="224"/>
      <c r="G1151" s="224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204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53" t="s">
        <v>1293</v>
      </c>
      <c r="D1152" s="226"/>
      <c r="E1152" s="227">
        <v>269.53992</v>
      </c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204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3" t="s">
        <v>1294</v>
      </c>
      <c r="D1153" s="226"/>
      <c r="E1153" s="227">
        <v>32.319000000000003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204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1"/>
      <c r="D1154" s="246"/>
      <c r="E1154" s="246"/>
      <c r="F1154" s="246"/>
      <c r="G1154" s="246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200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x14ac:dyDescent="0.2">
      <c r="A1155" s="229" t="s">
        <v>189</v>
      </c>
      <c r="B1155" s="230" t="s">
        <v>120</v>
      </c>
      <c r="C1155" s="248" t="s">
        <v>121</v>
      </c>
      <c r="D1155" s="231"/>
      <c r="E1155" s="232"/>
      <c r="F1155" s="233"/>
      <c r="G1155" s="233">
        <f>SUMIF(AG1156:AG1158,"&lt;&gt;NOR",G1156:G1158)</f>
        <v>0</v>
      </c>
      <c r="H1155" s="233"/>
      <c r="I1155" s="233">
        <f>SUM(I1156:I1158)</f>
        <v>0</v>
      </c>
      <c r="J1155" s="233"/>
      <c r="K1155" s="233">
        <f>SUM(K1156:K1158)</f>
        <v>0</v>
      </c>
      <c r="L1155" s="233"/>
      <c r="M1155" s="233">
        <f>SUM(M1156:M1158)</f>
        <v>0</v>
      </c>
      <c r="N1155" s="232"/>
      <c r="O1155" s="232">
        <f>SUM(O1156:O1158)</f>
        <v>0</v>
      </c>
      <c r="P1155" s="232"/>
      <c r="Q1155" s="232">
        <f>SUM(Q1156:Q1158)</f>
        <v>0</v>
      </c>
      <c r="R1155" s="233"/>
      <c r="S1155" s="233"/>
      <c r="T1155" s="234"/>
      <c r="U1155" s="228"/>
      <c r="V1155" s="228">
        <f>SUM(V1156:V1158)</f>
        <v>6670.79</v>
      </c>
      <c r="W1155" s="228"/>
      <c r="X1155" s="228"/>
      <c r="AG1155" t="s">
        <v>190</v>
      </c>
    </row>
    <row r="1156" spans="1:60" outlineLevel="1" x14ac:dyDescent="0.2">
      <c r="A1156" s="236">
        <v>72</v>
      </c>
      <c r="B1156" s="237" t="s">
        <v>1295</v>
      </c>
      <c r="C1156" s="249" t="s">
        <v>1296</v>
      </c>
      <c r="D1156" s="238" t="s">
        <v>254</v>
      </c>
      <c r="E1156" s="239">
        <v>16074.202310000001</v>
      </c>
      <c r="F1156" s="240"/>
      <c r="G1156" s="241">
        <f>ROUND(E1156*F1156,2)</f>
        <v>0</v>
      </c>
      <c r="H1156" s="240"/>
      <c r="I1156" s="241">
        <f>ROUND(E1156*H1156,2)</f>
        <v>0</v>
      </c>
      <c r="J1156" s="240"/>
      <c r="K1156" s="241">
        <f>ROUND(E1156*J1156,2)</f>
        <v>0</v>
      </c>
      <c r="L1156" s="241">
        <v>21</v>
      </c>
      <c r="M1156" s="241">
        <f>G1156*(1+L1156/100)</f>
        <v>0</v>
      </c>
      <c r="N1156" s="239">
        <v>0</v>
      </c>
      <c r="O1156" s="239">
        <f>ROUND(E1156*N1156,2)</f>
        <v>0</v>
      </c>
      <c r="P1156" s="239">
        <v>0</v>
      </c>
      <c r="Q1156" s="239">
        <f>ROUND(E1156*P1156,2)</f>
        <v>0</v>
      </c>
      <c r="R1156" s="241" t="s">
        <v>399</v>
      </c>
      <c r="S1156" s="241" t="s">
        <v>194</v>
      </c>
      <c r="T1156" s="242" t="s">
        <v>230</v>
      </c>
      <c r="U1156" s="224">
        <v>0.41499999999999998</v>
      </c>
      <c r="V1156" s="224">
        <f>ROUND(E1156*U1156,2)</f>
        <v>6670.79</v>
      </c>
      <c r="W1156" s="224"/>
      <c r="X1156" s="224" t="s">
        <v>338</v>
      </c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339</v>
      </c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ht="22.5" outlineLevel="1" x14ac:dyDescent="0.2">
      <c r="A1157" s="220"/>
      <c r="B1157" s="221"/>
      <c r="C1157" s="259" t="s">
        <v>1297</v>
      </c>
      <c r="D1157" s="257"/>
      <c r="E1157" s="257"/>
      <c r="F1157" s="257"/>
      <c r="G1157" s="257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234</v>
      </c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43" t="str">
        <f>C1157</f>
        <v>přesun hmot pro budovy občanské výstavby (JKSO 801), budovy pro bydlení (JKSO 803) budovy pro výrobu a služby (JKSO 812) s nosnou svislou konstrukcí monolitickou betonovou tyčovou nebo plošnou</v>
      </c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51"/>
      <c r="D1158" s="246"/>
      <c r="E1158" s="246"/>
      <c r="F1158" s="246"/>
      <c r="G1158" s="246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200</v>
      </c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x14ac:dyDescent="0.2">
      <c r="A1159" s="229" t="s">
        <v>189</v>
      </c>
      <c r="B1159" s="230" t="s">
        <v>136</v>
      </c>
      <c r="C1159" s="248" t="s">
        <v>137</v>
      </c>
      <c r="D1159" s="231"/>
      <c r="E1159" s="232"/>
      <c r="F1159" s="233"/>
      <c r="G1159" s="233">
        <f>SUMIF(AG1160:AG1213,"&lt;&gt;NOR",G1160:G1213)</f>
        <v>0</v>
      </c>
      <c r="H1159" s="233"/>
      <c r="I1159" s="233">
        <f>SUM(I1160:I1213)</f>
        <v>0</v>
      </c>
      <c r="J1159" s="233"/>
      <c r="K1159" s="233">
        <f>SUM(K1160:K1213)</f>
        <v>0</v>
      </c>
      <c r="L1159" s="233"/>
      <c r="M1159" s="233">
        <f>SUM(M1160:M1213)</f>
        <v>0</v>
      </c>
      <c r="N1159" s="232"/>
      <c r="O1159" s="232">
        <f>SUM(O1160:O1213)</f>
        <v>24.130000000000003</v>
      </c>
      <c r="P1159" s="232"/>
      <c r="Q1159" s="232">
        <f>SUM(Q1160:Q1213)</f>
        <v>0</v>
      </c>
      <c r="R1159" s="233"/>
      <c r="S1159" s="233"/>
      <c r="T1159" s="234"/>
      <c r="U1159" s="228"/>
      <c r="V1159" s="228">
        <f>SUM(V1160:V1213)</f>
        <v>1144.67</v>
      </c>
      <c r="W1159" s="228"/>
      <c r="X1159" s="228"/>
      <c r="AG1159" t="s">
        <v>190</v>
      </c>
    </row>
    <row r="1160" spans="1:60" outlineLevel="1" x14ac:dyDescent="0.2">
      <c r="A1160" s="236">
        <v>73</v>
      </c>
      <c r="B1160" s="237" t="s">
        <v>1298</v>
      </c>
      <c r="C1160" s="249" t="s">
        <v>1299</v>
      </c>
      <c r="D1160" s="238" t="s">
        <v>1271</v>
      </c>
      <c r="E1160" s="239">
        <v>1584</v>
      </c>
      <c r="F1160" s="240"/>
      <c r="G1160" s="241">
        <f>ROUND(E1160*F1160,2)</f>
        <v>0</v>
      </c>
      <c r="H1160" s="240"/>
      <c r="I1160" s="241">
        <f>ROUND(E1160*H1160,2)</f>
        <v>0</v>
      </c>
      <c r="J1160" s="240"/>
      <c r="K1160" s="241">
        <f>ROUND(E1160*J1160,2)</f>
        <v>0</v>
      </c>
      <c r="L1160" s="241">
        <v>21</v>
      </c>
      <c r="M1160" s="241">
        <f>G1160*(1+L1160/100)</f>
        <v>0</v>
      </c>
      <c r="N1160" s="239">
        <v>6.0000000000000002E-5</v>
      </c>
      <c r="O1160" s="239">
        <f>ROUND(E1160*N1160,2)</f>
        <v>0.1</v>
      </c>
      <c r="P1160" s="239">
        <v>0</v>
      </c>
      <c r="Q1160" s="239">
        <f>ROUND(E1160*P1160,2)</f>
        <v>0</v>
      </c>
      <c r="R1160" s="241" t="s">
        <v>1300</v>
      </c>
      <c r="S1160" s="241" t="s">
        <v>194</v>
      </c>
      <c r="T1160" s="242" t="s">
        <v>230</v>
      </c>
      <c r="U1160" s="224">
        <v>2.1000000000000001E-2</v>
      </c>
      <c r="V1160" s="224">
        <f>ROUND(E1160*U1160,2)</f>
        <v>33.26</v>
      </c>
      <c r="W1160" s="224"/>
      <c r="X1160" s="224" t="s">
        <v>231</v>
      </c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232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1301</v>
      </c>
      <c r="D1161" s="226"/>
      <c r="E1161" s="227"/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204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1302</v>
      </c>
      <c r="D1162" s="226"/>
      <c r="E1162" s="227">
        <v>1584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204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1"/>
      <c r="D1163" s="246"/>
      <c r="E1163" s="246"/>
      <c r="F1163" s="246"/>
      <c r="G1163" s="246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200</v>
      </c>
      <c r="AH1163" s="213"/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36">
        <v>74</v>
      </c>
      <c r="B1164" s="237" t="s">
        <v>1303</v>
      </c>
      <c r="C1164" s="249" t="s">
        <v>1304</v>
      </c>
      <c r="D1164" s="238" t="s">
        <v>1271</v>
      </c>
      <c r="E1164" s="239">
        <v>13231.04</v>
      </c>
      <c r="F1164" s="240"/>
      <c r="G1164" s="241">
        <f>ROUND(E1164*F1164,2)</f>
        <v>0</v>
      </c>
      <c r="H1164" s="240"/>
      <c r="I1164" s="241">
        <f>ROUND(E1164*H1164,2)</f>
        <v>0</v>
      </c>
      <c r="J1164" s="240"/>
      <c r="K1164" s="241">
        <f>ROUND(E1164*J1164,2)</f>
        <v>0</v>
      </c>
      <c r="L1164" s="241">
        <v>21</v>
      </c>
      <c r="M1164" s="241">
        <f>G1164*(1+L1164/100)</f>
        <v>0</v>
      </c>
      <c r="N1164" s="239">
        <v>5.0000000000000002E-5</v>
      </c>
      <c r="O1164" s="239">
        <f>ROUND(E1164*N1164,2)</f>
        <v>0.66</v>
      </c>
      <c r="P1164" s="239">
        <v>0</v>
      </c>
      <c r="Q1164" s="239">
        <f>ROUND(E1164*P1164,2)</f>
        <v>0</v>
      </c>
      <c r="R1164" s="241" t="s">
        <v>1300</v>
      </c>
      <c r="S1164" s="241" t="s">
        <v>194</v>
      </c>
      <c r="T1164" s="242" t="s">
        <v>230</v>
      </c>
      <c r="U1164" s="224">
        <v>8.4000000000000005E-2</v>
      </c>
      <c r="V1164" s="224">
        <f>ROUND(E1164*U1164,2)</f>
        <v>1111.4100000000001</v>
      </c>
      <c r="W1164" s="224"/>
      <c r="X1164" s="224" t="s">
        <v>231</v>
      </c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232</v>
      </c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3" t="s">
        <v>1305</v>
      </c>
      <c r="D1165" s="226"/>
      <c r="E1165" s="227"/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204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3" t="s">
        <v>1306</v>
      </c>
      <c r="D1166" s="226"/>
      <c r="E1166" s="227"/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204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1307</v>
      </c>
      <c r="D1167" s="226"/>
      <c r="E1167" s="227"/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204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1308</v>
      </c>
      <c r="D1168" s="226"/>
      <c r="E1168" s="227">
        <v>3458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204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3" t="s">
        <v>1309</v>
      </c>
      <c r="D1169" s="226"/>
      <c r="E1169" s="227">
        <v>796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204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1310</v>
      </c>
      <c r="D1170" s="226"/>
      <c r="E1170" s="227">
        <v>2838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204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1311</v>
      </c>
      <c r="D1171" s="226"/>
      <c r="E1171" s="227">
        <v>5678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204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3" t="s">
        <v>1312</v>
      </c>
      <c r="D1172" s="226"/>
      <c r="E1172" s="227">
        <v>322</v>
      </c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204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53" t="s">
        <v>1313</v>
      </c>
      <c r="D1173" s="226"/>
      <c r="E1173" s="227">
        <v>139.04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204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1"/>
      <c r="D1174" s="246"/>
      <c r="E1174" s="246"/>
      <c r="F1174" s="246"/>
      <c r="G1174" s="246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200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36">
        <v>75</v>
      </c>
      <c r="B1175" s="237" t="s">
        <v>1314</v>
      </c>
      <c r="C1175" s="249" t="s">
        <v>1315</v>
      </c>
      <c r="D1175" s="238" t="s">
        <v>1271</v>
      </c>
      <c r="E1175" s="239">
        <v>298.71719999999999</v>
      </c>
      <c r="F1175" s="240"/>
      <c r="G1175" s="241">
        <f>ROUND(E1175*F1175,2)</f>
        <v>0</v>
      </c>
      <c r="H1175" s="240"/>
      <c r="I1175" s="241">
        <f>ROUND(E1175*H1175,2)</f>
        <v>0</v>
      </c>
      <c r="J1175" s="240"/>
      <c r="K1175" s="241">
        <f>ROUND(E1175*J1175,2)</f>
        <v>0</v>
      </c>
      <c r="L1175" s="241">
        <v>21</v>
      </c>
      <c r="M1175" s="241">
        <f>G1175*(1+L1175/100)</f>
        <v>0</v>
      </c>
      <c r="N1175" s="239">
        <v>1E-3</v>
      </c>
      <c r="O1175" s="239">
        <f>ROUND(E1175*N1175,2)</f>
        <v>0.3</v>
      </c>
      <c r="P1175" s="239">
        <v>0</v>
      </c>
      <c r="Q1175" s="239">
        <f>ROUND(E1175*P1175,2)</f>
        <v>0</v>
      </c>
      <c r="R1175" s="241" t="s">
        <v>317</v>
      </c>
      <c r="S1175" s="241" t="s">
        <v>194</v>
      </c>
      <c r="T1175" s="242" t="s">
        <v>230</v>
      </c>
      <c r="U1175" s="224">
        <v>0</v>
      </c>
      <c r="V1175" s="224">
        <f>ROUND(E1175*U1175,2)</f>
        <v>0</v>
      </c>
      <c r="W1175" s="224"/>
      <c r="X1175" s="224" t="s">
        <v>318</v>
      </c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319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20"/>
      <c r="B1176" s="221"/>
      <c r="C1176" s="253" t="s">
        <v>1316</v>
      </c>
      <c r="D1176" s="226"/>
      <c r="E1176" s="227"/>
      <c r="F1176" s="224"/>
      <c r="G1176" s="224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204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3" t="s">
        <v>1317</v>
      </c>
      <c r="D1177" s="226"/>
      <c r="E1177" s="227">
        <v>298.71719999999999</v>
      </c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204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51"/>
      <c r="D1178" s="246"/>
      <c r="E1178" s="246"/>
      <c r="F1178" s="246"/>
      <c r="G1178" s="246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200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ht="22.5" outlineLevel="1" x14ac:dyDescent="0.2">
      <c r="A1179" s="236">
        <v>76</v>
      </c>
      <c r="B1179" s="237" t="s">
        <v>1269</v>
      </c>
      <c r="C1179" s="249" t="s">
        <v>1270</v>
      </c>
      <c r="D1179" s="238" t="s">
        <v>1271</v>
      </c>
      <c r="E1179" s="239">
        <v>13507.63</v>
      </c>
      <c r="F1179" s="240"/>
      <c r="G1179" s="241">
        <f>ROUND(E1179*F1179,2)</f>
        <v>0</v>
      </c>
      <c r="H1179" s="240"/>
      <c r="I1179" s="241">
        <f>ROUND(E1179*H1179,2)</f>
        <v>0</v>
      </c>
      <c r="J1179" s="240"/>
      <c r="K1179" s="241">
        <f>ROUND(E1179*J1179,2)</f>
        <v>0</v>
      </c>
      <c r="L1179" s="241">
        <v>21</v>
      </c>
      <c r="M1179" s="241">
        <f>G1179*(1+L1179/100)</f>
        <v>0</v>
      </c>
      <c r="N1179" s="239">
        <v>0</v>
      </c>
      <c r="O1179" s="239">
        <f>ROUND(E1179*N1179,2)</f>
        <v>0</v>
      </c>
      <c r="P1179" s="239">
        <v>0</v>
      </c>
      <c r="Q1179" s="239">
        <f>ROUND(E1179*P1179,2)</f>
        <v>0</v>
      </c>
      <c r="R1179" s="241" t="s">
        <v>317</v>
      </c>
      <c r="S1179" s="241" t="s">
        <v>194</v>
      </c>
      <c r="T1179" s="242" t="s">
        <v>230</v>
      </c>
      <c r="U1179" s="224">
        <v>0</v>
      </c>
      <c r="V1179" s="224">
        <f>ROUND(E1179*U1179,2)</f>
        <v>0</v>
      </c>
      <c r="W1179" s="224"/>
      <c r="X1179" s="224" t="s">
        <v>318</v>
      </c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319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3" t="s">
        <v>1305</v>
      </c>
      <c r="D1180" s="226"/>
      <c r="E1180" s="227"/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204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3" t="s">
        <v>1306</v>
      </c>
      <c r="D1181" s="226"/>
      <c r="E1181" s="227"/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204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53" t="s">
        <v>1305</v>
      </c>
      <c r="D1182" s="226"/>
      <c r="E1182" s="227"/>
      <c r="F1182" s="224"/>
      <c r="G1182" s="224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204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20"/>
      <c r="B1183" s="221"/>
      <c r="C1183" s="253" t="s">
        <v>1306</v>
      </c>
      <c r="D1183" s="226"/>
      <c r="E1183" s="227"/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204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1307</v>
      </c>
      <c r="D1184" s="226"/>
      <c r="E1184" s="227"/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204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3" t="s">
        <v>1308</v>
      </c>
      <c r="D1185" s="226"/>
      <c r="E1185" s="227">
        <v>3458</v>
      </c>
      <c r="F1185" s="224"/>
      <c r="G1185" s="224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204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53" t="s">
        <v>1309</v>
      </c>
      <c r="D1186" s="226"/>
      <c r="E1186" s="227">
        <v>796</v>
      </c>
      <c r="F1186" s="224"/>
      <c r="G1186" s="224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204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1310</v>
      </c>
      <c r="D1187" s="226"/>
      <c r="E1187" s="227">
        <v>2838</v>
      </c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204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1311</v>
      </c>
      <c r="D1188" s="226"/>
      <c r="E1188" s="227">
        <v>5678</v>
      </c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204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1312</v>
      </c>
      <c r="D1189" s="226"/>
      <c r="E1189" s="227">
        <v>322</v>
      </c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204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1313</v>
      </c>
      <c r="D1190" s="226"/>
      <c r="E1190" s="227">
        <v>139.04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204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3" t="s">
        <v>1316</v>
      </c>
      <c r="D1191" s="226"/>
      <c r="E1191" s="227"/>
      <c r="F1191" s="224"/>
      <c r="G1191" s="224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204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53" t="s">
        <v>1318</v>
      </c>
      <c r="D1192" s="226"/>
      <c r="E1192" s="227">
        <v>276.58999999999997</v>
      </c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204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1"/>
      <c r="D1193" s="246"/>
      <c r="E1193" s="246"/>
      <c r="F1193" s="246"/>
      <c r="G1193" s="246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200</v>
      </c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ht="22.5" outlineLevel="1" x14ac:dyDescent="0.2">
      <c r="A1194" s="236">
        <v>77</v>
      </c>
      <c r="B1194" s="237" t="s">
        <v>1319</v>
      </c>
      <c r="C1194" s="249" t="s">
        <v>1320</v>
      </c>
      <c r="D1194" s="238" t="s">
        <v>313</v>
      </c>
      <c r="E1194" s="239">
        <v>378</v>
      </c>
      <c r="F1194" s="240"/>
      <c r="G1194" s="241">
        <f>ROUND(E1194*F1194,2)</f>
        <v>0</v>
      </c>
      <c r="H1194" s="240"/>
      <c r="I1194" s="241">
        <f>ROUND(E1194*H1194,2)</f>
        <v>0</v>
      </c>
      <c r="J1194" s="240"/>
      <c r="K1194" s="241">
        <f>ROUND(E1194*J1194,2)</f>
        <v>0</v>
      </c>
      <c r="L1194" s="241">
        <v>21</v>
      </c>
      <c r="M1194" s="241">
        <f>G1194*(1+L1194/100)</f>
        <v>0</v>
      </c>
      <c r="N1194" s="239">
        <v>2.3300000000000001E-2</v>
      </c>
      <c r="O1194" s="239">
        <f>ROUND(E1194*N1194,2)</f>
        <v>8.81</v>
      </c>
      <c r="P1194" s="239">
        <v>0</v>
      </c>
      <c r="Q1194" s="239">
        <f>ROUND(E1194*P1194,2)</f>
        <v>0</v>
      </c>
      <c r="R1194" s="241" t="s">
        <v>317</v>
      </c>
      <c r="S1194" s="241" t="s">
        <v>194</v>
      </c>
      <c r="T1194" s="242" t="s">
        <v>230</v>
      </c>
      <c r="U1194" s="224">
        <v>0</v>
      </c>
      <c r="V1194" s="224">
        <f>ROUND(E1194*U1194,2)</f>
        <v>0</v>
      </c>
      <c r="W1194" s="224"/>
      <c r="X1194" s="224" t="s">
        <v>318</v>
      </c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319</v>
      </c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1321</v>
      </c>
      <c r="D1195" s="226"/>
      <c r="E1195" s="227">
        <v>378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204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3" t="s">
        <v>1322</v>
      </c>
      <c r="D1196" s="226"/>
      <c r="E1196" s="227"/>
      <c r="F1196" s="224"/>
      <c r="G1196" s="224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204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51"/>
      <c r="D1197" s="246"/>
      <c r="E1197" s="246"/>
      <c r="F1197" s="246"/>
      <c r="G1197" s="246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200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36">
        <v>78</v>
      </c>
      <c r="B1198" s="237" t="s">
        <v>1323</v>
      </c>
      <c r="C1198" s="249" t="s">
        <v>1324</v>
      </c>
      <c r="D1198" s="238" t="s">
        <v>1271</v>
      </c>
      <c r="E1198" s="239">
        <v>14263.763199999999</v>
      </c>
      <c r="F1198" s="240"/>
      <c r="G1198" s="241">
        <f>ROUND(E1198*F1198,2)</f>
        <v>0</v>
      </c>
      <c r="H1198" s="240"/>
      <c r="I1198" s="241">
        <f>ROUND(E1198*H1198,2)</f>
        <v>0</v>
      </c>
      <c r="J1198" s="240"/>
      <c r="K1198" s="241">
        <f>ROUND(E1198*J1198,2)</f>
        <v>0</v>
      </c>
      <c r="L1198" s="241">
        <v>21</v>
      </c>
      <c r="M1198" s="241">
        <f>G1198*(1+L1198/100)</f>
        <v>0</v>
      </c>
      <c r="N1198" s="239">
        <v>1E-3</v>
      </c>
      <c r="O1198" s="239">
        <f>ROUND(E1198*N1198,2)</f>
        <v>14.26</v>
      </c>
      <c r="P1198" s="239">
        <v>0</v>
      </c>
      <c r="Q1198" s="239">
        <f>ROUND(E1198*P1198,2)</f>
        <v>0</v>
      </c>
      <c r="R1198" s="241" t="s">
        <v>317</v>
      </c>
      <c r="S1198" s="241" t="s">
        <v>194</v>
      </c>
      <c r="T1198" s="242" t="s">
        <v>230</v>
      </c>
      <c r="U1198" s="224">
        <v>0</v>
      </c>
      <c r="V1198" s="224">
        <f>ROUND(E1198*U1198,2)</f>
        <v>0</v>
      </c>
      <c r="W1198" s="224"/>
      <c r="X1198" s="224" t="s">
        <v>318</v>
      </c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319</v>
      </c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20"/>
      <c r="B1199" s="221"/>
      <c r="C1199" s="253" t="s">
        <v>1305</v>
      </c>
      <c r="D1199" s="226"/>
      <c r="E1199" s="227"/>
      <c r="F1199" s="224"/>
      <c r="G1199" s="224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204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3" t="s">
        <v>1306</v>
      </c>
      <c r="D1200" s="226"/>
      <c r="E1200" s="227"/>
      <c r="F1200" s="224"/>
      <c r="G1200" s="224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204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53" t="s">
        <v>1305</v>
      </c>
      <c r="D1201" s="226"/>
      <c r="E1201" s="227"/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204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3" t="s">
        <v>1306</v>
      </c>
      <c r="D1202" s="226"/>
      <c r="E1202" s="227"/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204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53" t="s">
        <v>1307</v>
      </c>
      <c r="D1203" s="226"/>
      <c r="E1203" s="227"/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204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53" t="s">
        <v>1325</v>
      </c>
      <c r="D1204" s="226"/>
      <c r="E1204" s="227">
        <v>3734.64</v>
      </c>
      <c r="F1204" s="224"/>
      <c r="G1204" s="224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204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20"/>
      <c r="B1205" s="221"/>
      <c r="C1205" s="253" t="s">
        <v>1326</v>
      </c>
      <c r="D1205" s="226"/>
      <c r="E1205" s="227">
        <v>859.68</v>
      </c>
      <c r="F1205" s="224"/>
      <c r="G1205" s="224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204</v>
      </c>
      <c r="AH1205" s="213">
        <v>0</v>
      </c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53" t="s">
        <v>1327</v>
      </c>
      <c r="D1206" s="226"/>
      <c r="E1206" s="227">
        <v>3065.04</v>
      </c>
      <c r="F1206" s="224"/>
      <c r="G1206" s="224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204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20"/>
      <c r="B1207" s="221"/>
      <c r="C1207" s="253" t="s">
        <v>1328</v>
      </c>
      <c r="D1207" s="226"/>
      <c r="E1207" s="227">
        <v>6132.24</v>
      </c>
      <c r="F1207" s="224"/>
      <c r="G1207" s="224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204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53" t="s">
        <v>1329</v>
      </c>
      <c r="D1208" s="226"/>
      <c r="E1208" s="227">
        <v>322</v>
      </c>
      <c r="F1208" s="224"/>
      <c r="G1208" s="224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204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53" t="s">
        <v>1330</v>
      </c>
      <c r="D1209" s="226"/>
      <c r="E1209" s="227">
        <v>150.16319999999999</v>
      </c>
      <c r="F1209" s="224"/>
      <c r="G1209" s="224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204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1"/>
      <c r="D1210" s="246"/>
      <c r="E1210" s="246"/>
      <c r="F1210" s="246"/>
      <c r="G1210" s="246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200</v>
      </c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>
        <v>79</v>
      </c>
      <c r="B1211" s="221" t="s">
        <v>1331</v>
      </c>
      <c r="C1211" s="265" t="s">
        <v>1332</v>
      </c>
      <c r="D1211" s="222" t="s">
        <v>0</v>
      </c>
      <c r="E1211" s="245"/>
      <c r="F1211" s="225"/>
      <c r="G1211" s="224">
        <f>ROUND(E1211*F1211,2)</f>
        <v>0</v>
      </c>
      <c r="H1211" s="225"/>
      <c r="I1211" s="224">
        <f>ROUND(E1211*H1211,2)</f>
        <v>0</v>
      </c>
      <c r="J1211" s="225"/>
      <c r="K1211" s="224">
        <f>ROUND(E1211*J1211,2)</f>
        <v>0</v>
      </c>
      <c r="L1211" s="224">
        <v>21</v>
      </c>
      <c r="M1211" s="224">
        <f>G1211*(1+L1211/100)</f>
        <v>0</v>
      </c>
      <c r="N1211" s="223">
        <v>0</v>
      </c>
      <c r="O1211" s="223">
        <f>ROUND(E1211*N1211,2)</f>
        <v>0</v>
      </c>
      <c r="P1211" s="223">
        <v>0</v>
      </c>
      <c r="Q1211" s="223">
        <f>ROUND(E1211*P1211,2)</f>
        <v>0</v>
      </c>
      <c r="R1211" s="224" t="s">
        <v>1300</v>
      </c>
      <c r="S1211" s="224" t="s">
        <v>194</v>
      </c>
      <c r="T1211" s="224" t="s">
        <v>230</v>
      </c>
      <c r="U1211" s="224">
        <v>0</v>
      </c>
      <c r="V1211" s="224">
        <f>ROUND(E1211*U1211,2)</f>
        <v>0</v>
      </c>
      <c r="W1211" s="224"/>
      <c r="X1211" s="224" t="s">
        <v>338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339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20"/>
      <c r="B1212" s="221"/>
      <c r="C1212" s="266" t="s">
        <v>1333</v>
      </c>
      <c r="D1212" s="263"/>
      <c r="E1212" s="263"/>
      <c r="F1212" s="263"/>
      <c r="G1212" s="263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234</v>
      </c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1"/>
      <c r="D1213" s="246"/>
      <c r="E1213" s="246"/>
      <c r="F1213" s="246"/>
      <c r="G1213" s="246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200</v>
      </c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x14ac:dyDescent="0.2">
      <c r="A1214" s="3"/>
      <c r="B1214" s="4"/>
      <c r="C1214" s="254"/>
      <c r="D1214" s="6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AE1214">
        <v>15</v>
      </c>
      <c r="AF1214">
        <v>21</v>
      </c>
      <c r="AG1214" t="s">
        <v>176</v>
      </c>
    </row>
    <row r="1215" spans="1:60" x14ac:dyDescent="0.2">
      <c r="A1215" s="216"/>
      <c r="B1215" s="217" t="s">
        <v>29</v>
      </c>
      <c r="C1215" s="255"/>
      <c r="D1215" s="218"/>
      <c r="E1215" s="219"/>
      <c r="F1215" s="219"/>
      <c r="G1215" s="235">
        <f>G8+G93+G755+G1050+G1078+G1097+G1155+G1159</f>
        <v>0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AE1215">
        <f>SUMIF(L7:L1213,AE1214,G7:G1213)</f>
        <v>0</v>
      </c>
      <c r="AF1215">
        <f>SUMIF(L7:L1213,AF1214,G7:G1213)</f>
        <v>0</v>
      </c>
      <c r="AG1215" t="s">
        <v>223</v>
      </c>
    </row>
    <row r="1216" spans="1:60" x14ac:dyDescent="0.2">
      <c r="C1216" s="256"/>
      <c r="D1216" s="10"/>
      <c r="AG1216" t="s">
        <v>225</v>
      </c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g1D5NxxrQDt7MYNAJ17qG5ZQ73zRtBpY7cZdsGcezXB4a/b/+kacbTRqKteTVqJAPgNrtm+64Or7xgyzWHGA==" saltValue="z+Bqlz5EcivxKV6OymvXqA==" spinCount="100000" sheet="1"/>
  <mergeCells count="127">
    <mergeCell ref="C1213:G1213"/>
    <mergeCell ref="C1174:G1174"/>
    <mergeCell ref="C1178:G1178"/>
    <mergeCell ref="C1193:G1193"/>
    <mergeCell ref="C1197:G1197"/>
    <mergeCell ref="C1210:G1210"/>
    <mergeCell ref="C1212:G1212"/>
    <mergeCell ref="C1129:G1129"/>
    <mergeCell ref="C1133:G1133"/>
    <mergeCell ref="C1154:G1154"/>
    <mergeCell ref="C1157:G1157"/>
    <mergeCell ref="C1158:G1158"/>
    <mergeCell ref="C1163:G1163"/>
    <mergeCell ref="C1113:G1113"/>
    <mergeCell ref="C1115:G1115"/>
    <mergeCell ref="C1117:G1117"/>
    <mergeCell ref="C1120:G1120"/>
    <mergeCell ref="C1123:G1123"/>
    <mergeCell ref="C1126:G1126"/>
    <mergeCell ref="C1096:G1096"/>
    <mergeCell ref="C1099:G1099"/>
    <mergeCell ref="C1102:G1102"/>
    <mergeCell ref="C1104:G1104"/>
    <mergeCell ref="C1109:G1109"/>
    <mergeCell ref="C1111:G1111"/>
    <mergeCell ref="C1049:G1049"/>
    <mergeCell ref="C1052:G1052"/>
    <mergeCell ref="C1077:G1077"/>
    <mergeCell ref="C1080:G1080"/>
    <mergeCell ref="C1085:G1085"/>
    <mergeCell ref="C1088:G1088"/>
    <mergeCell ref="C1028:G1028"/>
    <mergeCell ref="C1031:G1031"/>
    <mergeCell ref="C1034:G1034"/>
    <mergeCell ref="C1037:G1037"/>
    <mergeCell ref="C1041:G1041"/>
    <mergeCell ref="C1045:G1045"/>
    <mergeCell ref="C988:G988"/>
    <mergeCell ref="C996:G996"/>
    <mergeCell ref="C1000:G1000"/>
    <mergeCell ref="C1008:G1008"/>
    <mergeCell ref="C1015:G1015"/>
    <mergeCell ref="C1023:G1023"/>
    <mergeCell ref="C960:G960"/>
    <mergeCell ref="C962:G962"/>
    <mergeCell ref="C967:G967"/>
    <mergeCell ref="C970:G970"/>
    <mergeCell ref="C977:G977"/>
    <mergeCell ref="C984:G984"/>
    <mergeCell ref="C948:G948"/>
    <mergeCell ref="C950:G950"/>
    <mergeCell ref="C952:G952"/>
    <mergeCell ref="C955:G955"/>
    <mergeCell ref="C957:G957"/>
    <mergeCell ref="C958:G958"/>
    <mergeCell ref="C915:G915"/>
    <mergeCell ref="C923:G923"/>
    <mergeCell ref="C925:G925"/>
    <mergeCell ref="C934:G934"/>
    <mergeCell ref="C936:G936"/>
    <mergeCell ref="C946:G946"/>
    <mergeCell ref="C842:G842"/>
    <mergeCell ref="C900:G900"/>
    <mergeCell ref="C902:G902"/>
    <mergeCell ref="C903:G903"/>
    <mergeCell ref="C905:G905"/>
    <mergeCell ref="C913:G913"/>
    <mergeCell ref="C738:G738"/>
    <mergeCell ref="C743:G743"/>
    <mergeCell ref="C745:G745"/>
    <mergeCell ref="C754:G754"/>
    <mergeCell ref="C818:G818"/>
    <mergeCell ref="C840:G840"/>
    <mergeCell ref="C719:G719"/>
    <mergeCell ref="C729:G729"/>
    <mergeCell ref="C731:G731"/>
    <mergeCell ref="C732:G732"/>
    <mergeCell ref="C734:G734"/>
    <mergeCell ref="C736:G736"/>
    <mergeCell ref="C653:G653"/>
    <mergeCell ref="C678:G678"/>
    <mergeCell ref="C680:G680"/>
    <mergeCell ref="C690:G690"/>
    <mergeCell ref="C692:G692"/>
    <mergeCell ref="C717:G717"/>
    <mergeCell ref="C444:G444"/>
    <mergeCell ref="C636:G636"/>
    <mergeCell ref="C638:G638"/>
    <mergeCell ref="C640:G640"/>
    <mergeCell ref="C642:G642"/>
    <mergeCell ref="C651:G651"/>
    <mergeCell ref="C410:G410"/>
    <mergeCell ref="C435:G435"/>
    <mergeCell ref="C437:G437"/>
    <mergeCell ref="C438:G438"/>
    <mergeCell ref="C440:G440"/>
    <mergeCell ref="C442:G442"/>
    <mergeCell ref="C317:G317"/>
    <mergeCell ref="C395:G395"/>
    <mergeCell ref="C397:G397"/>
    <mergeCell ref="C405:G405"/>
    <mergeCell ref="C407:G407"/>
    <mergeCell ref="C408:G408"/>
    <mergeCell ref="C95:G95"/>
    <mergeCell ref="C96:G96"/>
    <mergeCell ref="C288:G288"/>
    <mergeCell ref="C290:G290"/>
    <mergeCell ref="C291:G291"/>
    <mergeCell ref="C315:G315"/>
    <mergeCell ref="C71:G71"/>
    <mergeCell ref="C74:G74"/>
    <mergeCell ref="C80:G80"/>
    <mergeCell ref="C85:G85"/>
    <mergeCell ref="C89:G89"/>
    <mergeCell ref="C92:G92"/>
    <mergeCell ref="C46:G46"/>
    <mergeCell ref="C47:G47"/>
    <mergeCell ref="C48:G48"/>
    <mergeCell ref="C50:G50"/>
    <mergeCell ref="C67:G67"/>
    <mergeCell ref="C69:G69"/>
    <mergeCell ref="A1:G1"/>
    <mergeCell ref="C2:G2"/>
    <mergeCell ref="C3:G3"/>
    <mergeCell ref="C4:G4"/>
    <mergeCell ref="C10:G10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345C-F4F3-4C21-AD6C-F6FD0A76C9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56</v>
      </c>
      <c r="C3" s="202" t="s">
        <v>57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SUMIF(AG9:AG161,"&lt;&gt;NOR",G9:G161)</f>
        <v>0</v>
      </c>
      <c r="H8" s="233"/>
      <c r="I8" s="233">
        <f>SUM(I9:I161)</f>
        <v>0</v>
      </c>
      <c r="J8" s="233"/>
      <c r="K8" s="233">
        <f>SUM(K9:K161)</f>
        <v>0</v>
      </c>
      <c r="L8" s="233"/>
      <c r="M8" s="233">
        <f>SUM(M9:M161)</f>
        <v>0</v>
      </c>
      <c r="N8" s="232"/>
      <c r="O8" s="232">
        <f>SUM(O9:O161)</f>
        <v>0</v>
      </c>
      <c r="P8" s="232"/>
      <c r="Q8" s="232">
        <f>SUM(Q9:Q161)</f>
        <v>0</v>
      </c>
      <c r="R8" s="233"/>
      <c r="S8" s="233"/>
      <c r="T8" s="234"/>
      <c r="U8" s="228"/>
      <c r="V8" s="228">
        <f>SUM(V9:V161)</f>
        <v>6650.24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1334</v>
      </c>
      <c r="C9" s="249" t="s">
        <v>1335</v>
      </c>
      <c r="D9" s="238" t="s">
        <v>228</v>
      </c>
      <c r="E9" s="239">
        <v>45.232849999999999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242</v>
      </c>
      <c r="U9" s="224">
        <v>0.495</v>
      </c>
      <c r="V9" s="224">
        <f>ROUND(E9*U9,2)</f>
        <v>22.39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1336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3" t="s">
        <v>1337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204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1338</v>
      </c>
      <c r="D12" s="226"/>
      <c r="E12" s="227">
        <v>2.976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204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1339</v>
      </c>
      <c r="D13" s="226"/>
      <c r="E13" s="227">
        <v>2.3519999999999999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1340</v>
      </c>
      <c r="D14" s="226"/>
      <c r="E14" s="227">
        <v>1.83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204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1341</v>
      </c>
      <c r="D15" s="226"/>
      <c r="E15" s="227">
        <v>0.378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204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1342</v>
      </c>
      <c r="D16" s="226"/>
      <c r="E16" s="227">
        <v>2.5587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204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1343</v>
      </c>
      <c r="D17" s="226"/>
      <c r="E17" s="227">
        <v>9.6140000000000008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1344</v>
      </c>
      <c r="D18" s="226"/>
      <c r="E18" s="227">
        <v>0.98499999999999999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3" t="s">
        <v>1345</v>
      </c>
      <c r="D19" s="226"/>
      <c r="E19" s="227">
        <v>7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204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1346</v>
      </c>
      <c r="D20" s="226"/>
      <c r="E20" s="227">
        <v>1.25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204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1347</v>
      </c>
      <c r="D21" s="226"/>
      <c r="E21" s="227">
        <v>1.6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1348</v>
      </c>
      <c r="D22" s="226"/>
      <c r="E22" s="227">
        <v>0.91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1349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1350</v>
      </c>
      <c r="D24" s="226"/>
      <c r="E24" s="227">
        <v>2.7225000000000001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1351</v>
      </c>
      <c r="D25" s="226"/>
      <c r="E25" s="227">
        <v>0.98009999999999997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1352</v>
      </c>
      <c r="D26" s="226"/>
      <c r="E26" s="227">
        <v>0.57750000000000001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1353</v>
      </c>
      <c r="D27" s="226"/>
      <c r="E27" s="227">
        <v>1.93875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1354</v>
      </c>
      <c r="D28" s="226"/>
      <c r="E28" s="227">
        <v>1.6632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1355</v>
      </c>
      <c r="D29" s="226"/>
      <c r="E29" s="227">
        <v>1.32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1356</v>
      </c>
      <c r="D30" s="226"/>
      <c r="E30" s="227">
        <v>1.8480000000000001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1357</v>
      </c>
      <c r="D31" s="226"/>
      <c r="E31" s="227">
        <v>1.4850000000000001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1358</v>
      </c>
      <c r="D32" s="226"/>
      <c r="E32" s="227">
        <v>0.83160000000000001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1359</v>
      </c>
      <c r="D33" s="226"/>
      <c r="E33" s="227">
        <v>0.41249999999999998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/>
      <c r="D34" s="246"/>
      <c r="E34" s="246"/>
      <c r="F34" s="246"/>
      <c r="G34" s="246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2</v>
      </c>
      <c r="B35" s="237" t="s">
        <v>1360</v>
      </c>
      <c r="C35" s="249" t="s">
        <v>1361</v>
      </c>
      <c r="D35" s="238" t="s">
        <v>228</v>
      </c>
      <c r="E35" s="239">
        <v>9945.6007499999996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229</v>
      </c>
      <c r="S35" s="241" t="s">
        <v>194</v>
      </c>
      <c r="T35" s="242" t="s">
        <v>242</v>
      </c>
      <c r="U35" s="224">
        <v>0.13400000000000001</v>
      </c>
      <c r="V35" s="224">
        <f>ROUND(E35*U35,2)</f>
        <v>1332.71</v>
      </c>
      <c r="W35" s="224"/>
      <c r="X35" s="224" t="s">
        <v>231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232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33.75" outlineLevel="1" x14ac:dyDescent="0.2">
      <c r="A36" s="220"/>
      <c r="B36" s="221"/>
      <c r="C36" s="259" t="s">
        <v>1362</v>
      </c>
      <c r="D36" s="257"/>
      <c r="E36" s="257"/>
      <c r="F36" s="257"/>
      <c r="G36" s="257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234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3" t="str">
        <f>C36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1363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1364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1365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1366</v>
      </c>
      <c r="D40" s="226"/>
      <c r="E40" s="227">
        <v>5883.1025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204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1367</v>
      </c>
      <c r="D41" s="226"/>
      <c r="E41" s="227">
        <v>24.86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204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1368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1369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1370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204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1371</v>
      </c>
      <c r="D45" s="226"/>
      <c r="E45" s="227">
        <v>448.392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1372</v>
      </c>
      <c r="D46" s="226"/>
      <c r="E46" s="227">
        <v>16.32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1373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204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1374</v>
      </c>
      <c r="D48" s="226"/>
      <c r="E48" s="227"/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204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1375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1376</v>
      </c>
      <c r="D50" s="226"/>
      <c r="E50" s="227">
        <v>576.88025000000005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1377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204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1378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204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1379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1380</v>
      </c>
      <c r="D54" s="226"/>
      <c r="E54" s="227">
        <v>2445.3465000000001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1381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1382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1383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1384</v>
      </c>
      <c r="D58" s="226"/>
      <c r="E58" s="227">
        <v>158.76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1385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204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3" t="s">
        <v>1386</v>
      </c>
      <c r="D60" s="226"/>
      <c r="E60" s="227">
        <v>183.16980000000001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204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1387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1388</v>
      </c>
      <c r="D62" s="226"/>
      <c r="E62" s="227">
        <v>44.035200000000003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1389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1390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1391</v>
      </c>
      <c r="D65" s="226"/>
      <c r="E65" s="227">
        <v>45.366999999999997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379</v>
      </c>
      <c r="D66" s="261"/>
      <c r="E66" s="262">
        <v>9826.2332499999993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204</v>
      </c>
      <c r="AH66" s="213">
        <v>1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1392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3" t="s">
        <v>1393</v>
      </c>
      <c r="D68" s="226"/>
      <c r="E68" s="227">
        <v>30.25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204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3" t="s">
        <v>1394</v>
      </c>
      <c r="D69" s="226"/>
      <c r="E69" s="227">
        <v>3.84</v>
      </c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204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1395</v>
      </c>
      <c r="D70" s="226"/>
      <c r="E70" s="227">
        <v>24.502500000000001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1396</v>
      </c>
      <c r="D71" s="226"/>
      <c r="E71" s="227">
        <v>60.774999999999999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1"/>
      <c r="D72" s="246"/>
      <c r="E72" s="246"/>
      <c r="F72" s="246"/>
      <c r="G72" s="246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6">
        <v>3</v>
      </c>
      <c r="B73" s="237" t="s">
        <v>1397</v>
      </c>
      <c r="C73" s="249" t="s">
        <v>1398</v>
      </c>
      <c r="D73" s="238" t="s">
        <v>228</v>
      </c>
      <c r="E73" s="239">
        <v>45.23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229</v>
      </c>
      <c r="S73" s="241" t="s">
        <v>194</v>
      </c>
      <c r="T73" s="242" t="s">
        <v>242</v>
      </c>
      <c r="U73" s="224">
        <v>0.51900000000000002</v>
      </c>
      <c r="V73" s="224">
        <f>ROUND(E73*U73,2)</f>
        <v>23.47</v>
      </c>
      <c r="W73" s="224"/>
      <c r="X73" s="224" t="s">
        <v>231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232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9" t="s">
        <v>1399</v>
      </c>
      <c r="D74" s="257"/>
      <c r="E74" s="257"/>
      <c r="F74" s="257"/>
      <c r="G74" s="25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234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43" t="str">
        <f>C74</f>
        <v>bez naložení do dopravní nádoby, ale s vyprázdněním dopravní nádoby na hromadu nebo na dopravní prostředek,</v>
      </c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3" t="s">
        <v>1400</v>
      </c>
      <c r="D75" s="226"/>
      <c r="E75" s="227">
        <v>45.23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204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1"/>
      <c r="D76" s="246"/>
      <c r="E76" s="246"/>
      <c r="F76" s="246"/>
      <c r="G76" s="246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200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4</v>
      </c>
      <c r="B77" s="237" t="s">
        <v>1397</v>
      </c>
      <c r="C77" s="249" t="s">
        <v>1398</v>
      </c>
      <c r="D77" s="238" t="s">
        <v>228</v>
      </c>
      <c r="E77" s="239">
        <v>9945.6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41" t="s">
        <v>229</v>
      </c>
      <c r="S77" s="241" t="s">
        <v>194</v>
      </c>
      <c r="T77" s="242" t="s">
        <v>242</v>
      </c>
      <c r="U77" s="224">
        <v>0.51900000000000002</v>
      </c>
      <c r="V77" s="224">
        <f>ROUND(E77*U77,2)</f>
        <v>5161.7700000000004</v>
      </c>
      <c r="W77" s="224"/>
      <c r="X77" s="224" t="s">
        <v>231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232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9" t="s">
        <v>1399</v>
      </c>
      <c r="D78" s="257"/>
      <c r="E78" s="257"/>
      <c r="F78" s="257"/>
      <c r="G78" s="25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234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43" t="str">
        <f>C78</f>
        <v>bez naložení do dopravní nádoby, ale s vyprázdněním dopravní nádoby na hromadu nebo na dopravní prostředek,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3" t="s">
        <v>1401</v>
      </c>
      <c r="D79" s="226"/>
      <c r="E79" s="227">
        <v>9945.6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204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1"/>
      <c r="D80" s="246"/>
      <c r="E80" s="246"/>
      <c r="F80" s="246"/>
      <c r="G80" s="246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200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6">
        <v>5</v>
      </c>
      <c r="B81" s="237" t="s">
        <v>226</v>
      </c>
      <c r="C81" s="249" t="s">
        <v>227</v>
      </c>
      <c r="D81" s="238" t="s">
        <v>228</v>
      </c>
      <c r="E81" s="239">
        <v>9990.83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229</v>
      </c>
      <c r="S81" s="241" t="s">
        <v>194</v>
      </c>
      <c r="T81" s="242" t="s">
        <v>242</v>
      </c>
      <c r="U81" s="224">
        <v>1.0999999999999999E-2</v>
      </c>
      <c r="V81" s="224">
        <f>ROUND(E81*U81,2)</f>
        <v>109.9</v>
      </c>
      <c r="W81" s="224"/>
      <c r="X81" s="224" t="s">
        <v>231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232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9" t="s">
        <v>233</v>
      </c>
      <c r="D82" s="257"/>
      <c r="E82" s="257"/>
      <c r="F82" s="257"/>
      <c r="G82" s="25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234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1402</v>
      </c>
      <c r="D83" s="226"/>
      <c r="E83" s="227">
        <v>9945.6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1403</v>
      </c>
      <c r="D84" s="226"/>
      <c r="E84" s="227">
        <v>45.23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1"/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6">
        <v>6</v>
      </c>
      <c r="B86" s="237" t="s">
        <v>240</v>
      </c>
      <c r="C86" s="249" t="s">
        <v>241</v>
      </c>
      <c r="D86" s="238" t="s">
        <v>228</v>
      </c>
      <c r="E86" s="239">
        <v>9990.83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229</v>
      </c>
      <c r="S86" s="241" t="s">
        <v>194</v>
      </c>
      <c r="T86" s="242" t="s">
        <v>242</v>
      </c>
      <c r="U86" s="224">
        <v>0</v>
      </c>
      <c r="V86" s="224">
        <f>ROUND(E86*U86,2)</f>
        <v>0</v>
      </c>
      <c r="W86" s="224"/>
      <c r="X86" s="224" t="s">
        <v>231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232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9" t="s">
        <v>233</v>
      </c>
      <c r="D87" s="257"/>
      <c r="E87" s="257"/>
      <c r="F87" s="257"/>
      <c r="G87" s="25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234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1404</v>
      </c>
      <c r="D88" s="226"/>
      <c r="E88" s="227">
        <v>9990.83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204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1"/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200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6">
        <v>7</v>
      </c>
      <c r="B90" s="237" t="s">
        <v>1405</v>
      </c>
      <c r="C90" s="249" t="s">
        <v>1406</v>
      </c>
      <c r="D90" s="238" t="s">
        <v>254</v>
      </c>
      <c r="E90" s="239">
        <v>15985.328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229</v>
      </c>
      <c r="S90" s="241" t="s">
        <v>194</v>
      </c>
      <c r="T90" s="242" t="s">
        <v>242</v>
      </c>
      <c r="U90" s="224">
        <v>0</v>
      </c>
      <c r="V90" s="224">
        <f>ROUND(E90*U90,2)</f>
        <v>0</v>
      </c>
      <c r="W90" s="224"/>
      <c r="X90" s="224" t="s">
        <v>231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232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1407</v>
      </c>
      <c r="D91" s="226"/>
      <c r="E91" s="227">
        <v>15985.328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1"/>
      <c r="D92" s="246"/>
      <c r="E92" s="246"/>
      <c r="F92" s="246"/>
      <c r="G92" s="246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200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6">
        <v>8</v>
      </c>
      <c r="B93" s="237" t="s">
        <v>1408</v>
      </c>
      <c r="C93" s="249" t="s">
        <v>1409</v>
      </c>
      <c r="D93" s="238" t="s">
        <v>398</v>
      </c>
      <c r="E93" s="239">
        <v>5381.99125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/>
      <c r="S93" s="241" t="s">
        <v>343</v>
      </c>
      <c r="T93" s="242" t="s">
        <v>1186</v>
      </c>
      <c r="U93" s="224">
        <v>0</v>
      </c>
      <c r="V93" s="224">
        <f>ROUND(E93*U93,2)</f>
        <v>0</v>
      </c>
      <c r="W93" s="224"/>
      <c r="X93" s="224" t="s">
        <v>231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232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3" t="s">
        <v>1410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204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1411</v>
      </c>
      <c r="D95" s="226"/>
      <c r="E95" s="227">
        <v>27.984999999999999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204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3" t="s">
        <v>1412</v>
      </c>
      <c r="D96" s="226"/>
      <c r="E96" s="227">
        <v>79.2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204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1413</v>
      </c>
      <c r="D97" s="226"/>
      <c r="E97" s="227">
        <v>175.56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1414</v>
      </c>
      <c r="D98" s="226"/>
      <c r="E98" s="227">
        <v>51.84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3" t="s">
        <v>1415</v>
      </c>
      <c r="D99" s="226"/>
      <c r="E99" s="227">
        <v>154.69999999999999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204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3" t="s">
        <v>1416</v>
      </c>
      <c r="D100" s="226"/>
      <c r="E100" s="227">
        <v>104.4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204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1417</v>
      </c>
      <c r="D101" s="226"/>
      <c r="E101" s="227">
        <v>167.31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1418</v>
      </c>
      <c r="D102" s="226"/>
      <c r="E102" s="227">
        <v>113.4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1419</v>
      </c>
      <c r="D103" s="226"/>
      <c r="E103" s="227">
        <v>99.836250000000007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1420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4" t="s">
        <v>379</v>
      </c>
      <c r="D105" s="261"/>
      <c r="E105" s="262">
        <v>974.23125000000005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204</v>
      </c>
      <c r="AH105" s="213">
        <v>1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3" t="s">
        <v>1368</v>
      </c>
      <c r="D106" s="226"/>
      <c r="E106" s="227"/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204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1421</v>
      </c>
      <c r="D107" s="226"/>
      <c r="E107" s="227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204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1422</v>
      </c>
      <c r="D108" s="226"/>
      <c r="E108" s="227">
        <v>131.94999999999999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3" t="s">
        <v>1423</v>
      </c>
      <c r="D109" s="226"/>
      <c r="E109" s="227">
        <v>107.46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204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1424</v>
      </c>
      <c r="D110" s="226"/>
      <c r="E110" s="227">
        <v>173.46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204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1425</v>
      </c>
      <c r="D111" s="226"/>
      <c r="E111" s="227">
        <v>52.08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1426</v>
      </c>
      <c r="D112" s="226"/>
      <c r="E112" s="227">
        <v>190.4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1427</v>
      </c>
      <c r="D113" s="226"/>
      <c r="E113" s="227">
        <v>81.06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204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3" t="s">
        <v>1428</v>
      </c>
      <c r="D114" s="226"/>
      <c r="E114" s="227">
        <v>214.6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204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3" t="s">
        <v>1429</v>
      </c>
      <c r="D115" s="226"/>
      <c r="E115" s="227">
        <v>165.33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204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1430</v>
      </c>
      <c r="D116" s="226"/>
      <c r="E116" s="227">
        <v>194.13749999999999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4" t="s">
        <v>379</v>
      </c>
      <c r="D117" s="261"/>
      <c r="E117" s="262">
        <v>1310.4775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204</v>
      </c>
      <c r="AH117" s="213">
        <v>1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1431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1432</v>
      </c>
      <c r="D119" s="226"/>
      <c r="E119" s="227">
        <v>8.1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1433</v>
      </c>
      <c r="D120" s="226"/>
      <c r="E120" s="227">
        <v>154.64250000000001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4" t="s">
        <v>379</v>
      </c>
      <c r="D121" s="261"/>
      <c r="E121" s="262">
        <v>162.74250000000001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1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487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1434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1435</v>
      </c>
      <c r="D124" s="226"/>
      <c r="E124" s="227">
        <v>180.84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3" t="s">
        <v>1432</v>
      </c>
      <c r="D125" s="226"/>
      <c r="E125" s="227">
        <v>8.1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204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3" t="s">
        <v>1436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204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4" t="s">
        <v>379</v>
      </c>
      <c r="D127" s="261"/>
      <c r="E127" s="262">
        <v>188.94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204</v>
      </c>
      <c r="AH127" s="213">
        <v>1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1437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1438</v>
      </c>
      <c r="D129" s="226"/>
      <c r="E129" s="227">
        <v>25.2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1439</v>
      </c>
      <c r="D130" s="226"/>
      <c r="E130" s="227">
        <v>185.625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1440</v>
      </c>
      <c r="D131" s="226"/>
      <c r="E131" s="227">
        <v>47.04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1441</v>
      </c>
      <c r="D132" s="226"/>
      <c r="E132" s="227">
        <v>12.8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4" t="s">
        <v>379</v>
      </c>
      <c r="D133" s="261"/>
      <c r="E133" s="262">
        <v>270.66500000000002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1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487</v>
      </c>
      <c r="D134" s="226"/>
      <c r="E134" s="227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1442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1443</v>
      </c>
      <c r="D136" s="226"/>
      <c r="E136" s="227">
        <v>292.14999999999998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4" t="s">
        <v>379</v>
      </c>
      <c r="D137" s="261"/>
      <c r="E137" s="262">
        <v>292.14999999999998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1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1377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1444</v>
      </c>
      <c r="D139" s="226"/>
      <c r="E139" s="227">
        <v>647.46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4" t="s">
        <v>379</v>
      </c>
      <c r="D140" s="261"/>
      <c r="E140" s="262">
        <v>647.46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1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487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1445</v>
      </c>
      <c r="D142" s="226"/>
      <c r="E142" s="227">
        <v>730.2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4" t="s">
        <v>379</v>
      </c>
      <c r="D143" s="261"/>
      <c r="E143" s="262">
        <v>730.2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1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1446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1447</v>
      </c>
      <c r="D145" s="226"/>
      <c r="E145" s="227">
        <v>125.6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379</v>
      </c>
      <c r="D146" s="261"/>
      <c r="E146" s="262">
        <v>125.6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1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487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1448</v>
      </c>
      <c r="D148" s="226"/>
      <c r="E148" s="227">
        <v>176.8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4" t="s">
        <v>379</v>
      </c>
      <c r="D149" s="261"/>
      <c r="E149" s="262">
        <v>176.8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1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1449</v>
      </c>
      <c r="D150" s="226"/>
      <c r="E150" s="227">
        <v>29.12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4" t="s">
        <v>379</v>
      </c>
      <c r="D151" s="261"/>
      <c r="E151" s="262">
        <v>29.12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1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1450</v>
      </c>
      <c r="D152" s="226"/>
      <c r="E152" s="227"/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1451</v>
      </c>
      <c r="D153" s="226"/>
      <c r="E153" s="227">
        <v>210.54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4" t="s">
        <v>379</v>
      </c>
      <c r="D154" s="261"/>
      <c r="E154" s="262">
        <v>210.54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1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1452</v>
      </c>
      <c r="D155" s="226"/>
      <c r="E155" s="227">
        <v>133.44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4" t="s">
        <v>379</v>
      </c>
      <c r="D156" s="261"/>
      <c r="E156" s="262">
        <v>133.44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1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1453</v>
      </c>
      <c r="D157" s="226"/>
      <c r="E157" s="227"/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1454</v>
      </c>
      <c r="D158" s="226"/>
      <c r="E158" s="227">
        <v>98.125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1455</v>
      </c>
      <c r="D159" s="226"/>
      <c r="E159" s="227">
        <v>31.5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379</v>
      </c>
      <c r="D160" s="261"/>
      <c r="E160" s="262">
        <v>129.625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1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1"/>
      <c r="D161" s="246"/>
      <c r="E161" s="246"/>
      <c r="F161" s="246"/>
      <c r="G161" s="24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200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x14ac:dyDescent="0.2">
      <c r="A162" s="3"/>
      <c r="B162" s="4"/>
      <c r="C162" s="25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176</v>
      </c>
    </row>
    <row r="163" spans="1:60" x14ac:dyDescent="0.2">
      <c r="A163" s="216"/>
      <c r="B163" s="217" t="s">
        <v>29</v>
      </c>
      <c r="C163" s="255"/>
      <c r="D163" s="218"/>
      <c r="E163" s="219"/>
      <c r="F163" s="219"/>
      <c r="G163" s="235">
        <f>G8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223</v>
      </c>
    </row>
    <row r="164" spans="1:60" x14ac:dyDescent="0.2">
      <c r="C164" s="256"/>
      <c r="D164" s="10"/>
      <c r="AG164" t="s">
        <v>225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qrFTe4qV1kN5r1JDqAUbd4tmaHcMklD1Mv3a/tgGhHh/SG0Jbpi+ap4E71FQdCYbkiwu6Sw3dIkNOFf0FQsMw==" saltValue="6TAPk688pxVMe54bDI9rIQ==" spinCount="100000" sheet="1"/>
  <mergeCells count="18">
    <mergeCell ref="C82:G82"/>
    <mergeCell ref="C85:G85"/>
    <mergeCell ref="C87:G87"/>
    <mergeCell ref="C89:G89"/>
    <mergeCell ref="C92:G92"/>
    <mergeCell ref="C161:G161"/>
    <mergeCell ref="C36:G36"/>
    <mergeCell ref="C72:G72"/>
    <mergeCell ref="C74:G74"/>
    <mergeCell ref="C76:G76"/>
    <mergeCell ref="C78:G78"/>
    <mergeCell ref="C80:G80"/>
    <mergeCell ref="A1:G1"/>
    <mergeCell ref="C2:G2"/>
    <mergeCell ref="C3:G3"/>
    <mergeCell ref="C4:G4"/>
    <mergeCell ref="C10:G1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2667-C7D8-4009-890D-281B48109E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60</v>
      </c>
      <c r="C3" s="202" t="s">
        <v>61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88</v>
      </c>
      <c r="C8" s="248" t="s">
        <v>89</v>
      </c>
      <c r="D8" s="231"/>
      <c r="E8" s="232"/>
      <c r="F8" s="233"/>
      <c r="G8" s="233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2133.09</v>
      </c>
      <c r="P8" s="232"/>
      <c r="Q8" s="232">
        <f>SUM(Q9:Q14)</f>
        <v>0</v>
      </c>
      <c r="R8" s="233"/>
      <c r="S8" s="233"/>
      <c r="T8" s="234"/>
      <c r="U8" s="228"/>
      <c r="V8" s="228">
        <f>SUM(V9:V14)</f>
        <v>2601.1799999999998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1456</v>
      </c>
      <c r="C9" s="249" t="s">
        <v>1457</v>
      </c>
      <c r="D9" s="238" t="s">
        <v>228</v>
      </c>
      <c r="E9" s="239">
        <v>1185.05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229</v>
      </c>
      <c r="S9" s="241" t="s">
        <v>194</v>
      </c>
      <c r="T9" s="242" t="s">
        <v>242</v>
      </c>
      <c r="U9" s="224">
        <v>2.1949999999999998</v>
      </c>
      <c r="V9" s="224">
        <f>ROUND(E9*U9,2)</f>
        <v>2601.1799999999998</v>
      </c>
      <c r="W9" s="224"/>
      <c r="X9" s="224" t="s">
        <v>231</v>
      </c>
      <c r="Y9" s="213"/>
      <c r="Z9" s="213"/>
      <c r="AA9" s="213"/>
      <c r="AB9" s="213"/>
      <c r="AC9" s="213"/>
      <c r="AD9" s="213"/>
      <c r="AE9" s="213"/>
      <c r="AF9" s="213"/>
      <c r="AG9" s="213" t="s">
        <v>232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59" t="s">
        <v>1458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3" t="str">
        <f>C10</f>
        <v>sypaninou z vhodných hornin tř. 1 - 4 nebo materiálem, uloženým ve vzdálenosti do 30 m od vnějšího kraje objektu, pro jakoukoliv míru zhutnění,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1"/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200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2</v>
      </c>
      <c r="B12" s="237" t="s">
        <v>1459</v>
      </c>
      <c r="C12" s="249" t="s">
        <v>1460</v>
      </c>
      <c r="D12" s="238" t="s">
        <v>254</v>
      </c>
      <c r="E12" s="239">
        <v>2133.09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1</v>
      </c>
      <c r="O12" s="239">
        <f>ROUND(E12*N12,2)</f>
        <v>2133.09</v>
      </c>
      <c r="P12" s="239">
        <v>0</v>
      </c>
      <c r="Q12" s="239">
        <f>ROUND(E12*P12,2)</f>
        <v>0</v>
      </c>
      <c r="R12" s="241" t="s">
        <v>317</v>
      </c>
      <c r="S12" s="241" t="s">
        <v>194</v>
      </c>
      <c r="T12" s="242" t="s">
        <v>242</v>
      </c>
      <c r="U12" s="224">
        <v>0</v>
      </c>
      <c r="V12" s="224">
        <f>ROUND(E12*U12,2)</f>
        <v>0</v>
      </c>
      <c r="W12" s="224"/>
      <c r="X12" s="224" t="s">
        <v>318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319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1461</v>
      </c>
      <c r="D13" s="226"/>
      <c r="E13" s="227">
        <v>2133.09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204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1"/>
      <c r="D14" s="246"/>
      <c r="E14" s="246"/>
      <c r="F14" s="246"/>
      <c r="G14" s="24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200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9" t="s">
        <v>189</v>
      </c>
      <c r="B15" s="230" t="s">
        <v>92</v>
      </c>
      <c r="C15" s="248" t="s">
        <v>93</v>
      </c>
      <c r="D15" s="231"/>
      <c r="E15" s="232"/>
      <c r="F15" s="233"/>
      <c r="G15" s="233">
        <f>SUMIF(AG16:AG228,"&lt;&gt;NOR",G16:G228)</f>
        <v>0</v>
      </c>
      <c r="H15" s="233"/>
      <c r="I15" s="233">
        <f>SUM(I16:I228)</f>
        <v>0</v>
      </c>
      <c r="J15" s="233"/>
      <c r="K15" s="233">
        <f>SUM(K16:K228)</f>
        <v>0</v>
      </c>
      <c r="L15" s="233"/>
      <c r="M15" s="233">
        <f>SUM(M16:M228)</f>
        <v>0</v>
      </c>
      <c r="N15" s="232"/>
      <c r="O15" s="232">
        <f>SUM(O16:O228)</f>
        <v>122.8</v>
      </c>
      <c r="P15" s="232"/>
      <c r="Q15" s="232">
        <f>SUM(Q16:Q228)</f>
        <v>0</v>
      </c>
      <c r="R15" s="233"/>
      <c r="S15" s="233"/>
      <c r="T15" s="234"/>
      <c r="U15" s="228"/>
      <c r="V15" s="228">
        <f>SUM(V16:V228)</f>
        <v>985.32000000000016</v>
      </c>
      <c r="W15" s="228"/>
      <c r="X15" s="228"/>
      <c r="AG15" t="s">
        <v>190</v>
      </c>
    </row>
    <row r="16" spans="1:60" ht="33.75" outlineLevel="1" x14ac:dyDescent="0.2">
      <c r="A16" s="236">
        <v>3</v>
      </c>
      <c r="B16" s="237" t="s">
        <v>1462</v>
      </c>
      <c r="C16" s="249" t="s">
        <v>1463</v>
      </c>
      <c r="D16" s="238" t="s">
        <v>398</v>
      </c>
      <c r="E16" s="239">
        <v>4.7619999999999996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0.16439000000000001</v>
      </c>
      <c r="O16" s="239">
        <f>ROUND(E16*N16,2)</f>
        <v>0.78</v>
      </c>
      <c r="P16" s="239">
        <v>0</v>
      </c>
      <c r="Q16" s="239">
        <f>ROUND(E16*P16,2)</f>
        <v>0</v>
      </c>
      <c r="R16" s="241" t="s">
        <v>399</v>
      </c>
      <c r="S16" s="241" t="s">
        <v>194</v>
      </c>
      <c r="T16" s="242" t="s">
        <v>242</v>
      </c>
      <c r="U16" s="224">
        <v>0.63519999999999999</v>
      </c>
      <c r="V16" s="224">
        <f>ROUND(E16*U16,2)</f>
        <v>3.02</v>
      </c>
      <c r="W16" s="224"/>
      <c r="X16" s="224" t="s">
        <v>231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232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1464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204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3" t="s">
        <v>1465</v>
      </c>
      <c r="D18" s="226"/>
      <c r="E18" s="227">
        <v>4.7619999999999996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204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1"/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200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45" outlineLevel="1" x14ac:dyDescent="0.2">
      <c r="A20" s="236">
        <v>4</v>
      </c>
      <c r="B20" s="237" t="s">
        <v>1466</v>
      </c>
      <c r="C20" s="249" t="s">
        <v>1467</v>
      </c>
      <c r="D20" s="238" t="s">
        <v>398</v>
      </c>
      <c r="E20" s="239">
        <v>155.99365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0.17471</v>
      </c>
      <c r="O20" s="239">
        <f>ROUND(E20*N20,2)</f>
        <v>27.25</v>
      </c>
      <c r="P20" s="239">
        <v>0</v>
      </c>
      <c r="Q20" s="239">
        <f>ROUND(E20*P20,2)</f>
        <v>0</v>
      </c>
      <c r="R20" s="241" t="s">
        <v>399</v>
      </c>
      <c r="S20" s="241" t="s">
        <v>194</v>
      </c>
      <c r="T20" s="242" t="s">
        <v>242</v>
      </c>
      <c r="U20" s="224">
        <v>0.68389999999999995</v>
      </c>
      <c r="V20" s="224">
        <f>ROUND(E20*U20,2)</f>
        <v>106.68</v>
      </c>
      <c r="W20" s="224"/>
      <c r="X20" s="224" t="s">
        <v>231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232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3" t="s">
        <v>525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204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1468</v>
      </c>
      <c r="D22" s="226"/>
      <c r="E22" s="227">
        <v>32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204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3" t="s">
        <v>1469</v>
      </c>
      <c r="D23" s="226"/>
      <c r="E23" s="227">
        <v>41.5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204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1470</v>
      </c>
      <c r="D24" s="226"/>
      <c r="E24" s="227">
        <v>1.5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204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1471</v>
      </c>
      <c r="D25" s="226"/>
      <c r="E25" s="227">
        <v>-6.77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204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1472</v>
      </c>
      <c r="D26" s="226"/>
      <c r="E26" s="227">
        <v>-2.4750000000000001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204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1473</v>
      </c>
      <c r="D27" s="226"/>
      <c r="E27" s="227">
        <v>-0.50160000000000005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204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1474</v>
      </c>
      <c r="D28" s="226"/>
      <c r="E28" s="227">
        <v>-5.516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204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1475</v>
      </c>
      <c r="D29" s="226"/>
      <c r="E29" s="227">
        <v>-4.7837500000000004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204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1476</v>
      </c>
      <c r="D30" s="226"/>
      <c r="E30" s="227">
        <v>10.375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204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1477</v>
      </c>
      <c r="D31" s="226"/>
      <c r="E31" s="227">
        <v>21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204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1478</v>
      </c>
      <c r="D32" s="226"/>
      <c r="E32" s="227">
        <v>1.29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204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1479</v>
      </c>
      <c r="D33" s="226"/>
      <c r="E33" s="227">
        <v>3.75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204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1480</v>
      </c>
      <c r="D34" s="226"/>
      <c r="E34" s="227">
        <v>31.875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204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673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204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1481</v>
      </c>
      <c r="D36" s="226"/>
      <c r="E36" s="227">
        <v>10.375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204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1482</v>
      </c>
      <c r="D37" s="226"/>
      <c r="E37" s="227">
        <v>10.375</v>
      </c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204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1483</v>
      </c>
      <c r="D38" s="226"/>
      <c r="E38" s="227">
        <v>6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204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1484</v>
      </c>
      <c r="D39" s="226"/>
      <c r="E39" s="227">
        <v>6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204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1"/>
      <c r="D40" s="246"/>
      <c r="E40" s="246"/>
      <c r="F40" s="246"/>
      <c r="G40" s="24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200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45" outlineLevel="1" x14ac:dyDescent="0.2">
      <c r="A41" s="236">
        <v>5</v>
      </c>
      <c r="B41" s="237" t="s">
        <v>1485</v>
      </c>
      <c r="C41" s="249" t="s">
        <v>1486</v>
      </c>
      <c r="D41" s="238" t="s">
        <v>398</v>
      </c>
      <c r="E41" s="239">
        <v>23.625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0.24951000000000001</v>
      </c>
      <c r="O41" s="239">
        <f>ROUND(E41*N41,2)</f>
        <v>5.89</v>
      </c>
      <c r="P41" s="239">
        <v>0</v>
      </c>
      <c r="Q41" s="239">
        <f>ROUND(E41*P41,2)</f>
        <v>0</v>
      </c>
      <c r="R41" s="241" t="s">
        <v>399</v>
      </c>
      <c r="S41" s="241" t="s">
        <v>194</v>
      </c>
      <c r="T41" s="242" t="s">
        <v>242</v>
      </c>
      <c r="U41" s="224">
        <v>0.81</v>
      </c>
      <c r="V41" s="224">
        <f>ROUND(E41*U41,2)</f>
        <v>19.14</v>
      </c>
      <c r="W41" s="224"/>
      <c r="X41" s="224" t="s">
        <v>231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525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204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1487</v>
      </c>
      <c r="D43" s="226"/>
      <c r="E43" s="227">
        <v>4.5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204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1488</v>
      </c>
      <c r="D44" s="226"/>
      <c r="E44" s="227">
        <v>8.75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204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673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204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1489</v>
      </c>
      <c r="D46" s="226"/>
      <c r="E46" s="227">
        <v>10.375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204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1"/>
      <c r="D47" s="246"/>
      <c r="E47" s="246"/>
      <c r="F47" s="246"/>
      <c r="G47" s="24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200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45" outlineLevel="1" x14ac:dyDescent="0.2">
      <c r="A48" s="236">
        <v>6</v>
      </c>
      <c r="B48" s="237" t="s">
        <v>1490</v>
      </c>
      <c r="C48" s="249" t="s">
        <v>1491</v>
      </c>
      <c r="D48" s="238" t="s">
        <v>398</v>
      </c>
      <c r="E48" s="239">
        <v>9.36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0.30586000000000002</v>
      </c>
      <c r="O48" s="239">
        <f>ROUND(E48*N48,2)</f>
        <v>2.86</v>
      </c>
      <c r="P48" s="239">
        <v>0</v>
      </c>
      <c r="Q48" s="239">
        <f>ROUND(E48*P48,2)</f>
        <v>0</v>
      </c>
      <c r="R48" s="241" t="s">
        <v>399</v>
      </c>
      <c r="S48" s="241" t="s">
        <v>194</v>
      </c>
      <c r="T48" s="242" t="s">
        <v>242</v>
      </c>
      <c r="U48" s="224">
        <v>0.91500000000000004</v>
      </c>
      <c r="V48" s="224">
        <f>ROUND(E48*U48,2)</f>
        <v>8.56</v>
      </c>
      <c r="W48" s="224"/>
      <c r="X48" s="224" t="s">
        <v>231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232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1492</v>
      </c>
      <c r="D49" s="226"/>
      <c r="E49" s="227">
        <v>4.68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204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1493</v>
      </c>
      <c r="D50" s="226"/>
      <c r="E50" s="227">
        <v>4.68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204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1"/>
      <c r="D51" s="246"/>
      <c r="E51" s="246"/>
      <c r="F51" s="246"/>
      <c r="G51" s="24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200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6">
        <v>7</v>
      </c>
      <c r="B52" s="237" t="s">
        <v>1494</v>
      </c>
      <c r="C52" s="249" t="s">
        <v>1495</v>
      </c>
      <c r="D52" s="238" t="s">
        <v>261</v>
      </c>
      <c r="E52" s="239">
        <v>18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2.7999999999999998E-4</v>
      </c>
      <c r="O52" s="239">
        <f>ROUND(E52*N52,2)</f>
        <v>0.01</v>
      </c>
      <c r="P52" s="239">
        <v>0</v>
      </c>
      <c r="Q52" s="239">
        <f>ROUND(E52*P52,2)</f>
        <v>0</v>
      </c>
      <c r="R52" s="241" t="s">
        <v>399</v>
      </c>
      <c r="S52" s="241" t="s">
        <v>194</v>
      </c>
      <c r="T52" s="242" t="s">
        <v>242</v>
      </c>
      <c r="U52" s="224">
        <v>0.15</v>
      </c>
      <c r="V52" s="224">
        <f>ROUND(E52*U52,2)</f>
        <v>2.7</v>
      </c>
      <c r="W52" s="224"/>
      <c r="X52" s="224" t="s">
        <v>231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232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1496</v>
      </c>
      <c r="D53" s="226"/>
      <c r="E53" s="227">
        <v>1.5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204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1497</v>
      </c>
      <c r="D54" s="226"/>
      <c r="E54" s="227">
        <v>3.75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204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1498</v>
      </c>
      <c r="D55" s="226"/>
      <c r="E55" s="227">
        <v>5.25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204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1499</v>
      </c>
      <c r="D56" s="226"/>
      <c r="E56" s="227">
        <v>3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204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1500</v>
      </c>
      <c r="D57" s="226"/>
      <c r="E57" s="227">
        <v>2.5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204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1501</v>
      </c>
      <c r="D58" s="226"/>
      <c r="E58" s="227">
        <v>2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204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1"/>
      <c r="D59" s="246"/>
      <c r="E59" s="246"/>
      <c r="F59" s="246"/>
      <c r="G59" s="24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200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6">
        <v>8</v>
      </c>
      <c r="B60" s="237" t="s">
        <v>1502</v>
      </c>
      <c r="C60" s="249" t="s">
        <v>1503</v>
      </c>
      <c r="D60" s="238" t="s">
        <v>313</v>
      </c>
      <c r="E60" s="239">
        <v>42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7.1300000000000001E-3</v>
      </c>
      <c r="O60" s="239">
        <f>ROUND(E60*N60,2)</f>
        <v>0.3</v>
      </c>
      <c r="P60" s="239">
        <v>0</v>
      </c>
      <c r="Q60" s="239">
        <f>ROUND(E60*P60,2)</f>
        <v>0</v>
      </c>
      <c r="R60" s="241" t="s">
        <v>399</v>
      </c>
      <c r="S60" s="241" t="s">
        <v>194</v>
      </c>
      <c r="T60" s="242" t="s">
        <v>242</v>
      </c>
      <c r="U60" s="224">
        <v>0.3175</v>
      </c>
      <c r="V60" s="224">
        <f>ROUND(E60*U60,2)</f>
        <v>13.34</v>
      </c>
      <c r="W60" s="224"/>
      <c r="X60" s="224" t="s">
        <v>231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232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1504</v>
      </c>
      <c r="D61" s="226"/>
      <c r="E61" s="227">
        <v>10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204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1505</v>
      </c>
      <c r="D62" s="226"/>
      <c r="E62" s="227">
        <v>4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204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1506</v>
      </c>
      <c r="D63" s="226"/>
      <c r="E63" s="227">
        <v>4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204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3" t="s">
        <v>1507</v>
      </c>
      <c r="D64" s="226"/>
      <c r="E64" s="227">
        <v>6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204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1508</v>
      </c>
      <c r="D65" s="226"/>
      <c r="E65" s="227">
        <v>4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204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1509</v>
      </c>
      <c r="D66" s="226"/>
      <c r="E66" s="227">
        <v>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204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1510</v>
      </c>
      <c r="D67" s="226"/>
      <c r="E67" s="227">
        <v>12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204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1"/>
      <c r="D68" s="246"/>
      <c r="E68" s="246"/>
      <c r="F68" s="246"/>
      <c r="G68" s="24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200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6">
        <v>9</v>
      </c>
      <c r="B69" s="237" t="s">
        <v>1511</v>
      </c>
      <c r="C69" s="249" t="s">
        <v>1512</v>
      </c>
      <c r="D69" s="238" t="s">
        <v>313</v>
      </c>
      <c r="E69" s="239">
        <v>13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39">
        <v>1.137E-2</v>
      </c>
      <c r="O69" s="239">
        <f>ROUND(E69*N69,2)</f>
        <v>0.15</v>
      </c>
      <c r="P69" s="239">
        <v>0</v>
      </c>
      <c r="Q69" s="239">
        <f>ROUND(E69*P69,2)</f>
        <v>0</v>
      </c>
      <c r="R69" s="241" t="s">
        <v>399</v>
      </c>
      <c r="S69" s="241" t="s">
        <v>194</v>
      </c>
      <c r="T69" s="242" t="s">
        <v>242</v>
      </c>
      <c r="U69" s="224">
        <v>0.34749999999999998</v>
      </c>
      <c r="V69" s="224">
        <f>ROUND(E69*U69,2)</f>
        <v>4.5199999999999996</v>
      </c>
      <c r="W69" s="224"/>
      <c r="X69" s="224" t="s">
        <v>231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232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3" t="s">
        <v>1513</v>
      </c>
      <c r="D70" s="226"/>
      <c r="E70" s="227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204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1514</v>
      </c>
      <c r="D71" s="226"/>
      <c r="E71" s="227">
        <v>2</v>
      </c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204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1515</v>
      </c>
      <c r="D72" s="226"/>
      <c r="E72" s="227">
        <v>6</v>
      </c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204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1516</v>
      </c>
      <c r="D73" s="226"/>
      <c r="E73" s="227">
        <v>4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204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1"/>
      <c r="D74" s="246"/>
      <c r="E74" s="246"/>
      <c r="F74" s="246"/>
      <c r="G74" s="246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200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6">
        <v>10</v>
      </c>
      <c r="B75" s="237" t="s">
        <v>1517</v>
      </c>
      <c r="C75" s="249" t="s">
        <v>1518</v>
      </c>
      <c r="D75" s="238" t="s">
        <v>313</v>
      </c>
      <c r="E75" s="239">
        <v>4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4.7499999999999999E-3</v>
      </c>
      <c r="O75" s="239">
        <f>ROUND(E75*N75,2)</f>
        <v>0.02</v>
      </c>
      <c r="P75" s="239">
        <v>0</v>
      </c>
      <c r="Q75" s="239">
        <f>ROUND(E75*P75,2)</f>
        <v>0</v>
      </c>
      <c r="R75" s="241" t="s">
        <v>399</v>
      </c>
      <c r="S75" s="241" t="s">
        <v>194</v>
      </c>
      <c r="T75" s="242" t="s">
        <v>242</v>
      </c>
      <c r="U75" s="224">
        <v>0.48</v>
      </c>
      <c r="V75" s="224">
        <f>ROUND(E75*U75,2)</f>
        <v>1.92</v>
      </c>
      <c r="W75" s="224"/>
      <c r="X75" s="224" t="s">
        <v>231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232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3" t="s">
        <v>1519</v>
      </c>
      <c r="D76" s="226"/>
      <c r="E76" s="227">
        <v>2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204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1520</v>
      </c>
      <c r="D77" s="226"/>
      <c r="E77" s="227">
        <v>2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204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1"/>
      <c r="D78" s="246"/>
      <c r="E78" s="246"/>
      <c r="F78" s="246"/>
      <c r="G78" s="246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200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6">
        <v>11</v>
      </c>
      <c r="B79" s="237" t="s">
        <v>1521</v>
      </c>
      <c r="C79" s="249" t="s">
        <v>1522</v>
      </c>
      <c r="D79" s="238" t="s">
        <v>398</v>
      </c>
      <c r="E79" s="239">
        <v>72.637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4.4119999999999999E-2</v>
      </c>
      <c r="O79" s="239">
        <f>ROUND(E79*N79,2)</f>
        <v>3.2</v>
      </c>
      <c r="P79" s="239">
        <v>0</v>
      </c>
      <c r="Q79" s="239">
        <f>ROUND(E79*P79,2)</f>
        <v>0</v>
      </c>
      <c r="R79" s="241" t="s">
        <v>399</v>
      </c>
      <c r="S79" s="241" t="s">
        <v>194</v>
      </c>
      <c r="T79" s="242" t="s">
        <v>242</v>
      </c>
      <c r="U79" s="224">
        <v>1.452</v>
      </c>
      <c r="V79" s="224">
        <f>ROUND(E79*U79,2)</f>
        <v>105.47</v>
      </c>
      <c r="W79" s="224"/>
      <c r="X79" s="224" t="s">
        <v>231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232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9" t="s">
        <v>1523</v>
      </c>
      <c r="D80" s="257"/>
      <c r="E80" s="257"/>
      <c r="F80" s="257"/>
      <c r="G80" s="257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234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43" t="str">
        <f>C80</f>
        <v>zřízení nosné konstrukce příčky, vložení tepelné izolace tl. do 5 cm, montáž desek, tmelení spár Q2 a úprava rohů. Včetně dodávek materiálu.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3" t="s">
        <v>525</v>
      </c>
      <c r="D81" s="226"/>
      <c r="E81" s="227"/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204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1524</v>
      </c>
      <c r="D82" s="226"/>
      <c r="E82" s="227">
        <v>42.534999999999997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204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3" t="s">
        <v>1525</v>
      </c>
      <c r="D83" s="226"/>
      <c r="E83" s="227">
        <v>-5.04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204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1526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204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3" t="s">
        <v>1527</v>
      </c>
      <c r="D85" s="226"/>
      <c r="E85" s="227">
        <v>35.142000000000003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204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1"/>
      <c r="D86" s="246"/>
      <c r="E86" s="246"/>
      <c r="F86" s="246"/>
      <c r="G86" s="246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200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36">
        <v>12</v>
      </c>
      <c r="B87" s="237" t="s">
        <v>1528</v>
      </c>
      <c r="C87" s="249" t="s">
        <v>1529</v>
      </c>
      <c r="D87" s="238" t="s">
        <v>398</v>
      </c>
      <c r="E87" s="239">
        <v>24.654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4.5699999999999998E-2</v>
      </c>
      <c r="O87" s="239">
        <f>ROUND(E87*N87,2)</f>
        <v>1.1299999999999999</v>
      </c>
      <c r="P87" s="239">
        <v>0</v>
      </c>
      <c r="Q87" s="239">
        <f>ROUND(E87*P87,2)</f>
        <v>0</v>
      </c>
      <c r="R87" s="241" t="s">
        <v>399</v>
      </c>
      <c r="S87" s="241" t="s">
        <v>194</v>
      </c>
      <c r="T87" s="242" t="s">
        <v>242</v>
      </c>
      <c r="U87" s="224">
        <v>2.0209999999999999</v>
      </c>
      <c r="V87" s="224">
        <f>ROUND(E87*U87,2)</f>
        <v>49.83</v>
      </c>
      <c r="W87" s="224"/>
      <c r="X87" s="224" t="s">
        <v>231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232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20"/>
      <c r="B88" s="221"/>
      <c r="C88" s="259" t="s">
        <v>1523</v>
      </c>
      <c r="D88" s="257"/>
      <c r="E88" s="257"/>
      <c r="F88" s="257"/>
      <c r="G88" s="25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234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43" t="str">
        <f>C88</f>
        <v>zřízení nosné konstrukce příčky, vložení tepelné izolace tl. do 5 cm, montáž desek, tmelení spár Q2 a úprava rohů. Včetně dodávek materiálu.</v>
      </c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3" t="s">
        <v>673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204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3" t="s">
        <v>1530</v>
      </c>
      <c r="D90" s="226"/>
      <c r="E90" s="227">
        <v>12.122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204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3" t="s">
        <v>525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204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3" t="s">
        <v>487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204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3" t="s">
        <v>1531</v>
      </c>
      <c r="D93" s="226"/>
      <c r="E93" s="227">
        <v>12.532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204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1"/>
      <c r="D94" s="246"/>
      <c r="E94" s="246"/>
      <c r="F94" s="246"/>
      <c r="G94" s="24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200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33.75" outlineLevel="1" x14ac:dyDescent="0.2">
      <c r="A95" s="236">
        <v>13</v>
      </c>
      <c r="B95" s="237" t="s">
        <v>1532</v>
      </c>
      <c r="C95" s="249" t="s">
        <v>1533</v>
      </c>
      <c r="D95" s="238" t="s">
        <v>398</v>
      </c>
      <c r="E95" s="239">
        <v>14.28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4.4229999999999998E-2</v>
      </c>
      <c r="O95" s="239">
        <f>ROUND(E95*N95,2)</f>
        <v>0.63</v>
      </c>
      <c r="P95" s="239">
        <v>0</v>
      </c>
      <c r="Q95" s="239">
        <f>ROUND(E95*P95,2)</f>
        <v>0</v>
      </c>
      <c r="R95" s="241" t="s">
        <v>399</v>
      </c>
      <c r="S95" s="241" t="s">
        <v>194</v>
      </c>
      <c r="T95" s="242" t="s">
        <v>242</v>
      </c>
      <c r="U95" s="224">
        <v>1.9810000000000001</v>
      </c>
      <c r="V95" s="224">
        <f>ROUND(E95*U95,2)</f>
        <v>28.29</v>
      </c>
      <c r="W95" s="224"/>
      <c r="X95" s="224" t="s">
        <v>231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232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20"/>
      <c r="B96" s="221"/>
      <c r="C96" s="259" t="s">
        <v>1523</v>
      </c>
      <c r="D96" s="257"/>
      <c r="E96" s="257"/>
      <c r="F96" s="257"/>
      <c r="G96" s="25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234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3" t="str">
        <f>C96</f>
        <v>zřízení nosné konstrukce příčky, vložení tepelné izolace tl. do 5 cm, montáž desek, tmelení spár Q2 a úprava rohů. Včetně dodávek materiálu.</v>
      </c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3" t="s">
        <v>1534</v>
      </c>
      <c r="D97" s="226"/>
      <c r="E97" s="227">
        <v>7.24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204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1535</v>
      </c>
      <c r="D98" s="226"/>
      <c r="E98" s="227">
        <v>7.04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204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1"/>
      <c r="D99" s="246"/>
      <c r="E99" s="246"/>
      <c r="F99" s="246"/>
      <c r="G99" s="246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200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33.75" outlineLevel="1" x14ac:dyDescent="0.2">
      <c r="A100" s="236">
        <v>14</v>
      </c>
      <c r="B100" s="237" t="s">
        <v>1536</v>
      </c>
      <c r="C100" s="249" t="s">
        <v>1537</v>
      </c>
      <c r="D100" s="238" t="s">
        <v>313</v>
      </c>
      <c r="E100" s="239">
        <v>6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3.32E-3</v>
      </c>
      <c r="O100" s="239">
        <f>ROUND(E100*N100,2)</f>
        <v>0.02</v>
      </c>
      <c r="P100" s="239">
        <v>0</v>
      </c>
      <c r="Q100" s="239">
        <f>ROUND(E100*P100,2)</f>
        <v>0</v>
      </c>
      <c r="R100" s="241" t="s">
        <v>399</v>
      </c>
      <c r="S100" s="241" t="s">
        <v>194</v>
      </c>
      <c r="T100" s="242" t="s">
        <v>242</v>
      </c>
      <c r="U100" s="224">
        <v>0.36</v>
      </c>
      <c r="V100" s="224">
        <f>ROUND(E100*U100,2)</f>
        <v>2.16</v>
      </c>
      <c r="W100" s="224"/>
      <c r="X100" s="224" t="s">
        <v>231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232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1538</v>
      </c>
      <c r="D101" s="226"/>
      <c r="E101" s="227">
        <v>2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204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3" t="s">
        <v>1539</v>
      </c>
      <c r="D102" s="226"/>
      <c r="E102" s="227">
        <v>2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204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554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204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1540</v>
      </c>
      <c r="D104" s="226"/>
      <c r="E104" s="227">
        <v>2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204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1"/>
      <c r="D105" s="246"/>
      <c r="E105" s="246"/>
      <c r="F105" s="246"/>
      <c r="G105" s="246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3.75" outlineLevel="1" x14ac:dyDescent="0.2">
      <c r="A106" s="236">
        <v>15</v>
      </c>
      <c r="B106" s="237" t="s">
        <v>1541</v>
      </c>
      <c r="C106" s="249" t="s">
        <v>1542</v>
      </c>
      <c r="D106" s="238" t="s">
        <v>313</v>
      </c>
      <c r="E106" s="239">
        <v>6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1.2E-2</v>
      </c>
      <c r="O106" s="239">
        <f>ROUND(E106*N106,2)</f>
        <v>7.0000000000000007E-2</v>
      </c>
      <c r="P106" s="239">
        <v>0</v>
      </c>
      <c r="Q106" s="239">
        <f>ROUND(E106*P106,2)</f>
        <v>0</v>
      </c>
      <c r="R106" s="241" t="s">
        <v>399</v>
      </c>
      <c r="S106" s="241" t="s">
        <v>1543</v>
      </c>
      <c r="T106" s="242" t="s">
        <v>1543</v>
      </c>
      <c r="U106" s="224">
        <v>0.71</v>
      </c>
      <c r="V106" s="224">
        <f>ROUND(E106*U106,2)</f>
        <v>4.26</v>
      </c>
      <c r="W106" s="224"/>
      <c r="X106" s="224" t="s">
        <v>231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232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1544</v>
      </c>
      <c r="D107" s="226"/>
      <c r="E107" s="227">
        <v>4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204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3" t="s">
        <v>1545</v>
      </c>
      <c r="D108" s="226"/>
      <c r="E108" s="227">
        <v>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204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1"/>
      <c r="D109" s="246"/>
      <c r="E109" s="246"/>
      <c r="F109" s="246"/>
      <c r="G109" s="246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200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45" outlineLevel="1" x14ac:dyDescent="0.2">
      <c r="A110" s="236">
        <v>16</v>
      </c>
      <c r="B110" s="237" t="s">
        <v>1546</v>
      </c>
      <c r="C110" s="249" t="s">
        <v>1547</v>
      </c>
      <c r="D110" s="238" t="s">
        <v>313</v>
      </c>
      <c r="E110" s="239">
        <v>8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6.3200000000000001E-3</v>
      </c>
      <c r="O110" s="239">
        <f>ROUND(E110*N110,2)</f>
        <v>0.05</v>
      </c>
      <c r="P110" s="239">
        <v>0</v>
      </c>
      <c r="Q110" s="239">
        <f>ROUND(E110*P110,2)</f>
        <v>0</v>
      </c>
      <c r="R110" s="241" t="s">
        <v>399</v>
      </c>
      <c r="S110" s="241" t="s">
        <v>194</v>
      </c>
      <c r="T110" s="242" t="s">
        <v>242</v>
      </c>
      <c r="U110" s="224">
        <v>0.95699999999999996</v>
      </c>
      <c r="V110" s="224">
        <f>ROUND(E110*U110,2)</f>
        <v>7.66</v>
      </c>
      <c r="W110" s="224"/>
      <c r="X110" s="224" t="s">
        <v>231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232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3" t="s">
        <v>1548</v>
      </c>
      <c r="D111" s="226"/>
      <c r="E111" s="227">
        <v>4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204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3" t="s">
        <v>1549</v>
      </c>
      <c r="D112" s="226"/>
      <c r="E112" s="227">
        <v>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204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1"/>
      <c r="D113" s="246"/>
      <c r="E113" s="246"/>
      <c r="F113" s="246"/>
      <c r="G113" s="246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200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17</v>
      </c>
      <c r="B114" s="237" t="s">
        <v>1550</v>
      </c>
      <c r="C114" s="249" t="s">
        <v>1551</v>
      </c>
      <c r="D114" s="238" t="s">
        <v>398</v>
      </c>
      <c r="E114" s="239">
        <v>71.328749999999999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9.2030000000000001E-2</v>
      </c>
      <c r="O114" s="239">
        <f>ROUND(E114*N114,2)</f>
        <v>6.56</v>
      </c>
      <c r="P114" s="239">
        <v>0</v>
      </c>
      <c r="Q114" s="239">
        <f>ROUND(E114*P114,2)</f>
        <v>0</v>
      </c>
      <c r="R114" s="241" t="s">
        <v>399</v>
      </c>
      <c r="S114" s="241" t="s">
        <v>194</v>
      </c>
      <c r="T114" s="242" t="s">
        <v>242</v>
      </c>
      <c r="U114" s="224">
        <v>0.54600000000000004</v>
      </c>
      <c r="V114" s="224">
        <f>ROUND(E114*U114,2)</f>
        <v>38.950000000000003</v>
      </c>
      <c r="W114" s="224"/>
      <c r="X114" s="224" t="s">
        <v>231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232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20"/>
      <c r="B115" s="221"/>
      <c r="C115" s="259" t="s">
        <v>1552</v>
      </c>
      <c r="D115" s="257"/>
      <c r="E115" s="257"/>
      <c r="F115" s="257"/>
      <c r="G115" s="25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234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43" t="str">
        <f>C115</f>
        <v>jednoduché nebo příčky zděné do svislé dřevěné, cihelné, betonové nebo ocelové konstrukce na jakoukoliv maltu vápenocementovou (MVC) nebo cementovou (MC),</v>
      </c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1553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204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3" t="s">
        <v>1554</v>
      </c>
      <c r="D117" s="226"/>
      <c r="E117" s="227">
        <v>3.2974999999999999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204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3" t="s">
        <v>1555</v>
      </c>
      <c r="D118" s="226"/>
      <c r="E118" s="227">
        <v>3.03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204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1556</v>
      </c>
      <c r="D119" s="226"/>
      <c r="E119" s="227">
        <v>7.6950000000000003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204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1557</v>
      </c>
      <c r="D120" s="226"/>
      <c r="E120" s="227">
        <v>6.4749999999999996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204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1558</v>
      </c>
      <c r="D121" s="226"/>
      <c r="E121" s="227">
        <v>5.375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204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1559</v>
      </c>
      <c r="D122" s="226"/>
      <c r="E122" s="227">
        <v>3.8925000000000001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204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3" t="s">
        <v>1560</v>
      </c>
      <c r="D123" s="226"/>
      <c r="E123" s="227">
        <v>30.375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204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1561</v>
      </c>
      <c r="D124" s="226"/>
      <c r="E124" s="227">
        <v>11.188750000000001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204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1"/>
      <c r="D125" s="246"/>
      <c r="E125" s="246"/>
      <c r="F125" s="246"/>
      <c r="G125" s="24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200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6">
        <v>18</v>
      </c>
      <c r="B126" s="237" t="s">
        <v>1562</v>
      </c>
      <c r="C126" s="249" t="s">
        <v>1563</v>
      </c>
      <c r="D126" s="238" t="s">
        <v>398</v>
      </c>
      <c r="E126" s="239">
        <v>498.82747999999998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0.14137</v>
      </c>
      <c r="O126" s="239">
        <f>ROUND(E126*N126,2)</f>
        <v>70.52</v>
      </c>
      <c r="P126" s="239">
        <v>0</v>
      </c>
      <c r="Q126" s="239">
        <f>ROUND(E126*P126,2)</f>
        <v>0</v>
      </c>
      <c r="R126" s="241" t="s">
        <v>399</v>
      </c>
      <c r="S126" s="241" t="s">
        <v>194</v>
      </c>
      <c r="T126" s="242" t="s">
        <v>242</v>
      </c>
      <c r="U126" s="224">
        <v>0.59299999999999997</v>
      </c>
      <c r="V126" s="224">
        <f>ROUND(E126*U126,2)</f>
        <v>295.8</v>
      </c>
      <c r="W126" s="224"/>
      <c r="X126" s="224" t="s">
        <v>231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232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20"/>
      <c r="B127" s="221"/>
      <c r="C127" s="259" t="s">
        <v>1552</v>
      </c>
      <c r="D127" s="257"/>
      <c r="E127" s="257"/>
      <c r="F127" s="257"/>
      <c r="G127" s="257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234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43" t="str">
        <f>C127</f>
        <v>jednoduché nebo příčky zděné do svislé dřevěné, cihelné, betonové nebo ocelové konstrukce na jakoukoliv maltu vápenocementovou (MVC) nebo cementovou (MC),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1564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204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3" t="s">
        <v>1565</v>
      </c>
      <c r="D129" s="226"/>
      <c r="E129" s="227">
        <v>7.25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204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3" t="s">
        <v>1566</v>
      </c>
      <c r="D130" s="226"/>
      <c r="E130" s="227">
        <v>3.25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204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3" t="s">
        <v>1567</v>
      </c>
      <c r="D131" s="226"/>
      <c r="E131" s="227">
        <v>8.375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204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1568</v>
      </c>
      <c r="D132" s="226"/>
      <c r="E132" s="227">
        <v>6.75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204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1569</v>
      </c>
      <c r="D133" s="226"/>
      <c r="E133" s="227">
        <v>7.875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204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1570</v>
      </c>
      <c r="D134" s="226"/>
      <c r="E134" s="227">
        <v>8.5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204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3" t="s">
        <v>1571</v>
      </c>
      <c r="D135" s="226"/>
      <c r="E135" s="227">
        <v>9.44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204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1572</v>
      </c>
      <c r="D136" s="226"/>
      <c r="E136" s="227">
        <v>8.84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204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1573</v>
      </c>
      <c r="D137" s="226"/>
      <c r="E137" s="227">
        <v>0.88400000000000001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204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3" t="s">
        <v>1574</v>
      </c>
      <c r="D138" s="226"/>
      <c r="E138" s="227">
        <v>16.795999999999999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204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3" t="s">
        <v>1575</v>
      </c>
      <c r="D139" s="226"/>
      <c r="E139" s="227">
        <v>11.11148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204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3" t="s">
        <v>488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204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1576</v>
      </c>
      <c r="D141" s="226"/>
      <c r="E141" s="227">
        <v>8.875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204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3" t="s">
        <v>1577</v>
      </c>
      <c r="D142" s="226"/>
      <c r="E142" s="227">
        <v>8.875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204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1578</v>
      </c>
      <c r="D143" s="226"/>
      <c r="E143" s="227">
        <v>8.875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204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3" t="s">
        <v>1579</v>
      </c>
      <c r="D144" s="226"/>
      <c r="E144" s="227">
        <v>8.375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204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3" t="s">
        <v>1580</v>
      </c>
      <c r="D145" s="226"/>
      <c r="E145" s="227">
        <v>2.5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204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3" t="s">
        <v>525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204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3" t="s">
        <v>1581</v>
      </c>
      <c r="D147" s="226"/>
      <c r="E147" s="227">
        <v>24.125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204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3" t="s">
        <v>1582</v>
      </c>
      <c r="D148" s="226"/>
      <c r="E148" s="227">
        <v>16.22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204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3" t="s">
        <v>1583</v>
      </c>
      <c r="D149" s="226"/>
      <c r="E149" s="227">
        <v>11.25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204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3" t="s">
        <v>1584</v>
      </c>
      <c r="D150" s="226"/>
      <c r="E150" s="227">
        <v>8.375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204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3" t="s">
        <v>1585</v>
      </c>
      <c r="D151" s="226"/>
      <c r="E151" s="227">
        <v>19.32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204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3" t="s">
        <v>1586</v>
      </c>
      <c r="D152" s="226"/>
      <c r="E152" s="227">
        <v>9.375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204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3" t="s">
        <v>1587</v>
      </c>
      <c r="D153" s="226"/>
      <c r="E153" s="227">
        <v>24.36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204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3" t="s">
        <v>1588</v>
      </c>
      <c r="D154" s="226"/>
      <c r="E154" s="227">
        <v>28.73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204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3" t="s">
        <v>1589</v>
      </c>
      <c r="D155" s="226"/>
      <c r="E155" s="227">
        <v>18.940000000000001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204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3" t="s">
        <v>1590</v>
      </c>
      <c r="D156" s="226"/>
      <c r="E156" s="227">
        <v>33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204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3" t="s">
        <v>1591</v>
      </c>
      <c r="D157" s="226"/>
      <c r="E157" s="227">
        <v>8.875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204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3" t="s">
        <v>1592</v>
      </c>
      <c r="D158" s="226"/>
      <c r="E158" s="227">
        <v>8.375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204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3" t="s">
        <v>1593</v>
      </c>
      <c r="D159" s="226"/>
      <c r="E159" s="227">
        <v>2.5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204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3" t="s">
        <v>1594</v>
      </c>
      <c r="D160" s="226"/>
      <c r="E160" s="227">
        <v>24.734999999999999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204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3" t="s">
        <v>1595</v>
      </c>
      <c r="D161" s="226"/>
      <c r="E161" s="227">
        <v>8.875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204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3" t="s">
        <v>1596</v>
      </c>
      <c r="D162" s="226"/>
      <c r="E162" s="227">
        <v>8.875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204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379</v>
      </c>
      <c r="D163" s="261"/>
      <c r="E163" s="262">
        <v>382.50148000000002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204</v>
      </c>
      <c r="AH163" s="213">
        <v>1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3" t="s">
        <v>673</v>
      </c>
      <c r="D164" s="226"/>
      <c r="E164" s="227"/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204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3" t="s">
        <v>1597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204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3" t="s">
        <v>1598</v>
      </c>
      <c r="D166" s="226"/>
      <c r="E166" s="227">
        <v>12.496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204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3" t="s">
        <v>1599</v>
      </c>
      <c r="D167" s="226"/>
      <c r="E167" s="227">
        <v>11.792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204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1600</v>
      </c>
      <c r="D168" s="226"/>
      <c r="E168" s="227">
        <v>12.496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13"/>
      <c r="Z168" s="213"/>
      <c r="AA168" s="213"/>
      <c r="AB168" s="213"/>
      <c r="AC168" s="213"/>
      <c r="AD168" s="213"/>
      <c r="AE168" s="213"/>
      <c r="AF168" s="213"/>
      <c r="AG168" s="213" t="s">
        <v>204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3" t="s">
        <v>1599</v>
      </c>
      <c r="D169" s="226"/>
      <c r="E169" s="227">
        <v>11.792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204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3" t="s">
        <v>1601</v>
      </c>
      <c r="D170" s="226"/>
      <c r="E170" s="227">
        <v>8.375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204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3" t="s">
        <v>1602</v>
      </c>
      <c r="D171" s="226"/>
      <c r="E171" s="227">
        <v>8.875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204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3" t="s">
        <v>1603</v>
      </c>
      <c r="D172" s="226"/>
      <c r="E172" s="227">
        <v>1.75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204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3" t="s">
        <v>1604</v>
      </c>
      <c r="D173" s="226"/>
      <c r="E173" s="227">
        <v>8.875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204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3" t="s">
        <v>1605</v>
      </c>
      <c r="D174" s="226"/>
      <c r="E174" s="227">
        <v>8.875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204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3" t="s">
        <v>595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204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3" t="s">
        <v>1606</v>
      </c>
      <c r="D176" s="226"/>
      <c r="E176" s="227">
        <v>1.75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204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3" t="s">
        <v>1607</v>
      </c>
      <c r="D177" s="226"/>
      <c r="E177" s="227">
        <v>8.875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204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3" t="s">
        <v>1608</v>
      </c>
      <c r="D178" s="226"/>
      <c r="E178" s="227">
        <v>8.875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204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3" t="s">
        <v>1609</v>
      </c>
      <c r="D179" s="226"/>
      <c r="E179" s="227">
        <v>11.5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204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1"/>
      <c r="D180" s="246"/>
      <c r="E180" s="246"/>
      <c r="F180" s="246"/>
      <c r="G180" s="246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200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6">
        <v>19</v>
      </c>
      <c r="B181" s="237" t="s">
        <v>1610</v>
      </c>
      <c r="C181" s="249" t="s">
        <v>1611</v>
      </c>
      <c r="D181" s="238" t="s">
        <v>398</v>
      </c>
      <c r="E181" s="239">
        <v>47.94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1.2149999999999999E-2</v>
      </c>
      <c r="O181" s="239">
        <f>ROUND(E181*N181,2)</f>
        <v>0.57999999999999996</v>
      </c>
      <c r="P181" s="239">
        <v>0</v>
      </c>
      <c r="Q181" s="239">
        <f>ROUND(E181*P181,2)</f>
        <v>0</v>
      </c>
      <c r="R181" s="241" t="s">
        <v>399</v>
      </c>
      <c r="S181" s="241" t="s">
        <v>194</v>
      </c>
      <c r="T181" s="242" t="s">
        <v>242</v>
      </c>
      <c r="U181" s="224">
        <v>1.0109999999999999</v>
      </c>
      <c r="V181" s="224">
        <f>ROUND(E181*U181,2)</f>
        <v>48.47</v>
      </c>
      <c r="W181" s="224"/>
      <c r="X181" s="224" t="s">
        <v>231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232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3" t="s">
        <v>1612</v>
      </c>
      <c r="D182" s="226"/>
      <c r="E182" s="227">
        <v>15.98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204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3" t="s">
        <v>1613</v>
      </c>
      <c r="D183" s="226"/>
      <c r="E183" s="227">
        <v>15.98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204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3" t="s">
        <v>1614</v>
      </c>
      <c r="D184" s="226"/>
      <c r="E184" s="227">
        <v>15.98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204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1"/>
      <c r="D185" s="246"/>
      <c r="E185" s="246"/>
      <c r="F185" s="246"/>
      <c r="G185" s="246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200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6">
        <v>20</v>
      </c>
      <c r="B186" s="237" t="s">
        <v>1615</v>
      </c>
      <c r="C186" s="249" t="s">
        <v>1616</v>
      </c>
      <c r="D186" s="238" t="s">
        <v>313</v>
      </c>
      <c r="E186" s="239">
        <v>50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1.6000000000000001E-4</v>
      </c>
      <c r="O186" s="239">
        <f>ROUND(E186*N186,2)</f>
        <v>0.01</v>
      </c>
      <c r="P186" s="239">
        <v>0</v>
      </c>
      <c r="Q186" s="239">
        <f>ROUND(E186*P186,2)</f>
        <v>0</v>
      </c>
      <c r="R186" s="241" t="s">
        <v>399</v>
      </c>
      <c r="S186" s="241" t="s">
        <v>194</v>
      </c>
      <c r="T186" s="242" t="s">
        <v>242</v>
      </c>
      <c r="U186" s="224">
        <v>1.24</v>
      </c>
      <c r="V186" s="224">
        <f>ROUND(E186*U186,2)</f>
        <v>62</v>
      </c>
      <c r="W186" s="224"/>
      <c r="X186" s="224" t="s">
        <v>231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232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0" t="s">
        <v>1617</v>
      </c>
      <c r="D187" s="244"/>
      <c r="E187" s="244"/>
      <c r="F187" s="244"/>
      <c r="G187" s="24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199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1"/>
      <c r="D188" s="246"/>
      <c r="E188" s="246"/>
      <c r="F188" s="246"/>
      <c r="G188" s="246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200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33.75" outlineLevel="1" x14ac:dyDescent="0.2">
      <c r="A189" s="236">
        <v>21</v>
      </c>
      <c r="B189" s="237" t="s">
        <v>1618</v>
      </c>
      <c r="C189" s="249" t="s">
        <v>1619</v>
      </c>
      <c r="D189" s="238" t="s">
        <v>261</v>
      </c>
      <c r="E189" s="239">
        <v>110.1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1.1560000000000001E-2</v>
      </c>
      <c r="O189" s="239">
        <f>ROUND(E189*N189,2)</f>
        <v>1.27</v>
      </c>
      <c r="P189" s="239">
        <v>0</v>
      </c>
      <c r="Q189" s="239">
        <f>ROUND(E189*P189,2)</f>
        <v>0</v>
      </c>
      <c r="R189" s="241" t="s">
        <v>399</v>
      </c>
      <c r="S189" s="241" t="s">
        <v>194</v>
      </c>
      <c r="T189" s="242" t="s">
        <v>242</v>
      </c>
      <c r="U189" s="224">
        <v>1.6579999999999999</v>
      </c>
      <c r="V189" s="224">
        <f>ROUND(E189*U189,2)</f>
        <v>182.55</v>
      </c>
      <c r="W189" s="224"/>
      <c r="X189" s="224" t="s">
        <v>231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232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3" t="s">
        <v>1620</v>
      </c>
      <c r="D190" s="226"/>
      <c r="E190" s="227">
        <v>36.700000000000003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204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3" t="s">
        <v>1621</v>
      </c>
      <c r="D191" s="226"/>
      <c r="E191" s="227">
        <v>36.700000000000003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204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3" t="s">
        <v>1622</v>
      </c>
      <c r="D192" s="226"/>
      <c r="E192" s="227">
        <v>36.700000000000003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204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1"/>
      <c r="D193" s="246"/>
      <c r="E193" s="246"/>
      <c r="F193" s="246"/>
      <c r="G193" s="246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200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6">
        <v>22</v>
      </c>
      <c r="B194" s="237" t="s">
        <v>1623</v>
      </c>
      <c r="C194" s="249" t="s">
        <v>1624</v>
      </c>
      <c r="D194" s="238" t="s">
        <v>313</v>
      </c>
      <c r="E194" s="239">
        <v>50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8.0000000000000004E-4</v>
      </c>
      <c r="O194" s="239">
        <f>ROUND(E194*N194,2)</f>
        <v>0.04</v>
      </c>
      <c r="P194" s="239">
        <v>0</v>
      </c>
      <c r="Q194" s="239">
        <f>ROUND(E194*P194,2)</f>
        <v>0</v>
      </c>
      <c r="R194" s="241" t="s">
        <v>317</v>
      </c>
      <c r="S194" s="241" t="s">
        <v>194</v>
      </c>
      <c r="T194" s="242" t="s">
        <v>242</v>
      </c>
      <c r="U194" s="224">
        <v>0</v>
      </c>
      <c r="V194" s="224">
        <f>ROUND(E194*U194,2)</f>
        <v>0</v>
      </c>
      <c r="W194" s="224"/>
      <c r="X194" s="224" t="s">
        <v>318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319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0"/>
      <c r="D195" s="258"/>
      <c r="E195" s="258"/>
      <c r="F195" s="258"/>
      <c r="G195" s="258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200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6">
        <v>23</v>
      </c>
      <c r="B196" s="237" t="s">
        <v>1625</v>
      </c>
      <c r="C196" s="249" t="s">
        <v>1626</v>
      </c>
      <c r="D196" s="238" t="s">
        <v>313</v>
      </c>
      <c r="E196" s="239">
        <v>6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1.6E-2</v>
      </c>
      <c r="O196" s="239">
        <f>ROUND(E196*N196,2)</f>
        <v>0.1</v>
      </c>
      <c r="P196" s="239">
        <v>0</v>
      </c>
      <c r="Q196" s="239">
        <f>ROUND(E196*P196,2)</f>
        <v>0</v>
      </c>
      <c r="R196" s="241" t="s">
        <v>317</v>
      </c>
      <c r="S196" s="241" t="s">
        <v>194</v>
      </c>
      <c r="T196" s="242" t="s">
        <v>242</v>
      </c>
      <c r="U196" s="224">
        <v>0</v>
      </c>
      <c r="V196" s="224">
        <f>ROUND(E196*U196,2)</f>
        <v>0</v>
      </c>
      <c r="W196" s="224"/>
      <c r="X196" s="224" t="s">
        <v>318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319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3" t="s">
        <v>1505</v>
      </c>
      <c r="D197" s="226"/>
      <c r="E197" s="227">
        <v>4</v>
      </c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204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3" t="s">
        <v>1509</v>
      </c>
      <c r="D198" s="226"/>
      <c r="E198" s="227">
        <v>2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204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1"/>
      <c r="D199" s="246"/>
      <c r="E199" s="246"/>
      <c r="F199" s="246"/>
      <c r="G199" s="246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200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36">
        <v>24</v>
      </c>
      <c r="B200" s="237" t="s">
        <v>1627</v>
      </c>
      <c r="C200" s="249" t="s">
        <v>1628</v>
      </c>
      <c r="D200" s="238" t="s">
        <v>313</v>
      </c>
      <c r="E200" s="239">
        <v>14</v>
      </c>
      <c r="F200" s="240"/>
      <c r="G200" s="241">
        <f>ROUND(E200*F200,2)</f>
        <v>0</v>
      </c>
      <c r="H200" s="240"/>
      <c r="I200" s="241">
        <f>ROUND(E200*H200,2)</f>
        <v>0</v>
      </c>
      <c r="J200" s="240"/>
      <c r="K200" s="241">
        <f>ROUND(E200*J200,2)</f>
        <v>0</v>
      </c>
      <c r="L200" s="241">
        <v>21</v>
      </c>
      <c r="M200" s="241">
        <f>G200*(1+L200/100)</f>
        <v>0</v>
      </c>
      <c r="N200" s="239">
        <v>0.02</v>
      </c>
      <c r="O200" s="239">
        <f>ROUND(E200*N200,2)</f>
        <v>0.28000000000000003</v>
      </c>
      <c r="P200" s="239">
        <v>0</v>
      </c>
      <c r="Q200" s="239">
        <f>ROUND(E200*P200,2)</f>
        <v>0</v>
      </c>
      <c r="R200" s="241" t="s">
        <v>317</v>
      </c>
      <c r="S200" s="241" t="s">
        <v>194</v>
      </c>
      <c r="T200" s="242" t="s">
        <v>242</v>
      </c>
      <c r="U200" s="224">
        <v>0</v>
      </c>
      <c r="V200" s="224">
        <f>ROUND(E200*U200,2)</f>
        <v>0</v>
      </c>
      <c r="W200" s="224"/>
      <c r="X200" s="224" t="s">
        <v>318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319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3" t="s">
        <v>1506</v>
      </c>
      <c r="D201" s="226"/>
      <c r="E201" s="227">
        <v>4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204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3" t="s">
        <v>1507</v>
      </c>
      <c r="D202" s="226"/>
      <c r="E202" s="227">
        <v>6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204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3" t="s">
        <v>1508</v>
      </c>
      <c r="D203" s="226"/>
      <c r="E203" s="227">
        <v>4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204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1"/>
      <c r="D204" s="246"/>
      <c r="E204" s="246"/>
      <c r="F204" s="246"/>
      <c r="G204" s="246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200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6">
        <v>25</v>
      </c>
      <c r="B205" s="237" t="s">
        <v>1629</v>
      </c>
      <c r="C205" s="249" t="s">
        <v>1630</v>
      </c>
      <c r="D205" s="238" t="s">
        <v>313</v>
      </c>
      <c r="E205" s="239">
        <v>4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2.4E-2</v>
      </c>
      <c r="O205" s="239">
        <f>ROUND(E205*N205,2)</f>
        <v>0.1</v>
      </c>
      <c r="P205" s="239">
        <v>0</v>
      </c>
      <c r="Q205" s="239">
        <f>ROUND(E205*P205,2)</f>
        <v>0</v>
      </c>
      <c r="R205" s="241" t="s">
        <v>317</v>
      </c>
      <c r="S205" s="241" t="s">
        <v>194</v>
      </c>
      <c r="T205" s="242" t="s">
        <v>242</v>
      </c>
      <c r="U205" s="224">
        <v>0</v>
      </c>
      <c r="V205" s="224">
        <f>ROUND(E205*U205,2)</f>
        <v>0</v>
      </c>
      <c r="W205" s="224"/>
      <c r="X205" s="224" t="s">
        <v>318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319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3" t="s">
        <v>1516</v>
      </c>
      <c r="D206" s="226"/>
      <c r="E206" s="227">
        <v>4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204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1"/>
      <c r="D207" s="246"/>
      <c r="E207" s="246"/>
      <c r="F207" s="246"/>
      <c r="G207" s="246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200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26</v>
      </c>
      <c r="B208" s="237" t="s">
        <v>1631</v>
      </c>
      <c r="C208" s="249" t="s">
        <v>1632</v>
      </c>
      <c r="D208" s="238" t="s">
        <v>313</v>
      </c>
      <c r="E208" s="239">
        <v>6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2.8000000000000001E-2</v>
      </c>
      <c r="O208" s="239">
        <f>ROUND(E208*N208,2)</f>
        <v>0.17</v>
      </c>
      <c r="P208" s="239">
        <v>0</v>
      </c>
      <c r="Q208" s="239">
        <f>ROUND(E208*P208,2)</f>
        <v>0</v>
      </c>
      <c r="R208" s="241" t="s">
        <v>317</v>
      </c>
      <c r="S208" s="241" t="s">
        <v>194</v>
      </c>
      <c r="T208" s="242" t="s">
        <v>242</v>
      </c>
      <c r="U208" s="224">
        <v>0</v>
      </c>
      <c r="V208" s="224">
        <f>ROUND(E208*U208,2)</f>
        <v>0</v>
      </c>
      <c r="W208" s="224"/>
      <c r="X208" s="224" t="s">
        <v>318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319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3" t="s">
        <v>1515</v>
      </c>
      <c r="D209" s="226"/>
      <c r="E209" s="227">
        <v>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204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1"/>
      <c r="D210" s="246"/>
      <c r="E210" s="246"/>
      <c r="F210" s="246"/>
      <c r="G210" s="246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200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6">
        <v>27</v>
      </c>
      <c r="B211" s="237" t="s">
        <v>1633</v>
      </c>
      <c r="C211" s="249" t="s">
        <v>1634</v>
      </c>
      <c r="D211" s="238" t="s">
        <v>313</v>
      </c>
      <c r="E211" s="239">
        <v>12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1.7999999999999999E-2</v>
      </c>
      <c r="O211" s="239">
        <f>ROUND(E211*N211,2)</f>
        <v>0.22</v>
      </c>
      <c r="P211" s="239">
        <v>0</v>
      </c>
      <c r="Q211" s="239">
        <f>ROUND(E211*P211,2)</f>
        <v>0</v>
      </c>
      <c r="R211" s="241" t="s">
        <v>317</v>
      </c>
      <c r="S211" s="241" t="s">
        <v>194</v>
      </c>
      <c r="T211" s="242" t="s">
        <v>242</v>
      </c>
      <c r="U211" s="224">
        <v>0</v>
      </c>
      <c r="V211" s="224">
        <f>ROUND(E211*U211,2)</f>
        <v>0</v>
      </c>
      <c r="W211" s="224"/>
      <c r="X211" s="224" t="s">
        <v>318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319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1510</v>
      </c>
      <c r="D212" s="226"/>
      <c r="E212" s="227">
        <v>12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204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1"/>
      <c r="D213" s="246"/>
      <c r="E213" s="246"/>
      <c r="F213" s="246"/>
      <c r="G213" s="246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200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6">
        <v>28</v>
      </c>
      <c r="B214" s="237" t="s">
        <v>1635</v>
      </c>
      <c r="C214" s="249" t="s">
        <v>1636</v>
      </c>
      <c r="D214" s="238" t="s">
        <v>313</v>
      </c>
      <c r="E214" s="239">
        <v>10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2.2499999999999999E-2</v>
      </c>
      <c r="O214" s="239">
        <f>ROUND(E214*N214,2)</f>
        <v>0.23</v>
      </c>
      <c r="P214" s="239">
        <v>0</v>
      </c>
      <c r="Q214" s="239">
        <f>ROUND(E214*P214,2)</f>
        <v>0</v>
      </c>
      <c r="R214" s="241" t="s">
        <v>317</v>
      </c>
      <c r="S214" s="241" t="s">
        <v>194</v>
      </c>
      <c r="T214" s="242" t="s">
        <v>242</v>
      </c>
      <c r="U214" s="224">
        <v>0</v>
      </c>
      <c r="V214" s="224">
        <f>ROUND(E214*U214,2)</f>
        <v>0</v>
      </c>
      <c r="W214" s="224"/>
      <c r="X214" s="224" t="s">
        <v>318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319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3" t="s">
        <v>1504</v>
      </c>
      <c r="D215" s="226"/>
      <c r="E215" s="227">
        <v>10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204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1"/>
      <c r="D216" s="246"/>
      <c r="E216" s="246"/>
      <c r="F216" s="246"/>
      <c r="G216" s="246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200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6">
        <v>29</v>
      </c>
      <c r="B217" s="237" t="s">
        <v>1637</v>
      </c>
      <c r="C217" s="249" t="s">
        <v>1638</v>
      </c>
      <c r="D217" s="238" t="s">
        <v>313</v>
      </c>
      <c r="E217" s="239">
        <v>1</v>
      </c>
      <c r="F217" s="240"/>
      <c r="G217" s="241">
        <f>ROUND(E217*F217,2)</f>
        <v>0</v>
      </c>
      <c r="H217" s="240"/>
      <c r="I217" s="241">
        <f>ROUND(E217*H217,2)</f>
        <v>0</v>
      </c>
      <c r="J217" s="240"/>
      <c r="K217" s="241">
        <f>ROUND(E217*J217,2)</f>
        <v>0</v>
      </c>
      <c r="L217" s="241">
        <v>21</v>
      </c>
      <c r="M217" s="241">
        <f>G217*(1+L217/100)</f>
        <v>0</v>
      </c>
      <c r="N217" s="239">
        <v>2.7E-2</v>
      </c>
      <c r="O217" s="239">
        <f>ROUND(E217*N217,2)</f>
        <v>0.03</v>
      </c>
      <c r="P217" s="239">
        <v>0</v>
      </c>
      <c r="Q217" s="239">
        <f>ROUND(E217*P217,2)</f>
        <v>0</v>
      </c>
      <c r="R217" s="241" t="s">
        <v>317</v>
      </c>
      <c r="S217" s="241" t="s">
        <v>194</v>
      </c>
      <c r="T217" s="242" t="s">
        <v>242</v>
      </c>
      <c r="U217" s="224">
        <v>0</v>
      </c>
      <c r="V217" s="224">
        <f>ROUND(E217*U217,2)</f>
        <v>0</v>
      </c>
      <c r="W217" s="224"/>
      <c r="X217" s="224" t="s">
        <v>318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319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1513</v>
      </c>
      <c r="D218" s="226"/>
      <c r="E218" s="227">
        <v>1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204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1"/>
      <c r="D219" s="246"/>
      <c r="E219" s="246"/>
      <c r="F219" s="246"/>
      <c r="G219" s="246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200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6">
        <v>30</v>
      </c>
      <c r="B220" s="237" t="s">
        <v>1639</v>
      </c>
      <c r="C220" s="249" t="s">
        <v>1640</v>
      </c>
      <c r="D220" s="238" t="s">
        <v>313</v>
      </c>
      <c r="E220" s="239">
        <v>2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3.15E-2</v>
      </c>
      <c r="O220" s="239">
        <f>ROUND(E220*N220,2)</f>
        <v>0.06</v>
      </c>
      <c r="P220" s="239">
        <v>0</v>
      </c>
      <c r="Q220" s="239">
        <f>ROUND(E220*P220,2)</f>
        <v>0</v>
      </c>
      <c r="R220" s="241" t="s">
        <v>317</v>
      </c>
      <c r="S220" s="241" t="s">
        <v>194</v>
      </c>
      <c r="T220" s="242" t="s">
        <v>242</v>
      </c>
      <c r="U220" s="224">
        <v>0</v>
      </c>
      <c r="V220" s="224">
        <f>ROUND(E220*U220,2)</f>
        <v>0</v>
      </c>
      <c r="W220" s="224"/>
      <c r="X220" s="224" t="s">
        <v>318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319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3" t="s">
        <v>1514</v>
      </c>
      <c r="D221" s="226"/>
      <c r="E221" s="227">
        <v>2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204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1"/>
      <c r="D222" s="246"/>
      <c r="E222" s="246"/>
      <c r="F222" s="246"/>
      <c r="G222" s="246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200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6">
        <v>31</v>
      </c>
      <c r="B223" s="237" t="s">
        <v>1641</v>
      </c>
      <c r="C223" s="249" t="s">
        <v>1642</v>
      </c>
      <c r="D223" s="238" t="s">
        <v>313</v>
      </c>
      <c r="E223" s="239">
        <v>2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5.2499999999999998E-2</v>
      </c>
      <c r="O223" s="239">
        <f>ROUND(E223*N223,2)</f>
        <v>0.11</v>
      </c>
      <c r="P223" s="239">
        <v>0</v>
      </c>
      <c r="Q223" s="239">
        <f>ROUND(E223*P223,2)</f>
        <v>0</v>
      </c>
      <c r="R223" s="241" t="s">
        <v>317</v>
      </c>
      <c r="S223" s="241" t="s">
        <v>194</v>
      </c>
      <c r="T223" s="242" t="s">
        <v>242</v>
      </c>
      <c r="U223" s="224">
        <v>0</v>
      </c>
      <c r="V223" s="224">
        <f>ROUND(E223*U223,2)</f>
        <v>0</v>
      </c>
      <c r="W223" s="224"/>
      <c r="X223" s="224" t="s">
        <v>318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319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3" t="s">
        <v>1519</v>
      </c>
      <c r="D224" s="226"/>
      <c r="E224" s="227">
        <v>2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204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1"/>
      <c r="D225" s="246"/>
      <c r="E225" s="246"/>
      <c r="F225" s="246"/>
      <c r="G225" s="246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200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22.5" outlineLevel="1" x14ac:dyDescent="0.2">
      <c r="A226" s="236">
        <v>32</v>
      </c>
      <c r="B226" s="237" t="s">
        <v>1643</v>
      </c>
      <c r="C226" s="249" t="s">
        <v>1644</v>
      </c>
      <c r="D226" s="238" t="s">
        <v>313</v>
      </c>
      <c r="E226" s="239">
        <v>2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7.8750000000000001E-2</v>
      </c>
      <c r="O226" s="239">
        <f>ROUND(E226*N226,2)</f>
        <v>0.16</v>
      </c>
      <c r="P226" s="239">
        <v>0</v>
      </c>
      <c r="Q226" s="239">
        <f>ROUND(E226*P226,2)</f>
        <v>0</v>
      </c>
      <c r="R226" s="241" t="s">
        <v>317</v>
      </c>
      <c r="S226" s="241" t="s">
        <v>194</v>
      </c>
      <c r="T226" s="242" t="s">
        <v>242</v>
      </c>
      <c r="U226" s="224">
        <v>0</v>
      </c>
      <c r="V226" s="224">
        <f>ROUND(E226*U226,2)</f>
        <v>0</v>
      </c>
      <c r="W226" s="224"/>
      <c r="X226" s="224" t="s">
        <v>318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319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3" t="s">
        <v>1520</v>
      </c>
      <c r="D227" s="226"/>
      <c r="E227" s="227">
        <v>2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204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1"/>
      <c r="D228" s="246"/>
      <c r="E228" s="246"/>
      <c r="F228" s="246"/>
      <c r="G228" s="246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13"/>
      <c r="Z228" s="213"/>
      <c r="AA228" s="213"/>
      <c r="AB228" s="213"/>
      <c r="AC228" s="213"/>
      <c r="AD228" s="213"/>
      <c r="AE228" s="213"/>
      <c r="AF228" s="213"/>
      <c r="AG228" s="213" t="s">
        <v>200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9" t="s">
        <v>189</v>
      </c>
      <c r="B229" s="230" t="s">
        <v>96</v>
      </c>
      <c r="C229" s="248" t="s">
        <v>97</v>
      </c>
      <c r="D229" s="231"/>
      <c r="E229" s="232"/>
      <c r="F229" s="233"/>
      <c r="G229" s="233">
        <f>SUMIF(AG230:AG261,"&lt;&gt;NOR",G230:G261)</f>
        <v>0</v>
      </c>
      <c r="H229" s="233"/>
      <c r="I229" s="233">
        <f>SUM(I230:I261)</f>
        <v>0</v>
      </c>
      <c r="J229" s="233"/>
      <c r="K229" s="233">
        <f>SUM(K230:K261)</f>
        <v>0</v>
      </c>
      <c r="L229" s="233"/>
      <c r="M229" s="233">
        <f>SUM(M230:M261)</f>
        <v>0</v>
      </c>
      <c r="N229" s="232"/>
      <c r="O229" s="232">
        <f>SUM(O230:O261)</f>
        <v>481.26</v>
      </c>
      <c r="P229" s="232"/>
      <c r="Q229" s="232">
        <f>SUM(Q230:Q261)</f>
        <v>0</v>
      </c>
      <c r="R229" s="233"/>
      <c r="S229" s="233"/>
      <c r="T229" s="234"/>
      <c r="U229" s="228"/>
      <c r="V229" s="228">
        <f>SUM(V230:V261)</f>
        <v>160.93</v>
      </c>
      <c r="W229" s="228"/>
      <c r="X229" s="228"/>
      <c r="AG229" t="s">
        <v>190</v>
      </c>
    </row>
    <row r="230" spans="1:60" outlineLevel="1" x14ac:dyDescent="0.2">
      <c r="A230" s="236">
        <v>33</v>
      </c>
      <c r="B230" s="237" t="s">
        <v>1645</v>
      </c>
      <c r="C230" s="249" t="s">
        <v>1646</v>
      </c>
      <c r="D230" s="238" t="s">
        <v>398</v>
      </c>
      <c r="E230" s="239">
        <v>266.45</v>
      </c>
      <c r="F230" s="240"/>
      <c r="G230" s="241">
        <f>ROUND(E230*F230,2)</f>
        <v>0</v>
      </c>
      <c r="H230" s="240"/>
      <c r="I230" s="241">
        <f>ROUND(E230*H230,2)</f>
        <v>0</v>
      </c>
      <c r="J230" s="240"/>
      <c r="K230" s="241">
        <f>ROUND(E230*J230,2)</f>
        <v>0</v>
      </c>
      <c r="L230" s="241">
        <v>21</v>
      </c>
      <c r="M230" s="241">
        <f>G230*(1+L230/100)</f>
        <v>0</v>
      </c>
      <c r="N230" s="239">
        <v>0.71643999999999997</v>
      </c>
      <c r="O230" s="239">
        <f>ROUND(E230*N230,2)</f>
        <v>190.9</v>
      </c>
      <c r="P230" s="239">
        <v>0</v>
      </c>
      <c r="Q230" s="239">
        <f>ROUND(E230*P230,2)</f>
        <v>0</v>
      </c>
      <c r="R230" s="241" t="s">
        <v>1647</v>
      </c>
      <c r="S230" s="241" t="s">
        <v>194</v>
      </c>
      <c r="T230" s="242" t="s">
        <v>242</v>
      </c>
      <c r="U230" s="224">
        <v>7.2999999999999995E-2</v>
      </c>
      <c r="V230" s="224">
        <f>ROUND(E230*U230,2)</f>
        <v>19.45</v>
      </c>
      <c r="W230" s="224"/>
      <c r="X230" s="224" t="s">
        <v>231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232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9" t="s">
        <v>1648</v>
      </c>
      <c r="D231" s="257"/>
      <c r="E231" s="257"/>
      <c r="F231" s="257"/>
      <c r="G231" s="257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234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43" t="str">
        <f>C231</f>
        <v>kamenivo hrubé drcené vel. 32 - 63 mm s výplňovým kamenivem (vibrovaný štěrk), s rozprostřením, vlhčením a zhutněním</v>
      </c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3" t="s">
        <v>1649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204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3" t="s">
        <v>1650</v>
      </c>
      <c r="D233" s="226"/>
      <c r="E233" s="227">
        <v>245.33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204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3" t="s">
        <v>1651</v>
      </c>
      <c r="D234" s="226"/>
      <c r="E234" s="227">
        <v>21.12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204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1"/>
      <c r="D235" s="246"/>
      <c r="E235" s="246"/>
      <c r="F235" s="246"/>
      <c r="G235" s="246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200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2.5" outlineLevel="1" x14ac:dyDescent="0.2">
      <c r="A236" s="236">
        <v>34</v>
      </c>
      <c r="B236" s="237" t="s">
        <v>1652</v>
      </c>
      <c r="C236" s="249" t="s">
        <v>1653</v>
      </c>
      <c r="D236" s="238" t="s">
        <v>398</v>
      </c>
      <c r="E236" s="239">
        <v>266.45</v>
      </c>
      <c r="F236" s="240"/>
      <c r="G236" s="241">
        <f>ROUND(E236*F236,2)</f>
        <v>0</v>
      </c>
      <c r="H236" s="240"/>
      <c r="I236" s="241">
        <f>ROUND(E236*H236,2)</f>
        <v>0</v>
      </c>
      <c r="J236" s="240"/>
      <c r="K236" s="241">
        <f>ROUND(E236*J236,2)</f>
        <v>0</v>
      </c>
      <c r="L236" s="241">
        <v>21</v>
      </c>
      <c r="M236" s="241">
        <f>G236*(1+L236/100)</f>
        <v>0</v>
      </c>
      <c r="N236" s="239">
        <v>0.441</v>
      </c>
      <c r="O236" s="239">
        <f>ROUND(E236*N236,2)</f>
        <v>117.5</v>
      </c>
      <c r="P236" s="239">
        <v>0</v>
      </c>
      <c r="Q236" s="239">
        <f>ROUND(E236*P236,2)</f>
        <v>0</v>
      </c>
      <c r="R236" s="241" t="s">
        <v>1647</v>
      </c>
      <c r="S236" s="241" t="s">
        <v>194</v>
      </c>
      <c r="T236" s="242" t="s">
        <v>242</v>
      </c>
      <c r="U236" s="224">
        <v>2.9000000000000001E-2</v>
      </c>
      <c r="V236" s="224">
        <f>ROUND(E236*U236,2)</f>
        <v>7.73</v>
      </c>
      <c r="W236" s="224"/>
      <c r="X236" s="224" t="s">
        <v>231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232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3" t="s">
        <v>1650</v>
      </c>
      <c r="D237" s="226"/>
      <c r="E237" s="227">
        <v>245.33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204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3" t="s">
        <v>1651</v>
      </c>
      <c r="D238" s="226"/>
      <c r="E238" s="227">
        <v>21.12</v>
      </c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204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1"/>
      <c r="D239" s="246"/>
      <c r="E239" s="246"/>
      <c r="F239" s="246"/>
      <c r="G239" s="246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200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36">
        <v>35</v>
      </c>
      <c r="B240" s="237" t="s">
        <v>1654</v>
      </c>
      <c r="C240" s="249" t="s">
        <v>1655</v>
      </c>
      <c r="D240" s="238" t="s">
        <v>398</v>
      </c>
      <c r="E240" s="239">
        <v>266.45</v>
      </c>
      <c r="F240" s="240"/>
      <c r="G240" s="241">
        <f>ROUND(E240*F240,2)</f>
        <v>0</v>
      </c>
      <c r="H240" s="240"/>
      <c r="I240" s="241">
        <f>ROUND(E240*H240,2)</f>
        <v>0</v>
      </c>
      <c r="J240" s="240"/>
      <c r="K240" s="241">
        <f>ROUND(E240*J240,2)</f>
        <v>0</v>
      </c>
      <c r="L240" s="241">
        <v>21</v>
      </c>
      <c r="M240" s="241">
        <f>G240*(1+L240/100)</f>
        <v>0</v>
      </c>
      <c r="N240" s="239">
        <v>0.38313999999999998</v>
      </c>
      <c r="O240" s="239">
        <f>ROUND(E240*N240,2)</f>
        <v>102.09</v>
      </c>
      <c r="P240" s="239">
        <v>0</v>
      </c>
      <c r="Q240" s="239">
        <f>ROUND(E240*P240,2)</f>
        <v>0</v>
      </c>
      <c r="R240" s="241" t="s">
        <v>1647</v>
      </c>
      <c r="S240" s="241" t="s">
        <v>194</v>
      </c>
      <c r="T240" s="242" t="s">
        <v>242</v>
      </c>
      <c r="U240" s="224">
        <v>2.5999999999999999E-2</v>
      </c>
      <c r="V240" s="224">
        <f>ROUND(E240*U240,2)</f>
        <v>6.93</v>
      </c>
      <c r="W240" s="224"/>
      <c r="X240" s="224" t="s">
        <v>231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232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9" t="s">
        <v>1656</v>
      </c>
      <c r="D241" s="257"/>
      <c r="E241" s="257"/>
      <c r="F241" s="257"/>
      <c r="G241" s="257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234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3" t="s">
        <v>1650</v>
      </c>
      <c r="D242" s="226"/>
      <c r="E242" s="227">
        <v>245.33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204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3" t="s">
        <v>1651</v>
      </c>
      <c r="D243" s="226"/>
      <c r="E243" s="227">
        <v>21.12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13"/>
      <c r="Z243" s="213"/>
      <c r="AA243" s="213"/>
      <c r="AB243" s="213"/>
      <c r="AC243" s="213"/>
      <c r="AD243" s="213"/>
      <c r="AE243" s="213"/>
      <c r="AF243" s="213"/>
      <c r="AG243" s="213" t="s">
        <v>204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1"/>
      <c r="D244" s="246"/>
      <c r="E244" s="246"/>
      <c r="F244" s="246"/>
      <c r="G244" s="246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13"/>
      <c r="Z244" s="213"/>
      <c r="AA244" s="213"/>
      <c r="AB244" s="213"/>
      <c r="AC244" s="213"/>
      <c r="AD244" s="213"/>
      <c r="AE244" s="213"/>
      <c r="AF244" s="213"/>
      <c r="AG244" s="213" t="s">
        <v>200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6">
        <v>36</v>
      </c>
      <c r="B245" s="237" t="s">
        <v>1657</v>
      </c>
      <c r="C245" s="249" t="s">
        <v>1658</v>
      </c>
      <c r="D245" s="238" t="s">
        <v>398</v>
      </c>
      <c r="E245" s="239">
        <v>21.12</v>
      </c>
      <c r="F245" s="240"/>
      <c r="G245" s="241">
        <f>ROUND(E245*F245,2)</f>
        <v>0</v>
      </c>
      <c r="H245" s="240"/>
      <c r="I245" s="241">
        <f>ROUND(E245*H245,2)</f>
        <v>0</v>
      </c>
      <c r="J245" s="240"/>
      <c r="K245" s="241">
        <f>ROUND(E245*J245,2)</f>
        <v>0</v>
      </c>
      <c r="L245" s="241">
        <v>21</v>
      </c>
      <c r="M245" s="241">
        <f>G245*(1+L245/100)</f>
        <v>0</v>
      </c>
      <c r="N245" s="239">
        <v>7.3899999999999993E-2</v>
      </c>
      <c r="O245" s="239">
        <f>ROUND(E245*N245,2)</f>
        <v>1.56</v>
      </c>
      <c r="P245" s="239">
        <v>0</v>
      </c>
      <c r="Q245" s="239">
        <f>ROUND(E245*P245,2)</f>
        <v>0</v>
      </c>
      <c r="R245" s="241" t="s">
        <v>1647</v>
      </c>
      <c r="S245" s="241" t="s">
        <v>194</v>
      </c>
      <c r="T245" s="242" t="s">
        <v>242</v>
      </c>
      <c r="U245" s="224">
        <v>0.45200000000000001</v>
      </c>
      <c r="V245" s="224">
        <f>ROUND(E245*U245,2)</f>
        <v>9.5500000000000007</v>
      </c>
      <c r="W245" s="224"/>
      <c r="X245" s="224" t="s">
        <v>231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232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ht="22.5" outlineLevel="1" x14ac:dyDescent="0.2">
      <c r="A246" s="220"/>
      <c r="B246" s="221"/>
      <c r="C246" s="259" t="s">
        <v>1659</v>
      </c>
      <c r="D246" s="257"/>
      <c r="E246" s="257"/>
      <c r="F246" s="257"/>
      <c r="G246" s="257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234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43" t="str">
        <f>C246</f>
        <v>s provedením lože z kameniva drceného, s vyplněním spár, s dvojitým hutněním a se smetením přebytečného materiálu na krajnici. S dodáním hmot pro lože a výplň spár.</v>
      </c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3" t="s">
        <v>1660</v>
      </c>
      <c r="D247" s="226"/>
      <c r="E247" s="227">
        <v>21.12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204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51"/>
      <c r="D248" s="246"/>
      <c r="E248" s="246"/>
      <c r="F248" s="246"/>
      <c r="G248" s="246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13"/>
      <c r="Z248" s="213"/>
      <c r="AA248" s="213"/>
      <c r="AB248" s="213"/>
      <c r="AC248" s="213"/>
      <c r="AD248" s="213"/>
      <c r="AE248" s="213"/>
      <c r="AF248" s="213"/>
      <c r="AG248" s="213" t="s">
        <v>200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6">
        <v>37</v>
      </c>
      <c r="B249" s="237" t="s">
        <v>1661</v>
      </c>
      <c r="C249" s="249" t="s">
        <v>1662</v>
      </c>
      <c r="D249" s="238" t="s">
        <v>398</v>
      </c>
      <c r="E249" s="239">
        <v>245.33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9.2799999999999994E-2</v>
      </c>
      <c r="O249" s="239">
        <f>ROUND(E249*N249,2)</f>
        <v>22.77</v>
      </c>
      <c r="P249" s="239">
        <v>0</v>
      </c>
      <c r="Q249" s="239">
        <f>ROUND(E249*P249,2)</f>
        <v>0</v>
      </c>
      <c r="R249" s="241" t="s">
        <v>1647</v>
      </c>
      <c r="S249" s="241" t="s">
        <v>194</v>
      </c>
      <c r="T249" s="242" t="s">
        <v>242</v>
      </c>
      <c r="U249" s="224">
        <v>0.47799999999999998</v>
      </c>
      <c r="V249" s="224">
        <f>ROUND(E249*U249,2)</f>
        <v>117.27</v>
      </c>
      <c r="W249" s="224"/>
      <c r="X249" s="224" t="s">
        <v>231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232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20"/>
      <c r="B250" s="221"/>
      <c r="C250" s="259" t="s">
        <v>1659</v>
      </c>
      <c r="D250" s="257"/>
      <c r="E250" s="257"/>
      <c r="F250" s="257"/>
      <c r="G250" s="257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234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43" t="str">
        <f>C250</f>
        <v>s provedením lože z kameniva drceného, s vyplněním spár, s dvojitým hutněním a se smetením přebytečného materiálu na krajnici. S dodáním hmot pro lože a výplň spár.</v>
      </c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3" t="s">
        <v>1650</v>
      </c>
      <c r="D251" s="226"/>
      <c r="E251" s="227">
        <v>245.33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204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1"/>
      <c r="D252" s="246"/>
      <c r="E252" s="246"/>
      <c r="F252" s="246"/>
      <c r="G252" s="246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200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6">
        <v>38</v>
      </c>
      <c r="B253" s="237" t="s">
        <v>1663</v>
      </c>
      <c r="C253" s="249" t="s">
        <v>1664</v>
      </c>
      <c r="D253" s="238" t="s">
        <v>398</v>
      </c>
      <c r="E253" s="239">
        <v>198.22664</v>
      </c>
      <c r="F253" s="240"/>
      <c r="G253" s="241">
        <f>ROUND(E253*F253,2)</f>
        <v>0</v>
      </c>
      <c r="H253" s="240"/>
      <c r="I253" s="241">
        <f>ROUND(E253*H253,2)</f>
        <v>0</v>
      </c>
      <c r="J253" s="240"/>
      <c r="K253" s="241">
        <f>ROUND(E253*J253,2)</f>
        <v>0</v>
      </c>
      <c r="L253" s="241">
        <v>21</v>
      </c>
      <c r="M253" s="241">
        <f>G253*(1+L253/100)</f>
        <v>0</v>
      </c>
      <c r="N253" s="239">
        <v>0.17599999999999999</v>
      </c>
      <c r="O253" s="239">
        <f>ROUND(E253*N253,2)</f>
        <v>34.89</v>
      </c>
      <c r="P253" s="239">
        <v>0</v>
      </c>
      <c r="Q253" s="239">
        <f>ROUND(E253*P253,2)</f>
        <v>0</v>
      </c>
      <c r="R253" s="241" t="s">
        <v>317</v>
      </c>
      <c r="S253" s="241" t="s">
        <v>194</v>
      </c>
      <c r="T253" s="242" t="s">
        <v>242</v>
      </c>
      <c r="U253" s="224">
        <v>0</v>
      </c>
      <c r="V253" s="224">
        <f>ROUND(E253*U253,2)</f>
        <v>0</v>
      </c>
      <c r="W253" s="224"/>
      <c r="X253" s="224" t="s">
        <v>318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319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53" t="s">
        <v>1665</v>
      </c>
      <c r="D254" s="226"/>
      <c r="E254" s="227">
        <v>198.22664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204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1"/>
      <c r="D255" s="246"/>
      <c r="E255" s="246"/>
      <c r="F255" s="246"/>
      <c r="G255" s="246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200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ht="22.5" outlineLevel="1" x14ac:dyDescent="0.2">
      <c r="A256" s="236">
        <v>39</v>
      </c>
      <c r="B256" s="237" t="s">
        <v>1666</v>
      </c>
      <c r="C256" s="249" t="s">
        <v>1667</v>
      </c>
      <c r="D256" s="238" t="s">
        <v>398</v>
      </c>
      <c r="E256" s="239">
        <v>49.756</v>
      </c>
      <c r="F256" s="240"/>
      <c r="G256" s="241">
        <f>ROUND(E256*F256,2)</f>
        <v>0</v>
      </c>
      <c r="H256" s="240"/>
      <c r="I256" s="241">
        <f>ROUND(E256*H256,2)</f>
        <v>0</v>
      </c>
      <c r="J256" s="240"/>
      <c r="K256" s="241">
        <f>ROUND(E256*J256,2)</f>
        <v>0</v>
      </c>
      <c r="L256" s="241">
        <v>21</v>
      </c>
      <c r="M256" s="241">
        <f>G256*(1+L256/100)</f>
        <v>0</v>
      </c>
      <c r="N256" s="239">
        <v>0.17599999999999999</v>
      </c>
      <c r="O256" s="239">
        <f>ROUND(E256*N256,2)</f>
        <v>8.76</v>
      </c>
      <c r="P256" s="239">
        <v>0</v>
      </c>
      <c r="Q256" s="239">
        <f>ROUND(E256*P256,2)</f>
        <v>0</v>
      </c>
      <c r="R256" s="241" t="s">
        <v>317</v>
      </c>
      <c r="S256" s="241" t="s">
        <v>194</v>
      </c>
      <c r="T256" s="242" t="s">
        <v>242</v>
      </c>
      <c r="U256" s="224">
        <v>0</v>
      </c>
      <c r="V256" s="224">
        <f>ROUND(E256*U256,2)</f>
        <v>0</v>
      </c>
      <c r="W256" s="224"/>
      <c r="X256" s="224" t="s">
        <v>318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319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3" t="s">
        <v>1668</v>
      </c>
      <c r="D257" s="226"/>
      <c r="E257" s="227">
        <v>49.756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204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1"/>
      <c r="D258" s="246"/>
      <c r="E258" s="246"/>
      <c r="F258" s="246"/>
      <c r="G258" s="246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200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6">
        <v>40</v>
      </c>
      <c r="B259" s="237" t="s">
        <v>1669</v>
      </c>
      <c r="C259" s="249" t="s">
        <v>1670</v>
      </c>
      <c r="D259" s="238" t="s">
        <v>398</v>
      </c>
      <c r="E259" s="239">
        <v>21.331199999999999</v>
      </c>
      <c r="F259" s="240"/>
      <c r="G259" s="241">
        <f>ROUND(E259*F259,2)</f>
        <v>0</v>
      </c>
      <c r="H259" s="240"/>
      <c r="I259" s="241">
        <f>ROUND(E259*H259,2)</f>
        <v>0</v>
      </c>
      <c r="J259" s="240"/>
      <c r="K259" s="241">
        <f>ROUND(E259*J259,2)</f>
        <v>0</v>
      </c>
      <c r="L259" s="241">
        <v>21</v>
      </c>
      <c r="M259" s="241">
        <f>G259*(1+L259/100)</f>
        <v>0</v>
      </c>
      <c r="N259" s="239">
        <v>0.13100000000000001</v>
      </c>
      <c r="O259" s="239">
        <f>ROUND(E259*N259,2)</f>
        <v>2.79</v>
      </c>
      <c r="P259" s="239">
        <v>0</v>
      </c>
      <c r="Q259" s="239">
        <f>ROUND(E259*P259,2)</f>
        <v>0</v>
      </c>
      <c r="R259" s="241" t="s">
        <v>317</v>
      </c>
      <c r="S259" s="241" t="s">
        <v>194</v>
      </c>
      <c r="T259" s="242" t="s">
        <v>242</v>
      </c>
      <c r="U259" s="224">
        <v>0</v>
      </c>
      <c r="V259" s="224">
        <f>ROUND(E259*U259,2)</f>
        <v>0</v>
      </c>
      <c r="W259" s="224"/>
      <c r="X259" s="224" t="s">
        <v>318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319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53" t="s">
        <v>1671</v>
      </c>
      <c r="D260" s="226"/>
      <c r="E260" s="227">
        <v>21.331199999999999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204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51"/>
      <c r="D261" s="246"/>
      <c r="E261" s="246"/>
      <c r="F261" s="246"/>
      <c r="G261" s="246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200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x14ac:dyDescent="0.2">
      <c r="A262" s="229" t="s">
        <v>189</v>
      </c>
      <c r="B262" s="230" t="s">
        <v>98</v>
      </c>
      <c r="C262" s="248" t="s">
        <v>99</v>
      </c>
      <c r="D262" s="231"/>
      <c r="E262" s="232"/>
      <c r="F262" s="233"/>
      <c r="G262" s="233">
        <f>SUMIF(AG263:AG423,"&lt;&gt;NOR",G263:G423)</f>
        <v>0</v>
      </c>
      <c r="H262" s="233"/>
      <c r="I262" s="233">
        <f>SUM(I263:I423)</f>
        <v>0</v>
      </c>
      <c r="J262" s="233"/>
      <c r="K262" s="233">
        <f>SUM(K263:K423)</f>
        <v>0</v>
      </c>
      <c r="L262" s="233"/>
      <c r="M262" s="233">
        <f>SUM(M263:M423)</f>
        <v>0</v>
      </c>
      <c r="N262" s="232"/>
      <c r="O262" s="232">
        <f>SUM(O263:O423)</f>
        <v>71.66</v>
      </c>
      <c r="P262" s="232"/>
      <c r="Q262" s="232">
        <f>SUM(Q263:Q423)</f>
        <v>0</v>
      </c>
      <c r="R262" s="233"/>
      <c r="S262" s="233"/>
      <c r="T262" s="234"/>
      <c r="U262" s="228"/>
      <c r="V262" s="228">
        <f>SUM(V263:V423)</f>
        <v>1744.4200000000003</v>
      </c>
      <c r="W262" s="228"/>
      <c r="X262" s="228"/>
      <c r="AG262" t="s">
        <v>190</v>
      </c>
    </row>
    <row r="263" spans="1:60" ht="22.5" outlineLevel="1" x14ac:dyDescent="0.2">
      <c r="A263" s="236">
        <v>41</v>
      </c>
      <c r="B263" s="237" t="s">
        <v>1672</v>
      </c>
      <c r="C263" s="249" t="s">
        <v>1673</v>
      </c>
      <c r="D263" s="238" t="s">
        <v>398</v>
      </c>
      <c r="E263" s="239">
        <v>341.53</v>
      </c>
      <c r="F263" s="240"/>
      <c r="G263" s="241">
        <f>ROUND(E263*F263,2)</f>
        <v>0</v>
      </c>
      <c r="H263" s="240"/>
      <c r="I263" s="241">
        <f>ROUND(E263*H263,2)</f>
        <v>0</v>
      </c>
      <c r="J263" s="240"/>
      <c r="K263" s="241">
        <f>ROUND(E263*J263,2)</f>
        <v>0</v>
      </c>
      <c r="L263" s="241">
        <v>21</v>
      </c>
      <c r="M263" s="241">
        <f>G263*(1+L263/100)</f>
        <v>0</v>
      </c>
      <c r="N263" s="239">
        <v>4.2300000000000003E-3</v>
      </c>
      <c r="O263" s="239">
        <f>ROUND(E263*N263,2)</f>
        <v>1.44</v>
      </c>
      <c r="P263" s="239">
        <v>0</v>
      </c>
      <c r="Q263" s="239">
        <f>ROUND(E263*P263,2)</f>
        <v>0</v>
      </c>
      <c r="R263" s="241" t="s">
        <v>399</v>
      </c>
      <c r="S263" s="241" t="s">
        <v>194</v>
      </c>
      <c r="T263" s="242" t="s">
        <v>242</v>
      </c>
      <c r="U263" s="224">
        <v>0.315</v>
      </c>
      <c r="V263" s="224">
        <f>ROUND(E263*U263,2)</f>
        <v>107.58</v>
      </c>
      <c r="W263" s="224"/>
      <c r="X263" s="224" t="s">
        <v>231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232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9" t="s">
        <v>1674</v>
      </c>
      <c r="D264" s="257"/>
      <c r="E264" s="257"/>
      <c r="F264" s="257"/>
      <c r="G264" s="257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234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2" t="s">
        <v>1675</v>
      </c>
      <c r="D265" s="247"/>
      <c r="E265" s="247"/>
      <c r="F265" s="247"/>
      <c r="G265" s="247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13"/>
      <c r="Z265" s="213"/>
      <c r="AA265" s="213"/>
      <c r="AB265" s="213"/>
      <c r="AC265" s="213"/>
      <c r="AD265" s="213"/>
      <c r="AE265" s="213"/>
      <c r="AF265" s="213"/>
      <c r="AG265" s="213" t="s">
        <v>199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3" t="s">
        <v>487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204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3" t="s">
        <v>1676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204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3" t="s">
        <v>1677</v>
      </c>
      <c r="D268" s="226"/>
      <c r="E268" s="227">
        <v>85.84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204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ht="22.5" outlineLevel="1" x14ac:dyDescent="0.2">
      <c r="A269" s="220"/>
      <c r="B269" s="221"/>
      <c r="C269" s="253" t="s">
        <v>1678</v>
      </c>
      <c r="D269" s="226"/>
      <c r="E269" s="227">
        <v>219.18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204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3" t="s">
        <v>1679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204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3" t="s">
        <v>1680</v>
      </c>
      <c r="D271" s="226"/>
      <c r="E271" s="227">
        <v>36.51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204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51"/>
      <c r="D272" s="246"/>
      <c r="E272" s="246"/>
      <c r="F272" s="246"/>
      <c r="G272" s="246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13"/>
      <c r="Z272" s="213"/>
      <c r="AA272" s="213"/>
      <c r="AB272" s="213"/>
      <c r="AC272" s="213"/>
      <c r="AD272" s="213"/>
      <c r="AE272" s="213"/>
      <c r="AF272" s="213"/>
      <c r="AG272" s="213" t="s">
        <v>200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36">
        <v>42</v>
      </c>
      <c r="B273" s="237" t="s">
        <v>1681</v>
      </c>
      <c r="C273" s="249" t="s">
        <v>1682</v>
      </c>
      <c r="D273" s="238" t="s">
        <v>398</v>
      </c>
      <c r="E273" s="239">
        <v>1270.97</v>
      </c>
      <c r="F273" s="240"/>
      <c r="G273" s="241">
        <f>ROUND(E273*F273,2)</f>
        <v>0</v>
      </c>
      <c r="H273" s="240"/>
      <c r="I273" s="241">
        <f>ROUND(E273*H273,2)</f>
        <v>0</v>
      </c>
      <c r="J273" s="240"/>
      <c r="K273" s="241">
        <f>ROUND(E273*J273,2)</f>
        <v>0</v>
      </c>
      <c r="L273" s="241">
        <v>21</v>
      </c>
      <c r="M273" s="241">
        <f>G273*(1+L273/100)</f>
        <v>0</v>
      </c>
      <c r="N273" s="239">
        <v>5.2500000000000003E-3</v>
      </c>
      <c r="O273" s="239">
        <f>ROUND(E273*N273,2)</f>
        <v>6.67</v>
      </c>
      <c r="P273" s="239">
        <v>0</v>
      </c>
      <c r="Q273" s="239">
        <f>ROUND(E273*P273,2)</f>
        <v>0</v>
      </c>
      <c r="R273" s="241" t="s">
        <v>399</v>
      </c>
      <c r="S273" s="241" t="s">
        <v>194</v>
      </c>
      <c r="T273" s="242" t="s">
        <v>242</v>
      </c>
      <c r="U273" s="224">
        <v>9.6000000000000002E-2</v>
      </c>
      <c r="V273" s="224">
        <f>ROUND(E273*U273,2)</f>
        <v>122.01</v>
      </c>
      <c r="W273" s="224"/>
      <c r="X273" s="224" t="s">
        <v>231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232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9" t="s">
        <v>1674</v>
      </c>
      <c r="D274" s="257"/>
      <c r="E274" s="257"/>
      <c r="F274" s="257"/>
      <c r="G274" s="257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234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1"/>
      <c r="D275" s="246"/>
      <c r="E275" s="246"/>
      <c r="F275" s="246"/>
      <c r="G275" s="246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200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ht="22.5" outlineLevel="1" x14ac:dyDescent="0.2">
      <c r="A276" s="236">
        <v>43</v>
      </c>
      <c r="B276" s="237" t="s">
        <v>1683</v>
      </c>
      <c r="C276" s="249" t="s">
        <v>1684</v>
      </c>
      <c r="D276" s="238" t="s">
        <v>398</v>
      </c>
      <c r="E276" s="239">
        <v>1270.97</v>
      </c>
      <c r="F276" s="240"/>
      <c r="G276" s="241">
        <f>ROUND(E276*F276,2)</f>
        <v>0</v>
      </c>
      <c r="H276" s="240"/>
      <c r="I276" s="241">
        <f>ROUND(E276*H276,2)</f>
        <v>0</v>
      </c>
      <c r="J276" s="240"/>
      <c r="K276" s="241">
        <f>ROUND(E276*J276,2)</f>
        <v>0</v>
      </c>
      <c r="L276" s="241">
        <v>21</v>
      </c>
      <c r="M276" s="241">
        <f>G276*(1+L276/100)</f>
        <v>0</v>
      </c>
      <c r="N276" s="239">
        <v>3.5000000000000003E-2</v>
      </c>
      <c r="O276" s="239">
        <f>ROUND(E276*N276,2)</f>
        <v>44.48</v>
      </c>
      <c r="P276" s="239">
        <v>0</v>
      </c>
      <c r="Q276" s="239">
        <f>ROUND(E276*P276,2)</f>
        <v>0</v>
      </c>
      <c r="R276" s="241" t="s">
        <v>399</v>
      </c>
      <c r="S276" s="241" t="s">
        <v>194</v>
      </c>
      <c r="T276" s="242" t="s">
        <v>242</v>
      </c>
      <c r="U276" s="224">
        <v>0.48</v>
      </c>
      <c r="V276" s="224">
        <f>ROUND(E276*U276,2)</f>
        <v>610.07000000000005</v>
      </c>
      <c r="W276" s="224"/>
      <c r="X276" s="224" t="s">
        <v>231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232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 t="s">
        <v>1674</v>
      </c>
      <c r="D277" s="257"/>
      <c r="E277" s="257"/>
      <c r="F277" s="257"/>
      <c r="G277" s="257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234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51"/>
      <c r="D278" s="246"/>
      <c r="E278" s="246"/>
      <c r="F278" s="246"/>
      <c r="G278" s="246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200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36">
        <v>44</v>
      </c>
      <c r="B279" s="237" t="s">
        <v>1685</v>
      </c>
      <c r="C279" s="249" t="s">
        <v>1686</v>
      </c>
      <c r="D279" s="238" t="s">
        <v>398</v>
      </c>
      <c r="E279" s="239">
        <v>1270.9773399999999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4.1000000000000003E-3</v>
      </c>
      <c r="O279" s="239">
        <f>ROUND(E279*N279,2)</f>
        <v>5.21</v>
      </c>
      <c r="P279" s="239">
        <v>0</v>
      </c>
      <c r="Q279" s="239">
        <f>ROUND(E279*P279,2)</f>
        <v>0</v>
      </c>
      <c r="R279" s="241" t="s">
        <v>399</v>
      </c>
      <c r="S279" s="241" t="s">
        <v>194</v>
      </c>
      <c r="T279" s="242" t="s">
        <v>242</v>
      </c>
      <c r="U279" s="224">
        <v>0.245</v>
      </c>
      <c r="V279" s="224">
        <f>ROUND(E279*U279,2)</f>
        <v>311.39</v>
      </c>
      <c r="W279" s="224"/>
      <c r="X279" s="224" t="s">
        <v>231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232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9" t="s">
        <v>1674</v>
      </c>
      <c r="D280" s="257"/>
      <c r="E280" s="257"/>
      <c r="F280" s="257"/>
      <c r="G280" s="257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234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3" t="s">
        <v>1553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204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53" t="s">
        <v>1687</v>
      </c>
      <c r="D282" s="226"/>
      <c r="E282" s="227">
        <v>8.875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204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53" t="s">
        <v>1688</v>
      </c>
      <c r="D283" s="226"/>
      <c r="E283" s="227">
        <v>8.375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204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3" t="s">
        <v>1689</v>
      </c>
      <c r="D284" s="226"/>
      <c r="E284" s="227">
        <v>5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204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53" t="s">
        <v>1690</v>
      </c>
      <c r="D285" s="226"/>
      <c r="E285" s="227">
        <v>25.125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204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3" t="s">
        <v>1691</v>
      </c>
      <c r="D286" s="226"/>
      <c r="E286" s="227">
        <v>16.22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204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53" t="s">
        <v>1692</v>
      </c>
      <c r="D287" s="226"/>
      <c r="E287" s="227">
        <v>48.05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204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53" t="s">
        <v>1693</v>
      </c>
      <c r="D288" s="226"/>
      <c r="E288" s="227">
        <v>-12.8925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204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3" t="s">
        <v>1694</v>
      </c>
      <c r="D289" s="226"/>
      <c r="E289" s="227">
        <v>50.14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204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3" t="s">
        <v>1695</v>
      </c>
      <c r="D290" s="226"/>
      <c r="E290" s="227">
        <v>-5.34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204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3" t="s">
        <v>1696</v>
      </c>
      <c r="D291" s="226"/>
      <c r="E291" s="227">
        <v>27.802499999999998</v>
      </c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204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53" t="s">
        <v>1697</v>
      </c>
      <c r="D292" s="226"/>
      <c r="E292" s="227">
        <v>25.742000000000001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204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53" t="s">
        <v>1698</v>
      </c>
      <c r="D293" s="226"/>
      <c r="E293" s="227">
        <v>25.742000000000001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204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3" t="s">
        <v>1699</v>
      </c>
      <c r="D294" s="226"/>
      <c r="E294" s="227">
        <v>38.607500000000002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204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53" t="s">
        <v>1700</v>
      </c>
      <c r="D295" s="226"/>
      <c r="E295" s="227">
        <v>135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204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20"/>
      <c r="B296" s="221"/>
      <c r="C296" s="253" t="s">
        <v>1701</v>
      </c>
      <c r="D296" s="226"/>
      <c r="E296" s="227">
        <v>-7.56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13"/>
      <c r="Z296" s="213"/>
      <c r="AA296" s="213"/>
      <c r="AB296" s="213"/>
      <c r="AC296" s="213"/>
      <c r="AD296" s="213"/>
      <c r="AE296" s="213"/>
      <c r="AF296" s="213"/>
      <c r="AG296" s="213" t="s">
        <v>204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3" t="s">
        <v>1702</v>
      </c>
      <c r="D297" s="226"/>
      <c r="E297" s="227">
        <v>13.78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204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3" t="s">
        <v>1703</v>
      </c>
      <c r="D298" s="226"/>
      <c r="E298" s="227">
        <v>24.89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204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3" t="s">
        <v>1704</v>
      </c>
      <c r="D299" s="226"/>
      <c r="E299" s="227">
        <v>-1.17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204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53" t="s">
        <v>1705</v>
      </c>
      <c r="D300" s="226"/>
      <c r="E300" s="227">
        <v>28.46</v>
      </c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204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3" t="s">
        <v>1706</v>
      </c>
      <c r="D301" s="226"/>
      <c r="E301" s="227">
        <v>-2.6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204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3" t="s">
        <v>1707</v>
      </c>
      <c r="D302" s="226"/>
      <c r="E302" s="227">
        <v>8.875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204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3" t="s">
        <v>1708</v>
      </c>
      <c r="D303" s="226"/>
      <c r="E303" s="227">
        <v>8.375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204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3" t="s">
        <v>1709</v>
      </c>
      <c r="D304" s="226"/>
      <c r="E304" s="227">
        <v>26.625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204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3" t="s">
        <v>1710</v>
      </c>
      <c r="D305" s="226"/>
      <c r="E305" s="227">
        <v>-2.625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204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3" t="s">
        <v>1711</v>
      </c>
      <c r="D306" s="226"/>
      <c r="E306" s="227">
        <v>20.25</v>
      </c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204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3" t="s">
        <v>1712</v>
      </c>
      <c r="D307" s="226"/>
      <c r="E307" s="227">
        <v>20.25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204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3" t="s">
        <v>1713</v>
      </c>
      <c r="D308" s="226"/>
      <c r="E308" s="227">
        <v>49.22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204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53" t="s">
        <v>1714</v>
      </c>
      <c r="D309" s="226"/>
      <c r="E309" s="227">
        <v>63</v>
      </c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204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53" t="s">
        <v>1715</v>
      </c>
      <c r="D310" s="226"/>
      <c r="E310" s="227">
        <v>3.75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204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3" t="s">
        <v>673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204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3" t="s">
        <v>1716</v>
      </c>
      <c r="D312" s="226"/>
      <c r="E312" s="227">
        <v>6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204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3" t="s">
        <v>1717</v>
      </c>
      <c r="D313" s="226"/>
      <c r="E313" s="227">
        <v>6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204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53" t="s">
        <v>1718</v>
      </c>
      <c r="D314" s="226"/>
      <c r="E314" s="227">
        <v>20.25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204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3" t="s">
        <v>1719</v>
      </c>
      <c r="D315" s="226"/>
      <c r="E315" s="227">
        <v>40.5</v>
      </c>
      <c r="F315" s="224"/>
      <c r="G315" s="224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204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3" t="s">
        <v>1720</v>
      </c>
      <c r="D316" s="226"/>
      <c r="E316" s="227">
        <v>8.875</v>
      </c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204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3" t="s">
        <v>1721</v>
      </c>
      <c r="D317" s="226"/>
      <c r="E317" s="227">
        <v>8.375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204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53" t="s">
        <v>1722</v>
      </c>
      <c r="D318" s="226"/>
      <c r="E318" s="227">
        <v>17.75</v>
      </c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204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53" t="s">
        <v>1723</v>
      </c>
      <c r="D319" s="226"/>
      <c r="E319" s="227">
        <v>8.875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204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3" t="s">
        <v>554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204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3" t="s">
        <v>1724</v>
      </c>
      <c r="D321" s="226"/>
      <c r="E321" s="227">
        <v>6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204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3" t="s">
        <v>1717</v>
      </c>
      <c r="D322" s="226"/>
      <c r="E322" s="227">
        <v>6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204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53" t="s">
        <v>1725</v>
      </c>
      <c r="D323" s="226"/>
      <c r="E323" s="227">
        <v>8.875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204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3" t="s">
        <v>1726</v>
      </c>
      <c r="D324" s="226"/>
      <c r="E324" s="227">
        <v>8.375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204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3" t="s">
        <v>1727</v>
      </c>
      <c r="D325" s="226"/>
      <c r="E325" s="227">
        <v>3.5</v>
      </c>
      <c r="F325" s="224"/>
      <c r="G325" s="224"/>
      <c r="H325" s="224"/>
      <c r="I325" s="224"/>
      <c r="J325" s="224"/>
      <c r="K325" s="224"/>
      <c r="L325" s="224"/>
      <c r="M325" s="224"/>
      <c r="N325" s="223"/>
      <c r="O325" s="223"/>
      <c r="P325" s="223"/>
      <c r="Q325" s="223"/>
      <c r="R325" s="224"/>
      <c r="S325" s="224"/>
      <c r="T325" s="224"/>
      <c r="U325" s="224"/>
      <c r="V325" s="224"/>
      <c r="W325" s="224"/>
      <c r="X325" s="224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204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3" t="s">
        <v>1604</v>
      </c>
      <c r="D326" s="226"/>
      <c r="E326" s="227">
        <v>8.875</v>
      </c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204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53" t="s">
        <v>1728</v>
      </c>
      <c r="D327" s="226"/>
      <c r="E327" s="227">
        <v>8.875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204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3" t="s">
        <v>595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204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3" t="s">
        <v>1729</v>
      </c>
      <c r="D329" s="226"/>
      <c r="E329" s="227">
        <v>11.824999999999999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204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3" t="s">
        <v>1730</v>
      </c>
      <c r="D330" s="226"/>
      <c r="E330" s="227">
        <v>8.875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204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53" t="s">
        <v>1731</v>
      </c>
      <c r="D331" s="226"/>
      <c r="E331" s="227">
        <v>12.375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204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3" t="s">
        <v>1732</v>
      </c>
      <c r="D332" s="226"/>
      <c r="E332" s="227">
        <v>8.875</v>
      </c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13"/>
      <c r="Z332" s="213"/>
      <c r="AA332" s="213"/>
      <c r="AB332" s="213"/>
      <c r="AC332" s="213"/>
      <c r="AD332" s="213"/>
      <c r="AE332" s="213"/>
      <c r="AF332" s="213"/>
      <c r="AG332" s="213" t="s">
        <v>204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4" t="s">
        <v>379</v>
      </c>
      <c r="D333" s="261"/>
      <c r="E333" s="262">
        <v>859.04150000000004</v>
      </c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13"/>
      <c r="Z333" s="213"/>
      <c r="AA333" s="213"/>
      <c r="AB333" s="213"/>
      <c r="AC333" s="213"/>
      <c r="AD333" s="213"/>
      <c r="AE333" s="213"/>
      <c r="AF333" s="213"/>
      <c r="AG333" s="213" t="s">
        <v>204</v>
      </c>
      <c r="AH333" s="213">
        <v>1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3" t="s">
        <v>703</v>
      </c>
      <c r="D334" s="226"/>
      <c r="E334" s="227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204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3" t="s">
        <v>1733</v>
      </c>
      <c r="D335" s="226"/>
      <c r="E335" s="227"/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204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3" t="s">
        <v>1734</v>
      </c>
      <c r="D336" s="226"/>
      <c r="E336" s="227">
        <v>56.499000000000002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204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53" t="s">
        <v>1735</v>
      </c>
      <c r="D337" s="226"/>
      <c r="E337" s="227">
        <v>82.405680000000004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204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53" t="s">
        <v>673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204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53" t="s">
        <v>703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204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3" t="s">
        <v>1736</v>
      </c>
      <c r="D340" s="226"/>
      <c r="E340" s="227">
        <v>56.3904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204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3" t="s">
        <v>1737</v>
      </c>
      <c r="D341" s="226"/>
      <c r="E341" s="227">
        <v>80.12576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204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53" t="s">
        <v>1738</v>
      </c>
      <c r="D342" s="226"/>
      <c r="E342" s="227">
        <v>136.51499999999999</v>
      </c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204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20"/>
      <c r="B343" s="221"/>
      <c r="C343" s="251"/>
      <c r="D343" s="246"/>
      <c r="E343" s="246"/>
      <c r="F343" s="246"/>
      <c r="G343" s="246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200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22.5" outlineLevel="1" x14ac:dyDescent="0.2">
      <c r="A344" s="236">
        <v>45</v>
      </c>
      <c r="B344" s="237" t="s">
        <v>1739</v>
      </c>
      <c r="C344" s="249" t="s">
        <v>1740</v>
      </c>
      <c r="D344" s="238" t="s">
        <v>398</v>
      </c>
      <c r="E344" s="239">
        <v>341.53</v>
      </c>
      <c r="F344" s="240"/>
      <c r="G344" s="241">
        <f>ROUND(E344*F344,2)</f>
        <v>0</v>
      </c>
      <c r="H344" s="240"/>
      <c r="I344" s="241">
        <f>ROUND(E344*H344,2)</f>
        <v>0</v>
      </c>
      <c r="J344" s="240"/>
      <c r="K344" s="241">
        <f>ROUND(E344*J344,2)</f>
        <v>0</v>
      </c>
      <c r="L344" s="241">
        <v>21</v>
      </c>
      <c r="M344" s="241">
        <f>G344*(1+L344/100)</f>
        <v>0</v>
      </c>
      <c r="N344" s="239">
        <v>4.1099999999999999E-3</v>
      </c>
      <c r="O344" s="239">
        <f>ROUND(E344*N344,2)</f>
        <v>1.4</v>
      </c>
      <c r="P344" s="239">
        <v>0</v>
      </c>
      <c r="Q344" s="239">
        <f>ROUND(E344*P344,2)</f>
        <v>0</v>
      </c>
      <c r="R344" s="241" t="s">
        <v>399</v>
      </c>
      <c r="S344" s="241" t="s">
        <v>194</v>
      </c>
      <c r="T344" s="242" t="s">
        <v>242</v>
      </c>
      <c r="U344" s="224">
        <v>0.48399999999999999</v>
      </c>
      <c r="V344" s="224">
        <f>ROUND(E344*U344,2)</f>
        <v>165.3</v>
      </c>
      <c r="W344" s="224"/>
      <c r="X344" s="224" t="s">
        <v>231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232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59" t="s">
        <v>1741</v>
      </c>
      <c r="D345" s="257"/>
      <c r="E345" s="257"/>
      <c r="F345" s="257"/>
      <c r="G345" s="257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234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53" t="s">
        <v>487</v>
      </c>
      <c r="D346" s="226"/>
      <c r="E346" s="227"/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204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53" t="s">
        <v>1676</v>
      </c>
      <c r="D347" s="226"/>
      <c r="E347" s="227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13"/>
      <c r="Z347" s="213"/>
      <c r="AA347" s="213"/>
      <c r="AB347" s="213"/>
      <c r="AC347" s="213"/>
      <c r="AD347" s="213"/>
      <c r="AE347" s="213"/>
      <c r="AF347" s="213"/>
      <c r="AG347" s="213" t="s">
        <v>204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53" t="s">
        <v>1677</v>
      </c>
      <c r="D348" s="226"/>
      <c r="E348" s="227">
        <v>85.84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204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ht="22.5" outlineLevel="1" x14ac:dyDescent="0.2">
      <c r="A349" s="220"/>
      <c r="B349" s="221"/>
      <c r="C349" s="253" t="s">
        <v>1678</v>
      </c>
      <c r="D349" s="226"/>
      <c r="E349" s="227">
        <v>219.18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204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53" t="s">
        <v>1742</v>
      </c>
      <c r="D350" s="226"/>
      <c r="E350" s="227">
        <v>36.51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204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3" t="s">
        <v>1743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204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51"/>
      <c r="D352" s="246"/>
      <c r="E352" s="246"/>
      <c r="F352" s="246"/>
      <c r="G352" s="246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200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36">
        <v>46</v>
      </c>
      <c r="B353" s="237" t="s">
        <v>1744</v>
      </c>
      <c r="C353" s="249" t="s">
        <v>1745</v>
      </c>
      <c r="D353" s="238" t="s">
        <v>398</v>
      </c>
      <c r="E353" s="239">
        <v>266.5</v>
      </c>
      <c r="F353" s="240"/>
      <c r="G353" s="241">
        <f>ROUND(E353*F353,2)</f>
        <v>0</v>
      </c>
      <c r="H353" s="240"/>
      <c r="I353" s="241">
        <f>ROUND(E353*H353,2)</f>
        <v>0</v>
      </c>
      <c r="J353" s="240"/>
      <c r="K353" s="241">
        <f>ROUND(E353*J353,2)</f>
        <v>0</v>
      </c>
      <c r="L353" s="241">
        <v>21</v>
      </c>
      <c r="M353" s="241">
        <f>G353*(1+L353/100)</f>
        <v>0</v>
      </c>
      <c r="N353" s="239">
        <v>3.7100000000000002E-3</v>
      </c>
      <c r="O353" s="239">
        <f>ROUND(E353*N353,2)</f>
        <v>0.99</v>
      </c>
      <c r="P353" s="239">
        <v>0</v>
      </c>
      <c r="Q353" s="239">
        <f>ROUND(E353*P353,2)</f>
        <v>0</v>
      </c>
      <c r="R353" s="241" t="s">
        <v>399</v>
      </c>
      <c r="S353" s="241" t="s">
        <v>194</v>
      </c>
      <c r="T353" s="242" t="s">
        <v>242</v>
      </c>
      <c r="U353" s="224">
        <v>0.42199999999999999</v>
      </c>
      <c r="V353" s="224">
        <f>ROUND(E353*U353,2)</f>
        <v>112.46</v>
      </c>
      <c r="W353" s="224"/>
      <c r="X353" s="224" t="s">
        <v>231</v>
      </c>
      <c r="Y353" s="213"/>
      <c r="Z353" s="213"/>
      <c r="AA353" s="213"/>
      <c r="AB353" s="213"/>
      <c r="AC353" s="213"/>
      <c r="AD353" s="213"/>
      <c r="AE353" s="213"/>
      <c r="AF353" s="213"/>
      <c r="AG353" s="213" t="s">
        <v>232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59" t="s">
        <v>1746</v>
      </c>
      <c r="D354" s="257"/>
      <c r="E354" s="257"/>
      <c r="F354" s="257"/>
      <c r="G354" s="257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13"/>
      <c r="Z354" s="213"/>
      <c r="AA354" s="213"/>
      <c r="AB354" s="213"/>
      <c r="AC354" s="213"/>
      <c r="AD354" s="213"/>
      <c r="AE354" s="213"/>
      <c r="AF354" s="213"/>
      <c r="AG354" s="213" t="s">
        <v>234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53" t="s">
        <v>1747</v>
      </c>
      <c r="D355" s="226"/>
      <c r="E355" s="227">
        <v>266.5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204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51"/>
      <c r="D356" s="246"/>
      <c r="E356" s="246"/>
      <c r="F356" s="246"/>
      <c r="G356" s="246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200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36">
        <v>47</v>
      </c>
      <c r="B357" s="237" t="s">
        <v>1748</v>
      </c>
      <c r="C357" s="249" t="s">
        <v>1749</v>
      </c>
      <c r="D357" s="238" t="s">
        <v>398</v>
      </c>
      <c r="E357" s="239">
        <v>12.497999999999999</v>
      </c>
      <c r="F357" s="240"/>
      <c r="G357" s="241">
        <f>ROUND(E357*F357,2)</f>
        <v>0</v>
      </c>
      <c r="H357" s="240"/>
      <c r="I357" s="241">
        <f>ROUND(E357*H357,2)</f>
        <v>0</v>
      </c>
      <c r="J357" s="240"/>
      <c r="K357" s="241">
        <f>ROUND(E357*J357,2)</f>
        <v>0</v>
      </c>
      <c r="L357" s="241">
        <v>21</v>
      </c>
      <c r="M357" s="241">
        <f>G357*(1+L357/100)</f>
        <v>0</v>
      </c>
      <c r="N357" s="239">
        <v>3.4909999999999997E-2</v>
      </c>
      <c r="O357" s="239">
        <f>ROUND(E357*N357,2)</f>
        <v>0.44</v>
      </c>
      <c r="P357" s="239">
        <v>0</v>
      </c>
      <c r="Q357" s="239">
        <f>ROUND(E357*P357,2)</f>
        <v>0</v>
      </c>
      <c r="R357" s="241" t="s">
        <v>1261</v>
      </c>
      <c r="S357" s="241" t="s">
        <v>194</v>
      </c>
      <c r="T357" s="242" t="s">
        <v>242</v>
      </c>
      <c r="U357" s="224">
        <v>1.1841699999999999</v>
      </c>
      <c r="V357" s="224">
        <f>ROUND(E357*U357,2)</f>
        <v>14.8</v>
      </c>
      <c r="W357" s="224"/>
      <c r="X357" s="224" t="s">
        <v>231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9" t="s">
        <v>1750</v>
      </c>
      <c r="D358" s="257"/>
      <c r="E358" s="257"/>
      <c r="F358" s="257"/>
      <c r="G358" s="257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234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43" t="str">
        <f>C358</f>
        <v>okenního nebo dveřního, z pomocného pracovního lešení o výšce podlahy do 1900 mm a pro zatížení do 1,5 kPa,</v>
      </c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53" t="s">
        <v>525</v>
      </c>
      <c r="D359" s="226"/>
      <c r="E359" s="227"/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204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3" t="s">
        <v>1751</v>
      </c>
      <c r="D360" s="226"/>
      <c r="E360" s="227">
        <v>2.16</v>
      </c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204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3" t="s">
        <v>1752</v>
      </c>
      <c r="D361" s="226"/>
      <c r="E361" s="227">
        <v>1.05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204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3" t="s">
        <v>1753</v>
      </c>
      <c r="D362" s="226"/>
      <c r="E362" s="227">
        <v>1.6919999999999999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204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53" t="s">
        <v>1754</v>
      </c>
      <c r="D363" s="226"/>
      <c r="E363" s="227">
        <v>1.1100000000000001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204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3" t="s">
        <v>1755</v>
      </c>
      <c r="D364" s="226"/>
      <c r="E364" s="227">
        <v>2.1360000000000001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204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3" t="s">
        <v>1756</v>
      </c>
      <c r="D365" s="226"/>
      <c r="E365" s="227">
        <v>1.07</v>
      </c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204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3" t="s">
        <v>1757</v>
      </c>
      <c r="D366" s="226"/>
      <c r="E366" s="227">
        <v>2.14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204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53" t="s">
        <v>1758</v>
      </c>
      <c r="D367" s="226"/>
      <c r="E367" s="227">
        <v>1.1399999999999999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204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20"/>
      <c r="B368" s="221"/>
      <c r="C368" s="251"/>
      <c r="D368" s="246"/>
      <c r="E368" s="246"/>
      <c r="F368" s="246"/>
      <c r="G368" s="246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200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36">
        <v>48</v>
      </c>
      <c r="B369" s="237" t="s">
        <v>1759</v>
      </c>
      <c r="C369" s="249" t="s">
        <v>1760</v>
      </c>
      <c r="D369" s="238" t="s">
        <v>398</v>
      </c>
      <c r="E369" s="239">
        <v>207.28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4.5580000000000002E-2</v>
      </c>
      <c r="O369" s="239">
        <f>ROUND(E369*N369,2)</f>
        <v>9.4499999999999993</v>
      </c>
      <c r="P369" s="239">
        <v>0</v>
      </c>
      <c r="Q369" s="239">
        <f>ROUND(E369*P369,2)</f>
        <v>0</v>
      </c>
      <c r="R369" s="241" t="s">
        <v>399</v>
      </c>
      <c r="S369" s="241" t="s">
        <v>194</v>
      </c>
      <c r="T369" s="242" t="s">
        <v>242</v>
      </c>
      <c r="U369" s="224">
        <v>0.60799999999999998</v>
      </c>
      <c r="V369" s="224">
        <f>ROUND(E369*U369,2)</f>
        <v>126.03</v>
      </c>
      <c r="W369" s="224"/>
      <c r="X369" s="224" t="s">
        <v>231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232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9" t="s">
        <v>1761</v>
      </c>
      <c r="D370" s="257"/>
      <c r="E370" s="257"/>
      <c r="F370" s="257"/>
      <c r="G370" s="257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234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53" t="s">
        <v>525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204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53" t="s">
        <v>1762</v>
      </c>
      <c r="D372" s="226"/>
      <c r="E372" s="227"/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204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53" t="s">
        <v>1763</v>
      </c>
      <c r="D373" s="226"/>
      <c r="E373" s="227">
        <v>32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13"/>
      <c r="Z373" s="213"/>
      <c r="AA373" s="213"/>
      <c r="AB373" s="213"/>
      <c r="AC373" s="213"/>
      <c r="AD373" s="213"/>
      <c r="AE373" s="213"/>
      <c r="AF373" s="213"/>
      <c r="AG373" s="213" t="s">
        <v>204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3" t="s">
        <v>1764</v>
      </c>
      <c r="D374" s="226"/>
      <c r="E374" s="227">
        <v>-4.83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204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53" t="s">
        <v>1765</v>
      </c>
      <c r="D375" s="226"/>
      <c r="E375" s="227">
        <v>12.565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204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53" t="s">
        <v>1766</v>
      </c>
      <c r="D376" s="226"/>
      <c r="E376" s="227">
        <v>12.28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204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53" t="s">
        <v>1767</v>
      </c>
      <c r="D377" s="226"/>
      <c r="E377" s="227">
        <v>18.32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204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3" t="s">
        <v>1768</v>
      </c>
      <c r="D378" s="226"/>
      <c r="E378" s="227">
        <v>28.68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204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53" t="s">
        <v>1769</v>
      </c>
      <c r="D379" s="226"/>
      <c r="E379" s="227">
        <v>19.920000000000002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204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53" t="s">
        <v>1770</v>
      </c>
      <c r="D380" s="226"/>
      <c r="E380" s="227">
        <v>21.07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13"/>
      <c r="Z380" s="213"/>
      <c r="AA380" s="213"/>
      <c r="AB380" s="213"/>
      <c r="AC380" s="213"/>
      <c r="AD380" s="213"/>
      <c r="AE380" s="213"/>
      <c r="AF380" s="213"/>
      <c r="AG380" s="213" t="s">
        <v>204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53" t="s">
        <v>1771</v>
      </c>
      <c r="D381" s="226"/>
      <c r="E381" s="227">
        <v>14.244999999999999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204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3" t="s">
        <v>1772</v>
      </c>
      <c r="D382" s="226"/>
      <c r="E382" s="227">
        <v>16.03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204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53" t="s">
        <v>673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204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53" t="s">
        <v>1773</v>
      </c>
      <c r="D384" s="226"/>
      <c r="E384" s="227">
        <v>18.5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204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53" t="s">
        <v>1774</v>
      </c>
      <c r="D385" s="226"/>
      <c r="E385" s="227">
        <v>18.5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204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1"/>
      <c r="D386" s="246"/>
      <c r="E386" s="246"/>
      <c r="F386" s="246"/>
      <c r="G386" s="246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200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2.5" outlineLevel="1" x14ac:dyDescent="0.2">
      <c r="A387" s="236">
        <v>49</v>
      </c>
      <c r="B387" s="237" t="s">
        <v>1775</v>
      </c>
      <c r="C387" s="249" t="s">
        <v>1776</v>
      </c>
      <c r="D387" s="238" t="s">
        <v>398</v>
      </c>
      <c r="E387" s="239">
        <v>124.32299999999999</v>
      </c>
      <c r="F387" s="240"/>
      <c r="G387" s="241">
        <f>ROUND(E387*F387,2)</f>
        <v>0</v>
      </c>
      <c r="H387" s="240"/>
      <c r="I387" s="241">
        <f>ROUND(E387*H387,2)</f>
        <v>0</v>
      </c>
      <c r="J387" s="240"/>
      <c r="K387" s="241">
        <f>ROUND(E387*J387,2)</f>
        <v>0</v>
      </c>
      <c r="L387" s="241">
        <v>21</v>
      </c>
      <c r="M387" s="241">
        <f>G387*(1+L387/100)</f>
        <v>0</v>
      </c>
      <c r="N387" s="239">
        <v>3.6700000000000001E-3</v>
      </c>
      <c r="O387" s="239">
        <f>ROUND(E387*N387,2)</f>
        <v>0.46</v>
      </c>
      <c r="P387" s="239">
        <v>0</v>
      </c>
      <c r="Q387" s="239">
        <f>ROUND(E387*P387,2)</f>
        <v>0</v>
      </c>
      <c r="R387" s="241" t="s">
        <v>399</v>
      </c>
      <c r="S387" s="241" t="s">
        <v>194</v>
      </c>
      <c r="T387" s="242" t="s">
        <v>242</v>
      </c>
      <c r="U387" s="224">
        <v>0.36199999999999999</v>
      </c>
      <c r="V387" s="224">
        <f>ROUND(E387*U387,2)</f>
        <v>45</v>
      </c>
      <c r="W387" s="224"/>
      <c r="X387" s="224" t="s">
        <v>231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232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20"/>
      <c r="B388" s="221"/>
      <c r="C388" s="253" t="s">
        <v>525</v>
      </c>
      <c r="D388" s="226"/>
      <c r="E388" s="227"/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13"/>
      <c r="Z388" s="213"/>
      <c r="AA388" s="213"/>
      <c r="AB388" s="213"/>
      <c r="AC388" s="213"/>
      <c r="AD388" s="213"/>
      <c r="AE388" s="213"/>
      <c r="AF388" s="213"/>
      <c r="AG388" s="213" t="s">
        <v>204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53" t="s">
        <v>1777</v>
      </c>
      <c r="D389" s="226"/>
      <c r="E389" s="227"/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13"/>
      <c r="Z389" s="213"/>
      <c r="AA389" s="213"/>
      <c r="AB389" s="213"/>
      <c r="AC389" s="213"/>
      <c r="AD389" s="213"/>
      <c r="AE389" s="213"/>
      <c r="AF389" s="213"/>
      <c r="AG389" s="213" t="s">
        <v>204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3" t="s">
        <v>1778</v>
      </c>
      <c r="D390" s="226"/>
      <c r="E390" s="227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204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53" t="s">
        <v>1779</v>
      </c>
      <c r="D391" s="226"/>
      <c r="E391" s="227">
        <v>41.524999999999999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13"/>
      <c r="Z391" s="213"/>
      <c r="AA391" s="213"/>
      <c r="AB391" s="213"/>
      <c r="AC391" s="213"/>
      <c r="AD391" s="213"/>
      <c r="AE391" s="213"/>
      <c r="AF391" s="213"/>
      <c r="AG391" s="213" t="s">
        <v>204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53" t="s">
        <v>1780</v>
      </c>
      <c r="D392" s="226"/>
      <c r="E392" s="227">
        <v>38.625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204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53" t="s">
        <v>1781</v>
      </c>
      <c r="D393" s="226"/>
      <c r="E393" s="227">
        <v>-5.2169999999999996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204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53" t="s">
        <v>1782</v>
      </c>
      <c r="D394" s="226"/>
      <c r="E394" s="227">
        <v>11.05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204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53" t="s">
        <v>1783</v>
      </c>
      <c r="D395" s="226"/>
      <c r="E395" s="227">
        <v>5.125</v>
      </c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204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53" t="s">
        <v>1784</v>
      </c>
      <c r="D396" s="226"/>
      <c r="E396" s="227">
        <v>2.75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204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3" t="s">
        <v>1785</v>
      </c>
      <c r="D397" s="226"/>
      <c r="E397" s="227">
        <v>-3.77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204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3" t="s">
        <v>1786</v>
      </c>
      <c r="D398" s="226"/>
      <c r="E398" s="227">
        <v>24.11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204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3" t="s">
        <v>1787</v>
      </c>
      <c r="D399" s="226"/>
      <c r="E399" s="227">
        <v>10.125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204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51"/>
      <c r="D400" s="246"/>
      <c r="E400" s="246"/>
      <c r="F400" s="246"/>
      <c r="G400" s="246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200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6">
        <v>50</v>
      </c>
      <c r="B401" s="237" t="s">
        <v>1788</v>
      </c>
      <c r="C401" s="249" t="s">
        <v>1789</v>
      </c>
      <c r="D401" s="238" t="s">
        <v>398</v>
      </c>
      <c r="E401" s="239">
        <v>411.93583999999998</v>
      </c>
      <c r="F401" s="240"/>
      <c r="G401" s="241">
        <f>ROUND(E401*F401,2)</f>
        <v>0</v>
      </c>
      <c r="H401" s="240"/>
      <c r="I401" s="241">
        <f>ROUND(E401*H401,2)</f>
        <v>0</v>
      </c>
      <c r="J401" s="240"/>
      <c r="K401" s="241">
        <f>ROUND(E401*J401,2)</f>
        <v>0</v>
      </c>
      <c r="L401" s="241">
        <v>21</v>
      </c>
      <c r="M401" s="241">
        <f>G401*(1+L401/100)</f>
        <v>0</v>
      </c>
      <c r="N401" s="239">
        <v>2.1700000000000001E-3</v>
      </c>
      <c r="O401" s="239">
        <f>ROUND(E401*N401,2)</f>
        <v>0.89</v>
      </c>
      <c r="P401" s="239">
        <v>0</v>
      </c>
      <c r="Q401" s="239">
        <f>ROUND(E401*P401,2)</f>
        <v>0</v>
      </c>
      <c r="R401" s="241" t="s">
        <v>399</v>
      </c>
      <c r="S401" s="241" t="s">
        <v>194</v>
      </c>
      <c r="T401" s="242" t="s">
        <v>242</v>
      </c>
      <c r="U401" s="224">
        <v>0.251</v>
      </c>
      <c r="V401" s="224">
        <f>ROUND(E401*U401,2)</f>
        <v>103.4</v>
      </c>
      <c r="W401" s="224"/>
      <c r="X401" s="224" t="s">
        <v>231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232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9" t="s">
        <v>1790</v>
      </c>
      <c r="D402" s="257"/>
      <c r="E402" s="257"/>
      <c r="F402" s="257"/>
      <c r="G402" s="257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234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3" t="s">
        <v>1733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204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3" t="s">
        <v>1734</v>
      </c>
      <c r="D404" s="226"/>
      <c r="E404" s="227">
        <v>56.499000000000002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204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53" t="s">
        <v>1735</v>
      </c>
      <c r="D405" s="226"/>
      <c r="E405" s="227">
        <v>82.405680000000004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204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53" t="s">
        <v>673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204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53" t="s">
        <v>703</v>
      </c>
      <c r="D407" s="226"/>
      <c r="E407" s="227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204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3" t="s">
        <v>1736</v>
      </c>
      <c r="D408" s="226"/>
      <c r="E408" s="227">
        <v>56.3904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204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3" t="s">
        <v>1737</v>
      </c>
      <c r="D409" s="226"/>
      <c r="E409" s="227">
        <v>80.12576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204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3" t="s">
        <v>1738</v>
      </c>
      <c r="D410" s="226"/>
      <c r="E410" s="227">
        <v>136.51499999999999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204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51"/>
      <c r="D411" s="246"/>
      <c r="E411" s="246"/>
      <c r="F411" s="246"/>
      <c r="G411" s="246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13"/>
      <c r="Z411" s="213"/>
      <c r="AA411" s="213"/>
      <c r="AB411" s="213"/>
      <c r="AC411" s="213"/>
      <c r="AD411" s="213"/>
      <c r="AE411" s="213"/>
      <c r="AF411" s="213"/>
      <c r="AG411" s="213" t="s">
        <v>200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6">
        <v>51</v>
      </c>
      <c r="B412" s="237" t="s">
        <v>1791</v>
      </c>
      <c r="C412" s="249" t="s">
        <v>1792</v>
      </c>
      <c r="D412" s="238" t="s">
        <v>398</v>
      </c>
      <c r="E412" s="239">
        <v>105.108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39">
        <v>2.1700000000000001E-3</v>
      </c>
      <c r="O412" s="239">
        <f>ROUND(E412*N412,2)</f>
        <v>0.23</v>
      </c>
      <c r="P412" s="239">
        <v>0</v>
      </c>
      <c r="Q412" s="239">
        <f>ROUND(E412*P412,2)</f>
        <v>0</v>
      </c>
      <c r="R412" s="241" t="s">
        <v>399</v>
      </c>
      <c r="S412" s="241" t="s">
        <v>194</v>
      </c>
      <c r="T412" s="242" t="s">
        <v>242</v>
      </c>
      <c r="U412" s="224">
        <v>0.251</v>
      </c>
      <c r="V412" s="224">
        <f>ROUND(E412*U412,2)</f>
        <v>26.38</v>
      </c>
      <c r="W412" s="224"/>
      <c r="X412" s="224" t="s">
        <v>231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232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9" t="s">
        <v>1746</v>
      </c>
      <c r="D413" s="257"/>
      <c r="E413" s="257"/>
      <c r="F413" s="257"/>
      <c r="G413" s="257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234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3" t="s">
        <v>1793</v>
      </c>
      <c r="D414" s="226"/>
      <c r="E414" s="227">
        <v>5.7919999999999998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204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3" t="s">
        <v>1794</v>
      </c>
      <c r="D415" s="226"/>
      <c r="E415" s="227">
        <v>11.584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204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53" t="s">
        <v>1795</v>
      </c>
      <c r="D416" s="226"/>
      <c r="E416" s="227">
        <v>8.6880000000000006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13"/>
      <c r="Z416" s="213"/>
      <c r="AA416" s="213"/>
      <c r="AB416" s="213"/>
      <c r="AC416" s="213"/>
      <c r="AD416" s="213"/>
      <c r="AE416" s="213"/>
      <c r="AF416" s="213"/>
      <c r="AG416" s="213" t="s">
        <v>204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53" t="s">
        <v>1796</v>
      </c>
      <c r="D417" s="226"/>
      <c r="E417" s="227">
        <v>2.8959999999999999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13"/>
      <c r="Z417" s="213"/>
      <c r="AA417" s="213"/>
      <c r="AB417" s="213"/>
      <c r="AC417" s="213"/>
      <c r="AD417" s="213"/>
      <c r="AE417" s="213"/>
      <c r="AF417" s="213"/>
      <c r="AG417" s="213" t="s">
        <v>204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53" t="s">
        <v>1797</v>
      </c>
      <c r="D418" s="226"/>
      <c r="E418" s="227">
        <v>4.3440000000000003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204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53" t="s">
        <v>673</v>
      </c>
      <c r="D419" s="226"/>
      <c r="E419" s="227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13"/>
      <c r="Z419" s="213"/>
      <c r="AA419" s="213"/>
      <c r="AB419" s="213"/>
      <c r="AC419" s="213"/>
      <c r="AD419" s="213"/>
      <c r="AE419" s="213"/>
      <c r="AF419" s="213"/>
      <c r="AG419" s="213" t="s">
        <v>204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1" x14ac:dyDescent="0.2">
      <c r="A420" s="220"/>
      <c r="B420" s="221"/>
      <c r="C420" s="253" t="s">
        <v>1798</v>
      </c>
      <c r="D420" s="226"/>
      <c r="E420" s="227">
        <v>28.16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13"/>
      <c r="Z420" s="213"/>
      <c r="AA420" s="213"/>
      <c r="AB420" s="213"/>
      <c r="AC420" s="213"/>
      <c r="AD420" s="213"/>
      <c r="AE420" s="213"/>
      <c r="AF420" s="213"/>
      <c r="AG420" s="213" t="s">
        <v>204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53" t="s">
        <v>1799</v>
      </c>
      <c r="D421" s="226"/>
      <c r="E421" s="227">
        <v>7.7439999999999998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13"/>
      <c r="Z421" s="213"/>
      <c r="AA421" s="213"/>
      <c r="AB421" s="213"/>
      <c r="AC421" s="213"/>
      <c r="AD421" s="213"/>
      <c r="AE421" s="213"/>
      <c r="AF421" s="213"/>
      <c r="AG421" s="213" t="s">
        <v>204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53" t="s">
        <v>1800</v>
      </c>
      <c r="D422" s="226"/>
      <c r="E422" s="227">
        <v>35.9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13"/>
      <c r="Z422" s="213"/>
      <c r="AA422" s="213"/>
      <c r="AB422" s="213"/>
      <c r="AC422" s="213"/>
      <c r="AD422" s="213"/>
      <c r="AE422" s="213"/>
      <c r="AF422" s="213"/>
      <c r="AG422" s="213" t="s">
        <v>204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1"/>
      <c r="D423" s="246"/>
      <c r="E423" s="246"/>
      <c r="F423" s="246"/>
      <c r="G423" s="246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200</v>
      </c>
      <c r="AH423" s="213"/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x14ac:dyDescent="0.2">
      <c r="A424" s="229" t="s">
        <v>189</v>
      </c>
      <c r="B424" s="230" t="s">
        <v>100</v>
      </c>
      <c r="C424" s="248" t="s">
        <v>101</v>
      </c>
      <c r="D424" s="231"/>
      <c r="E424" s="232"/>
      <c r="F424" s="233"/>
      <c r="G424" s="233">
        <f>SUMIF(AG425:AG464,"&lt;&gt;NOR",G425:G464)</f>
        <v>0</v>
      </c>
      <c r="H424" s="233"/>
      <c r="I424" s="233">
        <f>SUM(I425:I464)</f>
        <v>0</v>
      </c>
      <c r="J424" s="233"/>
      <c r="K424" s="233">
        <f>SUM(K425:K464)</f>
        <v>0</v>
      </c>
      <c r="L424" s="233"/>
      <c r="M424" s="233">
        <f>SUM(M425:M464)</f>
        <v>0</v>
      </c>
      <c r="N424" s="232"/>
      <c r="O424" s="232">
        <f>SUM(O425:O464)</f>
        <v>40.6</v>
      </c>
      <c r="P424" s="232"/>
      <c r="Q424" s="232">
        <f>SUM(Q425:Q464)</f>
        <v>0</v>
      </c>
      <c r="R424" s="233"/>
      <c r="S424" s="233"/>
      <c r="T424" s="234"/>
      <c r="U424" s="228"/>
      <c r="V424" s="228">
        <f>SUM(V425:V464)</f>
        <v>1049.1600000000001</v>
      </c>
      <c r="W424" s="228"/>
      <c r="X424" s="228"/>
      <c r="AG424" t="s">
        <v>190</v>
      </c>
    </row>
    <row r="425" spans="1:60" ht="22.5" outlineLevel="1" x14ac:dyDescent="0.2">
      <c r="A425" s="236">
        <v>52</v>
      </c>
      <c r="B425" s="237" t="s">
        <v>1801</v>
      </c>
      <c r="C425" s="249" t="s">
        <v>1802</v>
      </c>
      <c r="D425" s="238" t="s">
        <v>398</v>
      </c>
      <c r="E425" s="239">
        <v>110.9675</v>
      </c>
      <c r="F425" s="240"/>
      <c r="G425" s="241">
        <f>ROUND(E425*F425,2)</f>
        <v>0</v>
      </c>
      <c r="H425" s="240"/>
      <c r="I425" s="241">
        <f>ROUND(E425*H425,2)</f>
        <v>0</v>
      </c>
      <c r="J425" s="240"/>
      <c r="K425" s="241">
        <f>ROUND(E425*J425,2)</f>
        <v>0</v>
      </c>
      <c r="L425" s="241">
        <v>21</v>
      </c>
      <c r="M425" s="241">
        <f>G425*(1+L425/100)</f>
        <v>0</v>
      </c>
      <c r="N425" s="239">
        <v>3.4200000000000001E-2</v>
      </c>
      <c r="O425" s="239">
        <f>ROUND(E425*N425,2)</f>
        <v>3.8</v>
      </c>
      <c r="P425" s="239">
        <v>0</v>
      </c>
      <c r="Q425" s="239">
        <f>ROUND(E425*P425,2)</f>
        <v>0</v>
      </c>
      <c r="R425" s="241" t="s">
        <v>399</v>
      </c>
      <c r="S425" s="241" t="s">
        <v>194</v>
      </c>
      <c r="T425" s="242" t="s">
        <v>242</v>
      </c>
      <c r="U425" s="224">
        <v>1.4157999999999999</v>
      </c>
      <c r="V425" s="224">
        <f>ROUND(E425*U425,2)</f>
        <v>157.11000000000001</v>
      </c>
      <c r="W425" s="224"/>
      <c r="X425" s="224" t="s">
        <v>231</v>
      </c>
      <c r="Y425" s="213"/>
      <c r="Z425" s="213"/>
      <c r="AA425" s="213"/>
      <c r="AB425" s="213"/>
      <c r="AC425" s="213"/>
      <c r="AD425" s="213"/>
      <c r="AE425" s="213"/>
      <c r="AF425" s="213"/>
      <c r="AG425" s="213" t="s">
        <v>232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ht="22.5" outlineLevel="1" x14ac:dyDescent="0.2">
      <c r="A426" s="220"/>
      <c r="B426" s="221"/>
      <c r="C426" s="259" t="s">
        <v>1803</v>
      </c>
      <c r="D426" s="257"/>
      <c r="E426" s="257"/>
      <c r="F426" s="257"/>
      <c r="G426" s="257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13"/>
      <c r="Z426" s="213"/>
      <c r="AA426" s="213"/>
      <c r="AB426" s="213"/>
      <c r="AC426" s="213"/>
      <c r="AD426" s="213"/>
      <c r="AE426" s="213"/>
      <c r="AF426" s="213"/>
      <c r="AG426" s="213" t="s">
        <v>234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43" t="str">
        <f>C426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6" t="s">
        <v>1804</v>
      </c>
      <c r="D427" s="263"/>
      <c r="E427" s="263"/>
      <c r="F427" s="263"/>
      <c r="G427" s="263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13"/>
      <c r="Z427" s="213"/>
      <c r="AA427" s="213"/>
      <c r="AB427" s="213"/>
      <c r="AC427" s="213"/>
      <c r="AD427" s="213"/>
      <c r="AE427" s="213"/>
      <c r="AF427" s="213"/>
      <c r="AG427" s="213" t="s">
        <v>234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2" t="s">
        <v>1805</v>
      </c>
      <c r="D428" s="247"/>
      <c r="E428" s="247"/>
      <c r="F428" s="247"/>
      <c r="G428" s="247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13"/>
      <c r="Z428" s="213"/>
      <c r="AA428" s="213"/>
      <c r="AB428" s="213"/>
      <c r="AC428" s="213"/>
      <c r="AD428" s="213"/>
      <c r="AE428" s="213"/>
      <c r="AF428" s="213"/>
      <c r="AG428" s="213" t="s">
        <v>199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3" t="s">
        <v>1806</v>
      </c>
      <c r="D429" s="226"/>
      <c r="E429" s="227">
        <v>36.58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204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3" t="s">
        <v>1807</v>
      </c>
      <c r="D430" s="226"/>
      <c r="E430" s="227">
        <v>12.4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204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53" t="s">
        <v>1808</v>
      </c>
      <c r="D431" s="226"/>
      <c r="E431" s="227">
        <v>61.987499999999997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13"/>
      <c r="Z431" s="213"/>
      <c r="AA431" s="213"/>
      <c r="AB431" s="213"/>
      <c r="AC431" s="213"/>
      <c r="AD431" s="213"/>
      <c r="AE431" s="213"/>
      <c r="AF431" s="213"/>
      <c r="AG431" s="213" t="s">
        <v>204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51"/>
      <c r="D432" s="246"/>
      <c r="E432" s="246"/>
      <c r="F432" s="246"/>
      <c r="G432" s="246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13"/>
      <c r="Z432" s="213"/>
      <c r="AA432" s="213"/>
      <c r="AB432" s="213"/>
      <c r="AC432" s="213"/>
      <c r="AD432" s="213"/>
      <c r="AE432" s="213"/>
      <c r="AF432" s="213"/>
      <c r="AG432" s="213" t="s">
        <v>200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22.5" outlineLevel="1" x14ac:dyDescent="0.2">
      <c r="A433" s="236">
        <v>53</v>
      </c>
      <c r="B433" s="237" t="s">
        <v>1809</v>
      </c>
      <c r="C433" s="249" t="s">
        <v>1810</v>
      </c>
      <c r="D433" s="238" t="s">
        <v>398</v>
      </c>
      <c r="E433" s="239">
        <v>369.3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4.9369999999999997E-2</v>
      </c>
      <c r="O433" s="239">
        <f>ROUND(E433*N433,2)</f>
        <v>18.23</v>
      </c>
      <c r="P433" s="239">
        <v>0</v>
      </c>
      <c r="Q433" s="239">
        <f>ROUND(E433*P433,2)</f>
        <v>0</v>
      </c>
      <c r="R433" s="241" t="s">
        <v>399</v>
      </c>
      <c r="S433" s="241" t="s">
        <v>194</v>
      </c>
      <c r="T433" s="242" t="s">
        <v>242</v>
      </c>
      <c r="U433" s="224">
        <v>1.4157999999999999</v>
      </c>
      <c r="V433" s="224">
        <f>ROUND(E433*U433,2)</f>
        <v>522.85</v>
      </c>
      <c r="W433" s="224"/>
      <c r="X433" s="224" t="s">
        <v>231</v>
      </c>
      <c r="Y433" s="213"/>
      <c r="Z433" s="213"/>
      <c r="AA433" s="213"/>
      <c r="AB433" s="213"/>
      <c r="AC433" s="213"/>
      <c r="AD433" s="213"/>
      <c r="AE433" s="213"/>
      <c r="AF433" s="213"/>
      <c r="AG433" s="213" t="s">
        <v>232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ht="22.5" outlineLevel="1" x14ac:dyDescent="0.2">
      <c r="A434" s="220"/>
      <c r="B434" s="221"/>
      <c r="C434" s="259" t="s">
        <v>1803</v>
      </c>
      <c r="D434" s="257"/>
      <c r="E434" s="257"/>
      <c r="F434" s="257"/>
      <c r="G434" s="257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234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43" t="str">
        <f>C434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66" t="s">
        <v>1804</v>
      </c>
      <c r="D435" s="263"/>
      <c r="E435" s="263"/>
      <c r="F435" s="263"/>
      <c r="G435" s="263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234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2" t="s">
        <v>1811</v>
      </c>
      <c r="D436" s="247"/>
      <c r="E436" s="247"/>
      <c r="F436" s="247"/>
      <c r="G436" s="247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13"/>
      <c r="Z436" s="213"/>
      <c r="AA436" s="213"/>
      <c r="AB436" s="213"/>
      <c r="AC436" s="213"/>
      <c r="AD436" s="213"/>
      <c r="AE436" s="213"/>
      <c r="AF436" s="213"/>
      <c r="AG436" s="213" t="s">
        <v>199</v>
      </c>
      <c r="AH436" s="213"/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3" t="s">
        <v>1812</v>
      </c>
      <c r="D437" s="226"/>
      <c r="E437" s="227">
        <v>73.875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204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3" t="s">
        <v>1813</v>
      </c>
      <c r="D438" s="226"/>
      <c r="E438" s="227">
        <v>15.75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204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3" t="s">
        <v>1814</v>
      </c>
      <c r="D439" s="226"/>
      <c r="E439" s="227">
        <v>2.7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204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53" t="s">
        <v>1815</v>
      </c>
      <c r="D440" s="226"/>
      <c r="E440" s="227">
        <v>73.875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13"/>
      <c r="Z440" s="213"/>
      <c r="AA440" s="213"/>
      <c r="AB440" s="213"/>
      <c r="AC440" s="213"/>
      <c r="AD440" s="213"/>
      <c r="AE440" s="213"/>
      <c r="AF440" s="213"/>
      <c r="AG440" s="213" t="s">
        <v>204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53" t="s">
        <v>1813</v>
      </c>
      <c r="D441" s="226"/>
      <c r="E441" s="227">
        <v>15.75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13"/>
      <c r="Z441" s="213"/>
      <c r="AA441" s="213"/>
      <c r="AB441" s="213"/>
      <c r="AC441" s="213"/>
      <c r="AD441" s="213"/>
      <c r="AE441" s="213"/>
      <c r="AF441" s="213"/>
      <c r="AG441" s="213" t="s">
        <v>204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53" t="s">
        <v>1816</v>
      </c>
      <c r="D442" s="226"/>
      <c r="E442" s="227">
        <v>2.7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13"/>
      <c r="Z442" s="213"/>
      <c r="AA442" s="213"/>
      <c r="AB442" s="213"/>
      <c r="AC442" s="213"/>
      <c r="AD442" s="213"/>
      <c r="AE442" s="213"/>
      <c r="AF442" s="213"/>
      <c r="AG442" s="213" t="s">
        <v>204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3" t="s">
        <v>1817</v>
      </c>
      <c r="D443" s="226"/>
      <c r="E443" s="227">
        <v>92.325000000000003</v>
      </c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204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3" t="s">
        <v>1818</v>
      </c>
      <c r="D444" s="226"/>
      <c r="E444" s="227">
        <v>92.325000000000003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204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1"/>
      <c r="D445" s="246"/>
      <c r="E445" s="246"/>
      <c r="F445" s="246"/>
      <c r="G445" s="246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200</v>
      </c>
      <c r="AH445" s="213"/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6">
        <v>54</v>
      </c>
      <c r="B446" s="237" t="s">
        <v>1819</v>
      </c>
      <c r="C446" s="249" t="s">
        <v>1820</v>
      </c>
      <c r="D446" s="238" t="s">
        <v>398</v>
      </c>
      <c r="E446" s="239">
        <v>379.44650000000001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4.8169999999999998E-2</v>
      </c>
      <c r="O446" s="239">
        <f>ROUND(E446*N446,2)</f>
        <v>18.28</v>
      </c>
      <c r="P446" s="239">
        <v>0</v>
      </c>
      <c r="Q446" s="239">
        <f>ROUND(E446*P446,2)</f>
        <v>0</v>
      </c>
      <c r="R446" s="241" t="s">
        <v>399</v>
      </c>
      <c r="S446" s="241" t="s">
        <v>194</v>
      </c>
      <c r="T446" s="242" t="s">
        <v>242</v>
      </c>
      <c r="U446" s="224">
        <v>0.74299999999999999</v>
      </c>
      <c r="V446" s="224">
        <f>ROUND(E446*U446,2)</f>
        <v>281.93</v>
      </c>
      <c r="W446" s="224"/>
      <c r="X446" s="224" t="s">
        <v>231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232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53" t="s">
        <v>1821</v>
      </c>
      <c r="D447" s="226"/>
      <c r="E447" s="227">
        <v>162.47499999999999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13"/>
      <c r="Z447" s="213"/>
      <c r="AA447" s="213"/>
      <c r="AB447" s="213"/>
      <c r="AC447" s="213"/>
      <c r="AD447" s="213"/>
      <c r="AE447" s="213"/>
      <c r="AF447" s="213"/>
      <c r="AG447" s="213" t="s">
        <v>204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53" t="s">
        <v>1822</v>
      </c>
      <c r="D448" s="226"/>
      <c r="E448" s="227">
        <v>-10.331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13"/>
      <c r="Z448" s="213"/>
      <c r="AA448" s="213"/>
      <c r="AB448" s="213"/>
      <c r="AC448" s="213"/>
      <c r="AD448" s="213"/>
      <c r="AE448" s="213"/>
      <c r="AF448" s="213"/>
      <c r="AG448" s="213" t="s">
        <v>204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3" t="s">
        <v>1823</v>
      </c>
      <c r="D449" s="226"/>
      <c r="E449" s="227">
        <v>164.495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204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3" t="s">
        <v>487</v>
      </c>
      <c r="D450" s="226"/>
      <c r="E450" s="227"/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204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3" t="s">
        <v>1824</v>
      </c>
      <c r="D451" s="226"/>
      <c r="E451" s="227">
        <v>6.375</v>
      </c>
      <c r="F451" s="224"/>
      <c r="G451" s="224"/>
      <c r="H451" s="224"/>
      <c r="I451" s="224"/>
      <c r="J451" s="224"/>
      <c r="K451" s="224"/>
      <c r="L451" s="224"/>
      <c r="M451" s="224"/>
      <c r="N451" s="223"/>
      <c r="O451" s="223"/>
      <c r="P451" s="223"/>
      <c r="Q451" s="223"/>
      <c r="R451" s="224"/>
      <c r="S451" s="224"/>
      <c r="T451" s="224"/>
      <c r="U451" s="224"/>
      <c r="V451" s="224"/>
      <c r="W451" s="224"/>
      <c r="X451" s="224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204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53" t="s">
        <v>1825</v>
      </c>
      <c r="D452" s="226"/>
      <c r="E452" s="227">
        <v>0.2225</v>
      </c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13"/>
      <c r="Z452" s="213"/>
      <c r="AA452" s="213"/>
      <c r="AB452" s="213"/>
      <c r="AC452" s="213"/>
      <c r="AD452" s="213"/>
      <c r="AE452" s="213"/>
      <c r="AF452" s="213"/>
      <c r="AG452" s="213" t="s">
        <v>204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53" t="s">
        <v>1706</v>
      </c>
      <c r="D453" s="226"/>
      <c r="E453" s="227">
        <v>-2.6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13"/>
      <c r="Z453" s="213"/>
      <c r="AA453" s="213"/>
      <c r="AB453" s="213"/>
      <c r="AC453" s="213"/>
      <c r="AD453" s="213"/>
      <c r="AE453" s="213"/>
      <c r="AF453" s="213"/>
      <c r="AG453" s="213" t="s">
        <v>204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3" t="s">
        <v>1826</v>
      </c>
      <c r="D454" s="226"/>
      <c r="E454" s="227">
        <v>-0.9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204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3" t="s">
        <v>1827</v>
      </c>
      <c r="D455" s="226"/>
      <c r="E455" s="227">
        <v>34.75</v>
      </c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204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3" t="s">
        <v>1828</v>
      </c>
      <c r="D456" s="226"/>
      <c r="E456" s="227">
        <v>24.96</v>
      </c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204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51"/>
      <c r="D457" s="246"/>
      <c r="E457" s="246"/>
      <c r="F457" s="246"/>
      <c r="G457" s="246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13"/>
      <c r="Z457" s="213"/>
      <c r="AA457" s="213"/>
      <c r="AB457" s="213"/>
      <c r="AC457" s="213"/>
      <c r="AD457" s="213"/>
      <c r="AE457" s="213"/>
      <c r="AF457" s="213"/>
      <c r="AG457" s="213" t="s">
        <v>200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36">
        <v>55</v>
      </c>
      <c r="B458" s="237" t="s">
        <v>1829</v>
      </c>
      <c r="C458" s="249" t="s">
        <v>1830</v>
      </c>
      <c r="D458" s="238" t="s">
        <v>398</v>
      </c>
      <c r="E458" s="239">
        <v>379.44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7.6000000000000004E-4</v>
      </c>
      <c r="O458" s="239">
        <f>ROUND(E458*N458,2)</f>
        <v>0.28999999999999998</v>
      </c>
      <c r="P458" s="239">
        <v>0</v>
      </c>
      <c r="Q458" s="239">
        <f>ROUND(E458*P458,2)</f>
        <v>0</v>
      </c>
      <c r="R458" s="241" t="s">
        <v>399</v>
      </c>
      <c r="S458" s="241" t="s">
        <v>194</v>
      </c>
      <c r="T458" s="242" t="s">
        <v>242</v>
      </c>
      <c r="U458" s="224">
        <v>0.23</v>
      </c>
      <c r="V458" s="224">
        <f>ROUND(E458*U458,2)</f>
        <v>87.27</v>
      </c>
      <c r="W458" s="224"/>
      <c r="X458" s="224" t="s">
        <v>231</v>
      </c>
      <c r="Y458" s="213"/>
      <c r="Z458" s="213"/>
      <c r="AA458" s="213"/>
      <c r="AB458" s="213"/>
      <c r="AC458" s="213"/>
      <c r="AD458" s="213"/>
      <c r="AE458" s="213"/>
      <c r="AF458" s="213"/>
      <c r="AG458" s="213" t="s">
        <v>232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59" t="s">
        <v>1831</v>
      </c>
      <c r="D459" s="257"/>
      <c r="E459" s="257"/>
      <c r="F459" s="257"/>
      <c r="G459" s="257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13"/>
      <c r="Z459" s="213"/>
      <c r="AA459" s="213"/>
      <c r="AB459" s="213"/>
      <c r="AC459" s="213"/>
      <c r="AD459" s="213"/>
      <c r="AE459" s="213"/>
      <c r="AF459" s="213"/>
      <c r="AG459" s="213" t="s">
        <v>234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52" t="s">
        <v>1831</v>
      </c>
      <c r="D460" s="247"/>
      <c r="E460" s="247"/>
      <c r="F460" s="247"/>
      <c r="G460" s="247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13"/>
      <c r="Z460" s="213"/>
      <c r="AA460" s="213"/>
      <c r="AB460" s="213"/>
      <c r="AC460" s="213"/>
      <c r="AD460" s="213"/>
      <c r="AE460" s="213"/>
      <c r="AF460" s="213"/>
      <c r="AG460" s="213" t="s">
        <v>199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53" t="s">
        <v>1832</v>
      </c>
      <c r="D461" s="226"/>
      <c r="E461" s="227"/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13"/>
      <c r="Z461" s="213"/>
      <c r="AA461" s="213"/>
      <c r="AB461" s="213"/>
      <c r="AC461" s="213"/>
      <c r="AD461" s="213"/>
      <c r="AE461" s="213"/>
      <c r="AF461" s="213"/>
      <c r="AG461" s="213" t="s">
        <v>204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20"/>
      <c r="B462" s="221"/>
      <c r="C462" s="253" t="s">
        <v>1833</v>
      </c>
      <c r="D462" s="226"/>
      <c r="E462" s="227">
        <v>354.48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13"/>
      <c r="Z462" s="213"/>
      <c r="AA462" s="213"/>
      <c r="AB462" s="213"/>
      <c r="AC462" s="213"/>
      <c r="AD462" s="213"/>
      <c r="AE462" s="213"/>
      <c r="AF462" s="213"/>
      <c r="AG462" s="213" t="s">
        <v>204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3" t="s">
        <v>1834</v>
      </c>
      <c r="D463" s="226"/>
      <c r="E463" s="227">
        <v>24.96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13"/>
      <c r="Z463" s="213"/>
      <c r="AA463" s="213"/>
      <c r="AB463" s="213"/>
      <c r="AC463" s="213"/>
      <c r="AD463" s="213"/>
      <c r="AE463" s="213"/>
      <c r="AF463" s="213"/>
      <c r="AG463" s="213" t="s">
        <v>204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51"/>
      <c r="D464" s="246"/>
      <c r="E464" s="246"/>
      <c r="F464" s="246"/>
      <c r="G464" s="246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13"/>
      <c r="Z464" s="213"/>
      <c r="AA464" s="213"/>
      <c r="AB464" s="213"/>
      <c r="AC464" s="213"/>
      <c r="AD464" s="213"/>
      <c r="AE464" s="213"/>
      <c r="AF464" s="213"/>
      <c r="AG464" s="213" t="s">
        <v>200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x14ac:dyDescent="0.2">
      <c r="A465" s="229" t="s">
        <v>189</v>
      </c>
      <c r="B465" s="230" t="s">
        <v>102</v>
      </c>
      <c r="C465" s="248" t="s">
        <v>103</v>
      </c>
      <c r="D465" s="231"/>
      <c r="E465" s="232"/>
      <c r="F465" s="233"/>
      <c r="G465" s="233">
        <f>SUMIF(AG466:AG512,"&lt;&gt;NOR",G466:G512)</f>
        <v>0</v>
      </c>
      <c r="H465" s="233"/>
      <c r="I465" s="233">
        <f>SUM(I466:I512)</f>
        <v>0</v>
      </c>
      <c r="J465" s="233"/>
      <c r="K465" s="233">
        <f>SUM(K466:K512)</f>
        <v>0</v>
      </c>
      <c r="L465" s="233"/>
      <c r="M465" s="233">
        <f>SUM(M466:M512)</f>
        <v>0</v>
      </c>
      <c r="N465" s="232"/>
      <c r="O465" s="232">
        <f>SUM(O466:O512)</f>
        <v>121.32</v>
      </c>
      <c r="P465" s="232"/>
      <c r="Q465" s="232">
        <f>SUM(Q466:Q512)</f>
        <v>0</v>
      </c>
      <c r="R465" s="233"/>
      <c r="S465" s="233"/>
      <c r="T465" s="234"/>
      <c r="U465" s="228"/>
      <c r="V465" s="228">
        <f>SUM(V466:V512)</f>
        <v>175.76999999999998</v>
      </c>
      <c r="W465" s="228"/>
      <c r="X465" s="228"/>
      <c r="AG465" t="s">
        <v>190</v>
      </c>
    </row>
    <row r="466" spans="1:60" outlineLevel="1" x14ac:dyDescent="0.2">
      <c r="A466" s="236">
        <v>56</v>
      </c>
      <c r="B466" s="237" t="s">
        <v>1835</v>
      </c>
      <c r="C466" s="249" t="s">
        <v>1836</v>
      </c>
      <c r="D466" s="238" t="s">
        <v>228</v>
      </c>
      <c r="E466" s="239">
        <v>12.1212</v>
      </c>
      <c r="F466" s="240"/>
      <c r="G466" s="241">
        <f>ROUND(E466*F466,2)</f>
        <v>0</v>
      </c>
      <c r="H466" s="240"/>
      <c r="I466" s="241">
        <f>ROUND(E466*H466,2)</f>
        <v>0</v>
      </c>
      <c r="J466" s="240"/>
      <c r="K466" s="241">
        <f>ROUND(E466*J466,2)</f>
        <v>0</v>
      </c>
      <c r="L466" s="241">
        <v>21</v>
      </c>
      <c r="M466" s="241">
        <f>G466*(1+L466/100)</f>
        <v>0</v>
      </c>
      <c r="N466" s="239">
        <v>2.5249999999999999</v>
      </c>
      <c r="O466" s="239">
        <f>ROUND(E466*N466,2)</f>
        <v>30.61</v>
      </c>
      <c r="P466" s="239">
        <v>0</v>
      </c>
      <c r="Q466" s="239">
        <f>ROUND(E466*P466,2)</f>
        <v>0</v>
      </c>
      <c r="R466" s="241" t="s">
        <v>399</v>
      </c>
      <c r="S466" s="241" t="s">
        <v>194</v>
      </c>
      <c r="T466" s="242" t="s">
        <v>242</v>
      </c>
      <c r="U466" s="224">
        <v>3.2130000000000001</v>
      </c>
      <c r="V466" s="224">
        <f>ROUND(E466*U466,2)</f>
        <v>38.950000000000003</v>
      </c>
      <c r="W466" s="224"/>
      <c r="X466" s="224" t="s">
        <v>231</v>
      </c>
      <c r="Y466" s="213"/>
      <c r="Z466" s="213"/>
      <c r="AA466" s="213"/>
      <c r="AB466" s="213"/>
      <c r="AC466" s="213"/>
      <c r="AD466" s="213"/>
      <c r="AE466" s="213"/>
      <c r="AF466" s="213"/>
      <c r="AG466" s="213" t="s">
        <v>232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9" t="s">
        <v>1204</v>
      </c>
      <c r="D467" s="257"/>
      <c r="E467" s="257"/>
      <c r="F467" s="257"/>
      <c r="G467" s="257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13"/>
      <c r="Z467" s="213"/>
      <c r="AA467" s="213"/>
      <c r="AB467" s="213"/>
      <c r="AC467" s="213"/>
      <c r="AD467" s="213"/>
      <c r="AE467" s="213"/>
      <c r="AF467" s="213"/>
      <c r="AG467" s="213" t="s">
        <v>234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20"/>
      <c r="B468" s="221"/>
      <c r="C468" s="252" t="s">
        <v>1837</v>
      </c>
      <c r="D468" s="247"/>
      <c r="E468" s="247"/>
      <c r="F468" s="247"/>
      <c r="G468" s="247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13"/>
      <c r="Z468" s="213"/>
      <c r="AA468" s="213"/>
      <c r="AB468" s="213"/>
      <c r="AC468" s="213"/>
      <c r="AD468" s="213"/>
      <c r="AE468" s="213"/>
      <c r="AF468" s="213"/>
      <c r="AG468" s="213" t="s">
        <v>199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3" t="s">
        <v>1838</v>
      </c>
      <c r="D469" s="226"/>
      <c r="E469" s="227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13"/>
      <c r="Z469" s="213"/>
      <c r="AA469" s="213"/>
      <c r="AB469" s="213"/>
      <c r="AC469" s="213"/>
      <c r="AD469" s="213"/>
      <c r="AE469" s="213"/>
      <c r="AF469" s="213"/>
      <c r="AG469" s="213" t="s">
        <v>204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20"/>
      <c r="B470" s="221"/>
      <c r="C470" s="253" t="s">
        <v>525</v>
      </c>
      <c r="D470" s="226"/>
      <c r="E470" s="227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13"/>
      <c r="Z470" s="213"/>
      <c r="AA470" s="213"/>
      <c r="AB470" s="213"/>
      <c r="AC470" s="213"/>
      <c r="AD470" s="213"/>
      <c r="AE470" s="213"/>
      <c r="AF470" s="213"/>
      <c r="AG470" s="213" t="s">
        <v>204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3" t="s">
        <v>1839</v>
      </c>
      <c r="D471" s="226"/>
      <c r="E471" s="227">
        <v>5.1504000000000003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13"/>
      <c r="Z471" s="213"/>
      <c r="AA471" s="213"/>
      <c r="AB471" s="213"/>
      <c r="AC471" s="213"/>
      <c r="AD471" s="213"/>
      <c r="AE471" s="213"/>
      <c r="AF471" s="213"/>
      <c r="AG471" s="213" t="s">
        <v>204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1" x14ac:dyDescent="0.2">
      <c r="A472" s="220"/>
      <c r="B472" s="221"/>
      <c r="C472" s="253" t="s">
        <v>1840</v>
      </c>
      <c r="D472" s="226"/>
      <c r="E472" s="227">
        <v>2.742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13"/>
      <c r="Z472" s="213"/>
      <c r="AA472" s="213"/>
      <c r="AB472" s="213"/>
      <c r="AC472" s="213"/>
      <c r="AD472" s="213"/>
      <c r="AE472" s="213"/>
      <c r="AF472" s="213"/>
      <c r="AG472" s="213" t="s">
        <v>204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3" t="s">
        <v>1841</v>
      </c>
      <c r="D473" s="226"/>
      <c r="E473" s="227">
        <v>1.8018000000000001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13"/>
      <c r="Z473" s="213"/>
      <c r="AA473" s="213"/>
      <c r="AB473" s="213"/>
      <c r="AC473" s="213"/>
      <c r="AD473" s="213"/>
      <c r="AE473" s="213"/>
      <c r="AF473" s="213"/>
      <c r="AG473" s="213" t="s">
        <v>204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53" t="s">
        <v>1842</v>
      </c>
      <c r="D474" s="226"/>
      <c r="E474" s="227"/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13"/>
      <c r="Z474" s="213"/>
      <c r="AA474" s="213"/>
      <c r="AB474" s="213"/>
      <c r="AC474" s="213"/>
      <c r="AD474" s="213"/>
      <c r="AE474" s="213"/>
      <c r="AF474" s="213"/>
      <c r="AG474" s="213" t="s">
        <v>204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3" t="s">
        <v>1843</v>
      </c>
      <c r="D475" s="226"/>
      <c r="E475" s="227">
        <v>2.427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13"/>
      <c r="Z475" s="213"/>
      <c r="AA475" s="213"/>
      <c r="AB475" s="213"/>
      <c r="AC475" s="213"/>
      <c r="AD475" s="213"/>
      <c r="AE475" s="213"/>
      <c r="AF475" s="213"/>
      <c r="AG475" s="213" t="s">
        <v>204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51"/>
      <c r="D476" s="246"/>
      <c r="E476" s="246"/>
      <c r="F476" s="246"/>
      <c r="G476" s="246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13"/>
      <c r="Z476" s="213"/>
      <c r="AA476" s="213"/>
      <c r="AB476" s="213"/>
      <c r="AC476" s="213"/>
      <c r="AD476" s="213"/>
      <c r="AE476" s="213"/>
      <c r="AF476" s="213"/>
      <c r="AG476" s="213" t="s">
        <v>200</v>
      </c>
      <c r="AH476" s="213"/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36">
        <v>57</v>
      </c>
      <c r="B477" s="237" t="s">
        <v>1844</v>
      </c>
      <c r="C477" s="249" t="s">
        <v>1845</v>
      </c>
      <c r="D477" s="238" t="s">
        <v>228</v>
      </c>
      <c r="E477" s="239">
        <v>24.2424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21</v>
      </c>
      <c r="M477" s="241">
        <f>G477*(1+L477/100)</f>
        <v>0</v>
      </c>
      <c r="N477" s="239">
        <v>2.5249999999999999</v>
      </c>
      <c r="O477" s="239">
        <f>ROUND(E477*N477,2)</f>
        <v>61.21</v>
      </c>
      <c r="P477" s="239">
        <v>0</v>
      </c>
      <c r="Q477" s="239">
        <f>ROUND(E477*P477,2)</f>
        <v>0</v>
      </c>
      <c r="R477" s="241" t="s">
        <v>399</v>
      </c>
      <c r="S477" s="241" t="s">
        <v>194</v>
      </c>
      <c r="T477" s="242" t="s">
        <v>242</v>
      </c>
      <c r="U477" s="224">
        <v>2.58</v>
      </c>
      <c r="V477" s="224">
        <f>ROUND(E477*U477,2)</f>
        <v>62.55</v>
      </c>
      <c r="W477" s="224"/>
      <c r="X477" s="224" t="s">
        <v>231</v>
      </c>
      <c r="Y477" s="213"/>
      <c r="Z477" s="213"/>
      <c r="AA477" s="213"/>
      <c r="AB477" s="213"/>
      <c r="AC477" s="213"/>
      <c r="AD477" s="213"/>
      <c r="AE477" s="213"/>
      <c r="AF477" s="213"/>
      <c r="AG477" s="213" t="s">
        <v>232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59" t="s">
        <v>1204</v>
      </c>
      <c r="D478" s="257"/>
      <c r="E478" s="257"/>
      <c r="F478" s="257"/>
      <c r="G478" s="257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13"/>
      <c r="Z478" s="213"/>
      <c r="AA478" s="213"/>
      <c r="AB478" s="213"/>
      <c r="AC478" s="213"/>
      <c r="AD478" s="213"/>
      <c r="AE478" s="213"/>
      <c r="AF478" s="213"/>
      <c r="AG478" s="213" t="s">
        <v>234</v>
      </c>
      <c r="AH478" s="213"/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1" x14ac:dyDescent="0.2">
      <c r="A479" s="220"/>
      <c r="B479" s="221"/>
      <c r="C479" s="252" t="s">
        <v>1837</v>
      </c>
      <c r="D479" s="247"/>
      <c r="E479" s="247"/>
      <c r="F479" s="247"/>
      <c r="G479" s="247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13"/>
      <c r="Z479" s="213"/>
      <c r="AA479" s="213"/>
      <c r="AB479" s="213"/>
      <c r="AC479" s="213"/>
      <c r="AD479" s="213"/>
      <c r="AE479" s="213"/>
      <c r="AF479" s="213"/>
      <c r="AG479" s="213" t="s">
        <v>199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53" t="s">
        <v>1846</v>
      </c>
      <c r="D480" s="226"/>
      <c r="E480" s="227"/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13"/>
      <c r="Z480" s="213"/>
      <c r="AA480" s="213"/>
      <c r="AB480" s="213"/>
      <c r="AC480" s="213"/>
      <c r="AD480" s="213"/>
      <c r="AE480" s="213"/>
      <c r="AF480" s="213"/>
      <c r="AG480" s="213" t="s">
        <v>204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53" t="s">
        <v>1838</v>
      </c>
      <c r="D481" s="226"/>
      <c r="E481" s="227"/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13"/>
      <c r="Z481" s="213"/>
      <c r="AA481" s="213"/>
      <c r="AB481" s="213"/>
      <c r="AC481" s="213"/>
      <c r="AD481" s="213"/>
      <c r="AE481" s="213"/>
      <c r="AF481" s="213"/>
      <c r="AG481" s="213" t="s">
        <v>204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53" t="s">
        <v>525</v>
      </c>
      <c r="D482" s="226"/>
      <c r="E482" s="227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13"/>
      <c r="Z482" s="213"/>
      <c r="AA482" s="213"/>
      <c r="AB482" s="213"/>
      <c r="AC482" s="213"/>
      <c r="AD482" s="213"/>
      <c r="AE482" s="213"/>
      <c r="AF482" s="213"/>
      <c r="AG482" s="213" t="s">
        <v>204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20"/>
      <c r="B483" s="221"/>
      <c r="C483" s="253" t="s">
        <v>1847</v>
      </c>
      <c r="D483" s="226"/>
      <c r="E483" s="227">
        <v>10.300800000000001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13"/>
      <c r="Z483" s="213"/>
      <c r="AA483" s="213"/>
      <c r="AB483" s="213"/>
      <c r="AC483" s="213"/>
      <c r="AD483" s="213"/>
      <c r="AE483" s="213"/>
      <c r="AF483" s="213"/>
      <c r="AG483" s="213" t="s">
        <v>204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53" t="s">
        <v>1848</v>
      </c>
      <c r="D484" s="226"/>
      <c r="E484" s="227">
        <v>5.484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13"/>
      <c r="Z484" s="213"/>
      <c r="AA484" s="213"/>
      <c r="AB484" s="213"/>
      <c r="AC484" s="213"/>
      <c r="AD484" s="213"/>
      <c r="AE484" s="213"/>
      <c r="AF484" s="213"/>
      <c r="AG484" s="213" t="s">
        <v>204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53" t="s">
        <v>1849</v>
      </c>
      <c r="D485" s="226"/>
      <c r="E485" s="227">
        <v>3.6036000000000001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13"/>
      <c r="Z485" s="213"/>
      <c r="AA485" s="213"/>
      <c r="AB485" s="213"/>
      <c r="AC485" s="213"/>
      <c r="AD485" s="213"/>
      <c r="AE485" s="213"/>
      <c r="AF485" s="213"/>
      <c r="AG485" s="213" t="s">
        <v>204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53" t="s">
        <v>1842</v>
      </c>
      <c r="D486" s="226"/>
      <c r="E486" s="227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13"/>
      <c r="Z486" s="213"/>
      <c r="AA486" s="213"/>
      <c r="AB486" s="213"/>
      <c r="AC486" s="213"/>
      <c r="AD486" s="213"/>
      <c r="AE486" s="213"/>
      <c r="AF486" s="213"/>
      <c r="AG486" s="213" t="s">
        <v>204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20"/>
      <c r="B487" s="221"/>
      <c r="C487" s="253" t="s">
        <v>1850</v>
      </c>
      <c r="D487" s="226"/>
      <c r="E487" s="227">
        <v>4.8540000000000001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13"/>
      <c r="Z487" s="213"/>
      <c r="AA487" s="213"/>
      <c r="AB487" s="213"/>
      <c r="AC487" s="213"/>
      <c r="AD487" s="213"/>
      <c r="AE487" s="213"/>
      <c r="AF487" s="213"/>
      <c r="AG487" s="213" t="s">
        <v>204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51"/>
      <c r="D488" s="246"/>
      <c r="E488" s="246"/>
      <c r="F488" s="246"/>
      <c r="G488" s="246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13"/>
      <c r="Z488" s="213"/>
      <c r="AA488" s="213"/>
      <c r="AB488" s="213"/>
      <c r="AC488" s="213"/>
      <c r="AD488" s="213"/>
      <c r="AE488" s="213"/>
      <c r="AF488" s="213"/>
      <c r="AG488" s="213" t="s">
        <v>200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36">
        <v>58</v>
      </c>
      <c r="B489" s="237" t="s">
        <v>1851</v>
      </c>
      <c r="C489" s="249" t="s">
        <v>1852</v>
      </c>
      <c r="D489" s="238" t="s">
        <v>228</v>
      </c>
      <c r="E489" s="239">
        <v>24.24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41" t="s">
        <v>399</v>
      </c>
      <c r="S489" s="241" t="s">
        <v>194</v>
      </c>
      <c r="T489" s="242" t="s">
        <v>242</v>
      </c>
      <c r="U489" s="224">
        <v>0.41</v>
      </c>
      <c r="V489" s="224">
        <f>ROUND(E489*U489,2)</f>
        <v>9.94</v>
      </c>
      <c r="W489" s="224"/>
      <c r="X489" s="224" t="s">
        <v>231</v>
      </c>
      <c r="Y489" s="213"/>
      <c r="Z489" s="213"/>
      <c r="AA489" s="213"/>
      <c r="AB489" s="213"/>
      <c r="AC489" s="213"/>
      <c r="AD489" s="213"/>
      <c r="AE489" s="213"/>
      <c r="AF489" s="213"/>
      <c r="AG489" s="213" t="s">
        <v>232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1" x14ac:dyDescent="0.2">
      <c r="A490" s="220"/>
      <c r="B490" s="221"/>
      <c r="C490" s="259" t="s">
        <v>1853</v>
      </c>
      <c r="D490" s="257"/>
      <c r="E490" s="257"/>
      <c r="F490" s="257"/>
      <c r="G490" s="257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13"/>
      <c r="Z490" s="213"/>
      <c r="AA490" s="213"/>
      <c r="AB490" s="213"/>
      <c r="AC490" s="213"/>
      <c r="AD490" s="213"/>
      <c r="AE490" s="213"/>
      <c r="AF490" s="213"/>
      <c r="AG490" s="213" t="s">
        <v>234</v>
      </c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51"/>
      <c r="D491" s="246"/>
      <c r="E491" s="246"/>
      <c r="F491" s="246"/>
      <c r="G491" s="246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13"/>
      <c r="Z491" s="213"/>
      <c r="AA491" s="213"/>
      <c r="AB491" s="213"/>
      <c r="AC491" s="213"/>
      <c r="AD491" s="213"/>
      <c r="AE491" s="213"/>
      <c r="AF491" s="213"/>
      <c r="AG491" s="213" t="s">
        <v>200</v>
      </c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ht="22.5" outlineLevel="1" x14ac:dyDescent="0.2">
      <c r="A492" s="236">
        <v>59</v>
      </c>
      <c r="B492" s="237" t="s">
        <v>1854</v>
      </c>
      <c r="C492" s="249" t="s">
        <v>1855</v>
      </c>
      <c r="D492" s="238" t="s">
        <v>228</v>
      </c>
      <c r="E492" s="239">
        <v>5.6630000000000003</v>
      </c>
      <c r="F492" s="240"/>
      <c r="G492" s="241">
        <f>ROUND(E492*F492,2)</f>
        <v>0</v>
      </c>
      <c r="H492" s="240"/>
      <c r="I492" s="241">
        <f>ROUND(E492*H492,2)</f>
        <v>0</v>
      </c>
      <c r="J492" s="240"/>
      <c r="K492" s="241">
        <f>ROUND(E492*J492,2)</f>
        <v>0</v>
      </c>
      <c r="L492" s="241">
        <v>21</v>
      </c>
      <c r="M492" s="241">
        <f>G492*(1+L492/100)</f>
        <v>0</v>
      </c>
      <c r="N492" s="239">
        <v>0.82138</v>
      </c>
      <c r="O492" s="239">
        <f>ROUND(E492*N492,2)</f>
        <v>4.6500000000000004</v>
      </c>
      <c r="P492" s="239">
        <v>0</v>
      </c>
      <c r="Q492" s="239">
        <f>ROUND(E492*P492,2)</f>
        <v>0</v>
      </c>
      <c r="R492" s="241" t="s">
        <v>399</v>
      </c>
      <c r="S492" s="241" t="s">
        <v>194</v>
      </c>
      <c r="T492" s="242" t="s">
        <v>242</v>
      </c>
      <c r="U492" s="224">
        <v>4.1459999999999999</v>
      </c>
      <c r="V492" s="224">
        <f>ROUND(E492*U492,2)</f>
        <v>23.48</v>
      </c>
      <c r="W492" s="224"/>
      <c r="X492" s="224" t="s">
        <v>231</v>
      </c>
      <c r="Y492" s="213"/>
      <c r="Z492" s="213"/>
      <c r="AA492" s="213"/>
      <c r="AB492" s="213"/>
      <c r="AC492" s="213"/>
      <c r="AD492" s="213"/>
      <c r="AE492" s="213"/>
      <c r="AF492" s="213"/>
      <c r="AG492" s="213" t="s">
        <v>232</v>
      </c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53" t="s">
        <v>1856</v>
      </c>
      <c r="D493" s="226"/>
      <c r="E493" s="227"/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13"/>
      <c r="Z493" s="213"/>
      <c r="AA493" s="213"/>
      <c r="AB493" s="213"/>
      <c r="AC493" s="213"/>
      <c r="AD493" s="213"/>
      <c r="AE493" s="213"/>
      <c r="AF493" s="213"/>
      <c r="AG493" s="213" t="s">
        <v>204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20"/>
      <c r="B494" s="221"/>
      <c r="C494" s="253" t="s">
        <v>1842</v>
      </c>
      <c r="D494" s="226"/>
      <c r="E494" s="227"/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13"/>
      <c r="Z494" s="213"/>
      <c r="AA494" s="213"/>
      <c r="AB494" s="213"/>
      <c r="AC494" s="213"/>
      <c r="AD494" s="213"/>
      <c r="AE494" s="213"/>
      <c r="AF494" s="213"/>
      <c r="AG494" s="213" t="s">
        <v>204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53" t="s">
        <v>1857</v>
      </c>
      <c r="D495" s="226"/>
      <c r="E495" s="227">
        <v>5.6630000000000003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13"/>
      <c r="Z495" s="213"/>
      <c r="AA495" s="213"/>
      <c r="AB495" s="213"/>
      <c r="AC495" s="213"/>
      <c r="AD495" s="213"/>
      <c r="AE495" s="213"/>
      <c r="AF495" s="213"/>
      <c r="AG495" s="213" t="s">
        <v>204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51"/>
      <c r="D496" s="246"/>
      <c r="E496" s="246"/>
      <c r="F496" s="246"/>
      <c r="G496" s="246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13"/>
      <c r="Z496" s="213"/>
      <c r="AA496" s="213"/>
      <c r="AB496" s="213"/>
      <c r="AC496" s="213"/>
      <c r="AD496" s="213"/>
      <c r="AE496" s="213"/>
      <c r="AF496" s="213"/>
      <c r="AG496" s="213" t="s">
        <v>200</v>
      </c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36">
        <v>60</v>
      </c>
      <c r="B497" s="237" t="s">
        <v>1858</v>
      </c>
      <c r="C497" s="249" t="s">
        <v>1859</v>
      </c>
      <c r="D497" s="238" t="s">
        <v>254</v>
      </c>
      <c r="E497" s="239">
        <v>0.73453999999999997</v>
      </c>
      <c r="F497" s="240"/>
      <c r="G497" s="241">
        <f>ROUND(E497*F497,2)</f>
        <v>0</v>
      </c>
      <c r="H497" s="240"/>
      <c r="I497" s="241">
        <f>ROUND(E497*H497,2)</f>
        <v>0</v>
      </c>
      <c r="J497" s="240"/>
      <c r="K497" s="241">
        <f>ROUND(E497*J497,2)</f>
        <v>0</v>
      </c>
      <c r="L497" s="241">
        <v>21</v>
      </c>
      <c r="M497" s="241">
        <f>G497*(1+L497/100)</f>
        <v>0</v>
      </c>
      <c r="N497" s="239">
        <v>1.0662499999999999</v>
      </c>
      <c r="O497" s="239">
        <f>ROUND(E497*N497,2)</f>
        <v>0.78</v>
      </c>
      <c r="P497" s="239">
        <v>0</v>
      </c>
      <c r="Q497" s="239">
        <f>ROUND(E497*P497,2)</f>
        <v>0</v>
      </c>
      <c r="R497" s="241" t="s">
        <v>399</v>
      </c>
      <c r="S497" s="241" t="s">
        <v>194</v>
      </c>
      <c r="T497" s="242" t="s">
        <v>242</v>
      </c>
      <c r="U497" s="224">
        <v>15.231</v>
      </c>
      <c r="V497" s="224">
        <f>ROUND(E497*U497,2)</f>
        <v>11.19</v>
      </c>
      <c r="W497" s="224"/>
      <c r="X497" s="224" t="s">
        <v>231</v>
      </c>
      <c r="Y497" s="213"/>
      <c r="Z497" s="213"/>
      <c r="AA497" s="213"/>
      <c r="AB497" s="213"/>
      <c r="AC497" s="213"/>
      <c r="AD497" s="213"/>
      <c r="AE497" s="213"/>
      <c r="AF497" s="213"/>
      <c r="AG497" s="213" t="s">
        <v>232</v>
      </c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1" x14ac:dyDescent="0.2">
      <c r="A498" s="220"/>
      <c r="B498" s="221"/>
      <c r="C498" s="259" t="s">
        <v>421</v>
      </c>
      <c r="D498" s="257"/>
      <c r="E498" s="257"/>
      <c r="F498" s="257"/>
      <c r="G498" s="257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13"/>
      <c r="Z498" s="213"/>
      <c r="AA498" s="213"/>
      <c r="AB498" s="213"/>
      <c r="AC498" s="213"/>
      <c r="AD498" s="213"/>
      <c r="AE498" s="213"/>
      <c r="AF498" s="213"/>
      <c r="AG498" s="213" t="s">
        <v>234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53" t="s">
        <v>1838</v>
      </c>
      <c r="D499" s="226"/>
      <c r="E499" s="227"/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13"/>
      <c r="Z499" s="213"/>
      <c r="AA499" s="213"/>
      <c r="AB499" s="213"/>
      <c r="AC499" s="213"/>
      <c r="AD499" s="213"/>
      <c r="AE499" s="213"/>
      <c r="AF499" s="213"/>
      <c r="AG499" s="213" t="s">
        <v>204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53" t="s">
        <v>525</v>
      </c>
      <c r="D500" s="226"/>
      <c r="E500" s="227"/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13"/>
      <c r="Z500" s="213"/>
      <c r="AA500" s="213"/>
      <c r="AB500" s="213"/>
      <c r="AC500" s="213"/>
      <c r="AD500" s="213"/>
      <c r="AE500" s="213"/>
      <c r="AF500" s="213"/>
      <c r="AG500" s="213" t="s">
        <v>204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53" t="s">
        <v>1860</v>
      </c>
      <c r="D501" s="226"/>
      <c r="E501" s="227">
        <v>0.31211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13"/>
      <c r="Z501" s="213"/>
      <c r="AA501" s="213"/>
      <c r="AB501" s="213"/>
      <c r="AC501" s="213"/>
      <c r="AD501" s="213"/>
      <c r="AE501" s="213"/>
      <c r="AF501" s="213"/>
      <c r="AG501" s="213" t="s">
        <v>204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22.5" outlineLevel="1" x14ac:dyDescent="0.2">
      <c r="A502" s="220"/>
      <c r="B502" s="221"/>
      <c r="C502" s="253" t="s">
        <v>1861</v>
      </c>
      <c r="D502" s="226"/>
      <c r="E502" s="227">
        <v>0.16617000000000001</v>
      </c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13"/>
      <c r="Z502" s="213"/>
      <c r="AA502" s="213"/>
      <c r="AB502" s="213"/>
      <c r="AC502" s="213"/>
      <c r="AD502" s="213"/>
      <c r="AE502" s="213"/>
      <c r="AF502" s="213"/>
      <c r="AG502" s="213" t="s">
        <v>204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53" t="s">
        <v>1862</v>
      </c>
      <c r="D503" s="226"/>
      <c r="E503" s="227">
        <v>0.10919</v>
      </c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13"/>
      <c r="Z503" s="213"/>
      <c r="AA503" s="213"/>
      <c r="AB503" s="213"/>
      <c r="AC503" s="213"/>
      <c r="AD503" s="213"/>
      <c r="AE503" s="213"/>
      <c r="AF503" s="213"/>
      <c r="AG503" s="213" t="s">
        <v>204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53" t="s">
        <v>1842</v>
      </c>
      <c r="D504" s="226"/>
      <c r="E504" s="227"/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13"/>
      <c r="Z504" s="213"/>
      <c r="AA504" s="213"/>
      <c r="AB504" s="213"/>
      <c r="AC504" s="213"/>
      <c r="AD504" s="213"/>
      <c r="AE504" s="213"/>
      <c r="AF504" s="213"/>
      <c r="AG504" s="213" t="s">
        <v>204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20"/>
      <c r="B505" s="221"/>
      <c r="C505" s="253" t="s">
        <v>1863</v>
      </c>
      <c r="D505" s="226"/>
      <c r="E505" s="227">
        <v>0.14707999999999999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13"/>
      <c r="Z505" s="213"/>
      <c r="AA505" s="213"/>
      <c r="AB505" s="213"/>
      <c r="AC505" s="213"/>
      <c r="AD505" s="213"/>
      <c r="AE505" s="213"/>
      <c r="AF505" s="213"/>
      <c r="AG505" s="213" t="s">
        <v>204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51"/>
      <c r="D506" s="246"/>
      <c r="E506" s="246"/>
      <c r="F506" s="246"/>
      <c r="G506" s="246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13"/>
      <c r="Z506" s="213"/>
      <c r="AA506" s="213"/>
      <c r="AB506" s="213"/>
      <c r="AC506" s="213"/>
      <c r="AD506" s="213"/>
      <c r="AE506" s="213"/>
      <c r="AF506" s="213"/>
      <c r="AG506" s="213" t="s">
        <v>200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ht="22.5" outlineLevel="1" x14ac:dyDescent="0.2">
      <c r="A507" s="236">
        <v>61</v>
      </c>
      <c r="B507" s="237" t="s">
        <v>1864</v>
      </c>
      <c r="C507" s="249" t="s">
        <v>1865</v>
      </c>
      <c r="D507" s="238" t="s">
        <v>398</v>
      </c>
      <c r="E507" s="239">
        <v>181.94</v>
      </c>
      <c r="F507" s="240"/>
      <c r="G507" s="241">
        <f>ROUND(E507*F507,2)</f>
        <v>0</v>
      </c>
      <c r="H507" s="240"/>
      <c r="I507" s="241">
        <f>ROUND(E507*H507,2)</f>
        <v>0</v>
      </c>
      <c r="J507" s="240"/>
      <c r="K507" s="241">
        <f>ROUND(E507*J507,2)</f>
        <v>0</v>
      </c>
      <c r="L507" s="241">
        <v>21</v>
      </c>
      <c r="M507" s="241">
        <f>G507*(1+L507/100)</f>
        <v>0</v>
      </c>
      <c r="N507" s="239">
        <v>0.1323</v>
      </c>
      <c r="O507" s="239">
        <f>ROUND(E507*N507,2)</f>
        <v>24.07</v>
      </c>
      <c r="P507" s="239">
        <v>0</v>
      </c>
      <c r="Q507" s="239">
        <f>ROUND(E507*P507,2)</f>
        <v>0</v>
      </c>
      <c r="R507" s="241" t="s">
        <v>399</v>
      </c>
      <c r="S507" s="241" t="s">
        <v>194</v>
      </c>
      <c r="T507" s="242" t="s">
        <v>195</v>
      </c>
      <c r="U507" s="224">
        <v>0.16300000000000001</v>
      </c>
      <c r="V507" s="224">
        <f>ROUND(E507*U507,2)</f>
        <v>29.66</v>
      </c>
      <c r="W507" s="224"/>
      <c r="X507" s="224" t="s">
        <v>231</v>
      </c>
      <c r="Y507" s="213"/>
      <c r="Z507" s="213"/>
      <c r="AA507" s="213"/>
      <c r="AB507" s="213"/>
      <c r="AC507" s="213"/>
      <c r="AD507" s="213"/>
      <c r="AE507" s="213"/>
      <c r="AF507" s="213"/>
      <c r="AG507" s="213" t="s">
        <v>232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59" t="s">
        <v>1866</v>
      </c>
      <c r="D508" s="257"/>
      <c r="E508" s="257"/>
      <c r="F508" s="257"/>
      <c r="G508" s="257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13"/>
      <c r="Z508" s="213"/>
      <c r="AA508" s="213"/>
      <c r="AB508" s="213"/>
      <c r="AC508" s="213"/>
      <c r="AD508" s="213"/>
      <c r="AE508" s="213"/>
      <c r="AF508" s="213"/>
      <c r="AG508" s="213" t="s">
        <v>234</v>
      </c>
      <c r="AH508" s="213"/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43" t="str">
        <f>C508</f>
        <v>dovoz směsi, doprava pomocí šnekového čerpadla, lití hadicí na plochu, dvojí (křížem vedené) rozvlnění hrazdami</v>
      </c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20"/>
      <c r="B509" s="221"/>
      <c r="C509" s="253" t="s">
        <v>525</v>
      </c>
      <c r="D509" s="226"/>
      <c r="E509" s="227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13"/>
      <c r="Z509" s="213"/>
      <c r="AA509" s="213"/>
      <c r="AB509" s="213"/>
      <c r="AC509" s="213"/>
      <c r="AD509" s="213"/>
      <c r="AE509" s="213"/>
      <c r="AF509" s="213"/>
      <c r="AG509" s="213" t="s">
        <v>204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1" x14ac:dyDescent="0.2">
      <c r="A510" s="220"/>
      <c r="B510" s="221"/>
      <c r="C510" s="253" t="s">
        <v>1867</v>
      </c>
      <c r="D510" s="226"/>
      <c r="E510" s="227">
        <v>171.45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13"/>
      <c r="Z510" s="213"/>
      <c r="AA510" s="213"/>
      <c r="AB510" s="213"/>
      <c r="AC510" s="213"/>
      <c r="AD510" s="213"/>
      <c r="AE510" s="213"/>
      <c r="AF510" s="213"/>
      <c r="AG510" s="213" t="s">
        <v>204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outlineLevel="1" x14ac:dyDescent="0.2">
      <c r="A511" s="220"/>
      <c r="B511" s="221"/>
      <c r="C511" s="253" t="s">
        <v>1868</v>
      </c>
      <c r="D511" s="226"/>
      <c r="E511" s="227">
        <v>10.49</v>
      </c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13"/>
      <c r="Z511" s="213"/>
      <c r="AA511" s="213"/>
      <c r="AB511" s="213"/>
      <c r="AC511" s="213"/>
      <c r="AD511" s="213"/>
      <c r="AE511" s="213"/>
      <c r="AF511" s="213"/>
      <c r="AG511" s="213" t="s">
        <v>204</v>
      </c>
      <c r="AH511" s="213">
        <v>0</v>
      </c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51"/>
      <c r="D512" s="246"/>
      <c r="E512" s="246"/>
      <c r="F512" s="246"/>
      <c r="G512" s="246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13"/>
      <c r="Z512" s="213"/>
      <c r="AA512" s="213"/>
      <c r="AB512" s="213"/>
      <c r="AC512" s="213"/>
      <c r="AD512" s="213"/>
      <c r="AE512" s="213"/>
      <c r="AF512" s="213"/>
      <c r="AG512" s="213" t="s">
        <v>200</v>
      </c>
      <c r="AH512" s="213"/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x14ac:dyDescent="0.2">
      <c r="A513" s="229" t="s">
        <v>189</v>
      </c>
      <c r="B513" s="230" t="s">
        <v>104</v>
      </c>
      <c r="C513" s="248" t="s">
        <v>105</v>
      </c>
      <c r="D513" s="231"/>
      <c r="E513" s="232"/>
      <c r="F513" s="233"/>
      <c r="G513" s="233">
        <f>SUMIF(AG514:AG565,"&lt;&gt;NOR",G514:G565)</f>
        <v>0</v>
      </c>
      <c r="H513" s="233"/>
      <c r="I513" s="233">
        <f>SUM(I514:I565)</f>
        <v>0</v>
      </c>
      <c r="J513" s="233"/>
      <c r="K513" s="233">
        <f>SUM(K514:K565)</f>
        <v>0</v>
      </c>
      <c r="L513" s="233"/>
      <c r="M513" s="233">
        <f>SUM(M514:M565)</f>
        <v>0</v>
      </c>
      <c r="N513" s="232"/>
      <c r="O513" s="232">
        <f>SUM(O514:O565)</f>
        <v>2.04</v>
      </c>
      <c r="P513" s="232"/>
      <c r="Q513" s="232">
        <f>SUM(Q514:Q565)</f>
        <v>0</v>
      </c>
      <c r="R513" s="233"/>
      <c r="S513" s="233"/>
      <c r="T513" s="234"/>
      <c r="U513" s="228"/>
      <c r="V513" s="228">
        <f>SUM(V514:V565)</f>
        <v>101.67</v>
      </c>
      <c r="W513" s="228"/>
      <c r="X513" s="228"/>
      <c r="AG513" t="s">
        <v>190</v>
      </c>
    </row>
    <row r="514" spans="1:60" ht="45" outlineLevel="1" x14ac:dyDescent="0.2">
      <c r="A514" s="236">
        <v>62</v>
      </c>
      <c r="B514" s="237" t="s">
        <v>1869</v>
      </c>
      <c r="C514" s="249" t="s">
        <v>1870</v>
      </c>
      <c r="D514" s="238" t="s">
        <v>313</v>
      </c>
      <c r="E514" s="239">
        <v>47</v>
      </c>
      <c r="F514" s="240"/>
      <c r="G514" s="241">
        <f>ROUND(E514*F514,2)</f>
        <v>0</v>
      </c>
      <c r="H514" s="240"/>
      <c r="I514" s="241">
        <f>ROUND(E514*H514,2)</f>
        <v>0</v>
      </c>
      <c r="J514" s="240"/>
      <c r="K514" s="241">
        <f>ROUND(E514*J514,2)</f>
        <v>0</v>
      </c>
      <c r="L514" s="241">
        <v>21</v>
      </c>
      <c r="M514" s="241">
        <f>G514*(1+L514/100)</f>
        <v>0</v>
      </c>
      <c r="N514" s="239">
        <v>1.8970000000000001E-2</v>
      </c>
      <c r="O514" s="239">
        <f>ROUND(E514*N514,2)</f>
        <v>0.89</v>
      </c>
      <c r="P514" s="239">
        <v>0</v>
      </c>
      <c r="Q514" s="239">
        <f>ROUND(E514*P514,2)</f>
        <v>0</v>
      </c>
      <c r="R514" s="241" t="s">
        <v>399</v>
      </c>
      <c r="S514" s="241" t="s">
        <v>194</v>
      </c>
      <c r="T514" s="242" t="s">
        <v>242</v>
      </c>
      <c r="U514" s="224">
        <v>1.86</v>
      </c>
      <c r="V514" s="224">
        <f>ROUND(E514*U514,2)</f>
        <v>87.42</v>
      </c>
      <c r="W514" s="224"/>
      <c r="X514" s="224" t="s">
        <v>231</v>
      </c>
      <c r="Y514" s="213"/>
      <c r="Z514" s="213"/>
      <c r="AA514" s="213"/>
      <c r="AB514" s="213"/>
      <c r="AC514" s="213"/>
      <c r="AD514" s="213"/>
      <c r="AE514" s="213"/>
      <c r="AF514" s="213"/>
      <c r="AG514" s="213" t="s">
        <v>232</v>
      </c>
      <c r="AH514" s="213"/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20"/>
      <c r="B515" s="221"/>
      <c r="C515" s="253" t="s">
        <v>1871</v>
      </c>
      <c r="D515" s="226"/>
      <c r="E515" s="227">
        <v>47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13"/>
      <c r="Z515" s="213"/>
      <c r="AA515" s="213"/>
      <c r="AB515" s="213"/>
      <c r="AC515" s="213"/>
      <c r="AD515" s="213"/>
      <c r="AE515" s="213"/>
      <c r="AF515" s="213"/>
      <c r="AG515" s="213" t="s">
        <v>204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51"/>
      <c r="D516" s="246"/>
      <c r="E516" s="246"/>
      <c r="F516" s="246"/>
      <c r="G516" s="246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13"/>
      <c r="Z516" s="213"/>
      <c r="AA516" s="213"/>
      <c r="AB516" s="213"/>
      <c r="AC516" s="213"/>
      <c r="AD516" s="213"/>
      <c r="AE516" s="213"/>
      <c r="AF516" s="213"/>
      <c r="AG516" s="213" t="s">
        <v>200</v>
      </c>
      <c r="AH516" s="213"/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ht="33.75" outlineLevel="1" x14ac:dyDescent="0.2">
      <c r="A517" s="236">
        <v>63</v>
      </c>
      <c r="B517" s="237" t="s">
        <v>1872</v>
      </c>
      <c r="C517" s="249" t="s">
        <v>1873</v>
      </c>
      <c r="D517" s="238" t="s">
        <v>313</v>
      </c>
      <c r="E517" s="239">
        <v>15</v>
      </c>
      <c r="F517" s="240"/>
      <c r="G517" s="241">
        <f>ROUND(E517*F517,2)</f>
        <v>0</v>
      </c>
      <c r="H517" s="240"/>
      <c r="I517" s="241">
        <f>ROUND(E517*H517,2)</f>
        <v>0</v>
      </c>
      <c r="J517" s="240"/>
      <c r="K517" s="241">
        <f>ROUND(E517*J517,2)</f>
        <v>0</v>
      </c>
      <c r="L517" s="241">
        <v>21</v>
      </c>
      <c r="M517" s="241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41" t="s">
        <v>399</v>
      </c>
      <c r="S517" s="241" t="s">
        <v>194</v>
      </c>
      <c r="T517" s="242" t="s">
        <v>242</v>
      </c>
      <c r="U517" s="224">
        <v>0.95</v>
      </c>
      <c r="V517" s="224">
        <f>ROUND(E517*U517,2)</f>
        <v>14.25</v>
      </c>
      <c r="W517" s="224"/>
      <c r="X517" s="224" t="s">
        <v>231</v>
      </c>
      <c r="Y517" s="213"/>
      <c r="Z517" s="213"/>
      <c r="AA517" s="213"/>
      <c r="AB517" s="213"/>
      <c r="AC517" s="213"/>
      <c r="AD517" s="213"/>
      <c r="AE517" s="213"/>
      <c r="AF517" s="213"/>
      <c r="AG517" s="213" t="s">
        <v>232</v>
      </c>
      <c r="AH517" s="213"/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50" t="s">
        <v>1874</v>
      </c>
      <c r="D518" s="244"/>
      <c r="E518" s="244"/>
      <c r="F518" s="244"/>
      <c r="G518" s="24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13"/>
      <c r="Z518" s="213"/>
      <c r="AA518" s="213"/>
      <c r="AB518" s="213"/>
      <c r="AC518" s="213"/>
      <c r="AD518" s="213"/>
      <c r="AE518" s="213"/>
      <c r="AF518" s="213"/>
      <c r="AG518" s="213" t="s">
        <v>199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43" t="str">
        <f>C518</f>
        <v>Včetně kotvení rámů do zdiva a platí pro jakýkoliv způsob provádění (např. bodovým přivařením k obnažené výztuži, uklínováním, zalitím pracen apod.).</v>
      </c>
      <c r="BB518" s="213"/>
      <c r="BC518" s="213"/>
      <c r="BD518" s="213"/>
      <c r="BE518" s="213"/>
      <c r="BF518" s="213"/>
      <c r="BG518" s="213"/>
      <c r="BH518" s="213"/>
    </row>
    <row r="519" spans="1:60" outlineLevel="1" x14ac:dyDescent="0.2">
      <c r="A519" s="220"/>
      <c r="B519" s="221"/>
      <c r="C519" s="253" t="s">
        <v>1875</v>
      </c>
      <c r="D519" s="226"/>
      <c r="E519" s="227">
        <v>12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13"/>
      <c r="Z519" s="213"/>
      <c r="AA519" s="213"/>
      <c r="AB519" s="213"/>
      <c r="AC519" s="213"/>
      <c r="AD519" s="213"/>
      <c r="AE519" s="213"/>
      <c r="AF519" s="213"/>
      <c r="AG519" s="213" t="s">
        <v>204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53" t="s">
        <v>92</v>
      </c>
      <c r="D520" s="226"/>
      <c r="E520" s="227">
        <v>3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13"/>
      <c r="Z520" s="213"/>
      <c r="AA520" s="213"/>
      <c r="AB520" s="213"/>
      <c r="AC520" s="213"/>
      <c r="AD520" s="213"/>
      <c r="AE520" s="213"/>
      <c r="AF520" s="213"/>
      <c r="AG520" s="213" t="s">
        <v>204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51"/>
      <c r="D521" s="246"/>
      <c r="E521" s="246"/>
      <c r="F521" s="246"/>
      <c r="G521" s="246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13"/>
      <c r="Z521" s="213"/>
      <c r="AA521" s="213"/>
      <c r="AB521" s="213"/>
      <c r="AC521" s="213"/>
      <c r="AD521" s="213"/>
      <c r="AE521" s="213"/>
      <c r="AF521" s="213"/>
      <c r="AG521" s="213" t="s">
        <v>200</v>
      </c>
      <c r="AH521" s="213"/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ht="22.5" outlineLevel="1" x14ac:dyDescent="0.2">
      <c r="A522" s="236">
        <v>64</v>
      </c>
      <c r="B522" s="237" t="s">
        <v>1876</v>
      </c>
      <c r="C522" s="249" t="s">
        <v>1877</v>
      </c>
      <c r="D522" s="238" t="s">
        <v>313</v>
      </c>
      <c r="E522" s="239">
        <v>4</v>
      </c>
      <c r="F522" s="240"/>
      <c r="G522" s="241">
        <f>ROUND(E522*F522,2)</f>
        <v>0</v>
      </c>
      <c r="H522" s="240"/>
      <c r="I522" s="241">
        <f>ROUND(E522*H522,2)</f>
        <v>0</v>
      </c>
      <c r="J522" s="240"/>
      <c r="K522" s="241">
        <f>ROUND(E522*J522,2)</f>
        <v>0</v>
      </c>
      <c r="L522" s="241">
        <v>21</v>
      </c>
      <c r="M522" s="241">
        <f>G522*(1+L522/100)</f>
        <v>0</v>
      </c>
      <c r="N522" s="239">
        <v>1.6070000000000001E-2</v>
      </c>
      <c r="O522" s="239">
        <f>ROUND(E522*N522,2)</f>
        <v>0.06</v>
      </c>
      <c r="P522" s="239">
        <v>0</v>
      </c>
      <c r="Q522" s="239">
        <f>ROUND(E522*P522,2)</f>
        <v>0</v>
      </c>
      <c r="R522" s="241"/>
      <c r="S522" s="241" t="s">
        <v>343</v>
      </c>
      <c r="T522" s="242" t="s">
        <v>242</v>
      </c>
      <c r="U522" s="224">
        <v>0</v>
      </c>
      <c r="V522" s="224">
        <f>ROUND(E522*U522,2)</f>
        <v>0</v>
      </c>
      <c r="W522" s="224"/>
      <c r="X522" s="224" t="s">
        <v>318</v>
      </c>
      <c r="Y522" s="213"/>
      <c r="Z522" s="213"/>
      <c r="AA522" s="213"/>
      <c r="AB522" s="213"/>
      <c r="AC522" s="213"/>
      <c r="AD522" s="213"/>
      <c r="AE522" s="213"/>
      <c r="AF522" s="213"/>
      <c r="AG522" s="213" t="s">
        <v>319</v>
      </c>
      <c r="AH522" s="213"/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53" t="s">
        <v>1878</v>
      </c>
      <c r="D523" s="226"/>
      <c r="E523" s="227">
        <v>4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13"/>
      <c r="Z523" s="213"/>
      <c r="AA523" s="213"/>
      <c r="AB523" s="213"/>
      <c r="AC523" s="213"/>
      <c r="AD523" s="213"/>
      <c r="AE523" s="213"/>
      <c r="AF523" s="213"/>
      <c r="AG523" s="213" t="s">
        <v>204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51"/>
      <c r="D524" s="246"/>
      <c r="E524" s="246"/>
      <c r="F524" s="246"/>
      <c r="G524" s="246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13"/>
      <c r="Z524" s="213"/>
      <c r="AA524" s="213"/>
      <c r="AB524" s="213"/>
      <c r="AC524" s="213"/>
      <c r="AD524" s="213"/>
      <c r="AE524" s="213"/>
      <c r="AF524" s="213"/>
      <c r="AG524" s="213" t="s">
        <v>200</v>
      </c>
      <c r="AH524" s="213"/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1" x14ac:dyDescent="0.2">
      <c r="A525" s="236">
        <v>65</v>
      </c>
      <c r="B525" s="237" t="s">
        <v>1879</v>
      </c>
      <c r="C525" s="249" t="s">
        <v>1880</v>
      </c>
      <c r="D525" s="238" t="s">
        <v>313</v>
      </c>
      <c r="E525" s="239">
        <v>14</v>
      </c>
      <c r="F525" s="240"/>
      <c r="G525" s="241">
        <f>ROUND(E525*F525,2)</f>
        <v>0</v>
      </c>
      <c r="H525" s="240"/>
      <c r="I525" s="241">
        <f>ROUND(E525*H525,2)</f>
        <v>0</v>
      </c>
      <c r="J525" s="240"/>
      <c r="K525" s="241">
        <f>ROUND(E525*J525,2)</f>
        <v>0</v>
      </c>
      <c r="L525" s="241">
        <v>21</v>
      </c>
      <c r="M525" s="241">
        <f>G525*(1+L525/100)</f>
        <v>0</v>
      </c>
      <c r="N525" s="239">
        <v>1.8100000000000002E-2</v>
      </c>
      <c r="O525" s="239">
        <f>ROUND(E525*N525,2)</f>
        <v>0.25</v>
      </c>
      <c r="P525" s="239">
        <v>0</v>
      </c>
      <c r="Q525" s="239">
        <f>ROUND(E525*P525,2)</f>
        <v>0</v>
      </c>
      <c r="R525" s="241"/>
      <c r="S525" s="241" t="s">
        <v>343</v>
      </c>
      <c r="T525" s="242" t="s">
        <v>242</v>
      </c>
      <c r="U525" s="224">
        <v>0</v>
      </c>
      <c r="V525" s="224">
        <f>ROUND(E525*U525,2)</f>
        <v>0</v>
      </c>
      <c r="W525" s="224"/>
      <c r="X525" s="224" t="s">
        <v>318</v>
      </c>
      <c r="Y525" s="213"/>
      <c r="Z525" s="213"/>
      <c r="AA525" s="213"/>
      <c r="AB525" s="213"/>
      <c r="AC525" s="213"/>
      <c r="AD525" s="213"/>
      <c r="AE525" s="213"/>
      <c r="AF525" s="213"/>
      <c r="AG525" s="213" t="s">
        <v>319</v>
      </c>
      <c r="AH525" s="213"/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53" t="s">
        <v>1881</v>
      </c>
      <c r="D526" s="226"/>
      <c r="E526" s="227">
        <v>1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13"/>
      <c r="Z526" s="213"/>
      <c r="AA526" s="213"/>
      <c r="AB526" s="213"/>
      <c r="AC526" s="213"/>
      <c r="AD526" s="213"/>
      <c r="AE526" s="213"/>
      <c r="AF526" s="213"/>
      <c r="AG526" s="213" t="s">
        <v>204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20"/>
      <c r="B527" s="221"/>
      <c r="C527" s="253" t="s">
        <v>1882</v>
      </c>
      <c r="D527" s="226"/>
      <c r="E527" s="227">
        <v>4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13"/>
      <c r="Z527" s="213"/>
      <c r="AA527" s="213"/>
      <c r="AB527" s="213"/>
      <c r="AC527" s="213"/>
      <c r="AD527" s="213"/>
      <c r="AE527" s="213"/>
      <c r="AF527" s="213"/>
      <c r="AG527" s="213" t="s">
        <v>204</v>
      </c>
      <c r="AH527" s="213">
        <v>0</v>
      </c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53" t="s">
        <v>1883</v>
      </c>
      <c r="D528" s="226"/>
      <c r="E528" s="227">
        <v>4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13"/>
      <c r="Z528" s="213"/>
      <c r="AA528" s="213"/>
      <c r="AB528" s="213"/>
      <c r="AC528" s="213"/>
      <c r="AD528" s="213"/>
      <c r="AE528" s="213"/>
      <c r="AF528" s="213"/>
      <c r="AG528" s="213" t="s">
        <v>204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53" t="s">
        <v>1884</v>
      </c>
      <c r="D529" s="226"/>
      <c r="E529" s="227">
        <v>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13"/>
      <c r="Z529" s="213"/>
      <c r="AA529" s="213"/>
      <c r="AB529" s="213"/>
      <c r="AC529" s="213"/>
      <c r="AD529" s="213"/>
      <c r="AE529" s="213"/>
      <c r="AF529" s="213"/>
      <c r="AG529" s="213" t="s">
        <v>204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53" t="s">
        <v>1885</v>
      </c>
      <c r="D530" s="226"/>
      <c r="E530" s="227">
        <v>1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13"/>
      <c r="Z530" s="213"/>
      <c r="AA530" s="213"/>
      <c r="AB530" s="213"/>
      <c r="AC530" s="213"/>
      <c r="AD530" s="213"/>
      <c r="AE530" s="213"/>
      <c r="AF530" s="213"/>
      <c r="AG530" s="213" t="s">
        <v>204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outlineLevel="1" x14ac:dyDescent="0.2">
      <c r="A531" s="220"/>
      <c r="B531" s="221"/>
      <c r="C531" s="253" t="s">
        <v>1886</v>
      </c>
      <c r="D531" s="226"/>
      <c r="E531" s="227">
        <v>3</v>
      </c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13"/>
      <c r="Z531" s="213"/>
      <c r="AA531" s="213"/>
      <c r="AB531" s="213"/>
      <c r="AC531" s="213"/>
      <c r="AD531" s="213"/>
      <c r="AE531" s="213"/>
      <c r="AF531" s="213"/>
      <c r="AG531" s="213" t="s">
        <v>204</v>
      </c>
      <c r="AH531" s="213">
        <v>0</v>
      </c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51"/>
      <c r="D532" s="246"/>
      <c r="E532" s="246"/>
      <c r="F532" s="246"/>
      <c r="G532" s="246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13"/>
      <c r="Z532" s="213"/>
      <c r="AA532" s="213"/>
      <c r="AB532" s="213"/>
      <c r="AC532" s="213"/>
      <c r="AD532" s="213"/>
      <c r="AE532" s="213"/>
      <c r="AF532" s="213"/>
      <c r="AG532" s="213" t="s">
        <v>200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36">
        <v>66</v>
      </c>
      <c r="B533" s="237" t="s">
        <v>1887</v>
      </c>
      <c r="C533" s="249" t="s">
        <v>1888</v>
      </c>
      <c r="D533" s="238" t="s">
        <v>313</v>
      </c>
      <c r="E533" s="239">
        <v>2</v>
      </c>
      <c r="F533" s="240"/>
      <c r="G533" s="241">
        <f>ROUND(E533*F533,2)</f>
        <v>0</v>
      </c>
      <c r="H533" s="240"/>
      <c r="I533" s="241">
        <f>ROUND(E533*H533,2)</f>
        <v>0</v>
      </c>
      <c r="J533" s="240"/>
      <c r="K533" s="241">
        <f>ROUND(E533*J533,2)</f>
        <v>0</v>
      </c>
      <c r="L533" s="241">
        <v>21</v>
      </c>
      <c r="M533" s="241">
        <f>G533*(1+L533/100)</f>
        <v>0</v>
      </c>
      <c r="N533" s="239">
        <v>1.8200000000000001E-2</v>
      </c>
      <c r="O533" s="239">
        <f>ROUND(E533*N533,2)</f>
        <v>0.04</v>
      </c>
      <c r="P533" s="239">
        <v>0</v>
      </c>
      <c r="Q533" s="239">
        <f>ROUND(E533*P533,2)</f>
        <v>0</v>
      </c>
      <c r="R533" s="241"/>
      <c r="S533" s="241" t="s">
        <v>343</v>
      </c>
      <c r="T533" s="242" t="s">
        <v>195</v>
      </c>
      <c r="U533" s="224">
        <v>0</v>
      </c>
      <c r="V533" s="224">
        <f>ROUND(E533*U533,2)</f>
        <v>0</v>
      </c>
      <c r="W533" s="224"/>
      <c r="X533" s="224" t="s">
        <v>318</v>
      </c>
      <c r="Y533" s="213"/>
      <c r="Z533" s="213"/>
      <c r="AA533" s="213"/>
      <c r="AB533" s="213"/>
      <c r="AC533" s="213"/>
      <c r="AD533" s="213"/>
      <c r="AE533" s="213"/>
      <c r="AF533" s="213"/>
      <c r="AG533" s="213" t="s">
        <v>319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53" t="s">
        <v>1889</v>
      </c>
      <c r="D534" s="226"/>
      <c r="E534" s="227">
        <v>1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13"/>
      <c r="Z534" s="213"/>
      <c r="AA534" s="213"/>
      <c r="AB534" s="213"/>
      <c r="AC534" s="213"/>
      <c r="AD534" s="213"/>
      <c r="AE534" s="213"/>
      <c r="AF534" s="213"/>
      <c r="AG534" s="213" t="s">
        <v>204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1" x14ac:dyDescent="0.2">
      <c r="A535" s="220"/>
      <c r="B535" s="221"/>
      <c r="C535" s="253" t="s">
        <v>1890</v>
      </c>
      <c r="D535" s="226"/>
      <c r="E535" s="227">
        <v>1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13"/>
      <c r="Z535" s="213"/>
      <c r="AA535" s="213"/>
      <c r="AB535" s="213"/>
      <c r="AC535" s="213"/>
      <c r="AD535" s="213"/>
      <c r="AE535" s="213"/>
      <c r="AF535" s="213"/>
      <c r="AG535" s="213" t="s">
        <v>204</v>
      </c>
      <c r="AH535" s="213">
        <v>0</v>
      </c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20"/>
      <c r="B536" s="221"/>
      <c r="C536" s="251"/>
      <c r="D536" s="246"/>
      <c r="E536" s="246"/>
      <c r="F536" s="246"/>
      <c r="G536" s="246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13"/>
      <c r="Z536" s="213"/>
      <c r="AA536" s="213"/>
      <c r="AB536" s="213"/>
      <c r="AC536" s="213"/>
      <c r="AD536" s="213"/>
      <c r="AE536" s="213"/>
      <c r="AF536" s="213"/>
      <c r="AG536" s="213" t="s">
        <v>200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36">
        <v>67</v>
      </c>
      <c r="B537" s="237" t="s">
        <v>1891</v>
      </c>
      <c r="C537" s="249" t="s">
        <v>1892</v>
      </c>
      <c r="D537" s="238" t="s">
        <v>313</v>
      </c>
      <c r="E537" s="239">
        <v>20</v>
      </c>
      <c r="F537" s="240"/>
      <c r="G537" s="241">
        <f>ROUND(E537*F537,2)</f>
        <v>0</v>
      </c>
      <c r="H537" s="240"/>
      <c r="I537" s="241">
        <f>ROUND(E537*H537,2)</f>
        <v>0</v>
      </c>
      <c r="J537" s="240"/>
      <c r="K537" s="241">
        <f>ROUND(E537*J537,2)</f>
        <v>0</v>
      </c>
      <c r="L537" s="241">
        <v>21</v>
      </c>
      <c r="M537" s="241">
        <f>G537*(1+L537/100)</f>
        <v>0</v>
      </c>
      <c r="N537" s="239">
        <v>1.9599999999999999E-2</v>
      </c>
      <c r="O537" s="239">
        <f>ROUND(E537*N537,2)</f>
        <v>0.39</v>
      </c>
      <c r="P537" s="239">
        <v>0</v>
      </c>
      <c r="Q537" s="239">
        <f>ROUND(E537*P537,2)</f>
        <v>0</v>
      </c>
      <c r="R537" s="241"/>
      <c r="S537" s="241" t="s">
        <v>343</v>
      </c>
      <c r="T537" s="242" t="s">
        <v>242</v>
      </c>
      <c r="U537" s="224">
        <v>0</v>
      </c>
      <c r="V537" s="224">
        <f>ROUND(E537*U537,2)</f>
        <v>0</v>
      </c>
      <c r="W537" s="224"/>
      <c r="X537" s="224" t="s">
        <v>318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319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20"/>
      <c r="B538" s="221"/>
      <c r="C538" s="253" t="s">
        <v>1893</v>
      </c>
      <c r="D538" s="226"/>
      <c r="E538" s="227">
        <v>6</v>
      </c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13"/>
      <c r="Z538" s="213"/>
      <c r="AA538" s="213"/>
      <c r="AB538" s="213"/>
      <c r="AC538" s="213"/>
      <c r="AD538" s="213"/>
      <c r="AE538" s="213"/>
      <c r="AF538" s="213"/>
      <c r="AG538" s="213" t="s">
        <v>204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53" t="s">
        <v>1894</v>
      </c>
      <c r="D539" s="226"/>
      <c r="E539" s="227">
        <v>2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13"/>
      <c r="Z539" s="213"/>
      <c r="AA539" s="213"/>
      <c r="AB539" s="213"/>
      <c r="AC539" s="213"/>
      <c r="AD539" s="213"/>
      <c r="AE539" s="213"/>
      <c r="AF539" s="213"/>
      <c r="AG539" s="213" t="s">
        <v>204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53" t="s">
        <v>1895</v>
      </c>
      <c r="D540" s="226"/>
      <c r="E540" s="227">
        <v>10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13"/>
      <c r="Z540" s="213"/>
      <c r="AA540" s="213"/>
      <c r="AB540" s="213"/>
      <c r="AC540" s="213"/>
      <c r="AD540" s="213"/>
      <c r="AE540" s="213"/>
      <c r="AF540" s="213"/>
      <c r="AG540" s="213" t="s">
        <v>204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20"/>
      <c r="B541" s="221"/>
      <c r="C541" s="253" t="s">
        <v>1896</v>
      </c>
      <c r="D541" s="226"/>
      <c r="E541" s="227">
        <v>2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13"/>
      <c r="Z541" s="213"/>
      <c r="AA541" s="213"/>
      <c r="AB541" s="213"/>
      <c r="AC541" s="213"/>
      <c r="AD541" s="213"/>
      <c r="AE541" s="213"/>
      <c r="AF541" s="213"/>
      <c r="AG541" s="213" t="s">
        <v>204</v>
      </c>
      <c r="AH541" s="213">
        <v>0</v>
      </c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20"/>
      <c r="B542" s="221"/>
      <c r="C542" s="251"/>
      <c r="D542" s="246"/>
      <c r="E542" s="246"/>
      <c r="F542" s="246"/>
      <c r="G542" s="246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13"/>
      <c r="Z542" s="213"/>
      <c r="AA542" s="213"/>
      <c r="AB542" s="213"/>
      <c r="AC542" s="213"/>
      <c r="AD542" s="213"/>
      <c r="AE542" s="213"/>
      <c r="AF542" s="213"/>
      <c r="AG542" s="213" t="s">
        <v>200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36">
        <v>68</v>
      </c>
      <c r="B543" s="237" t="s">
        <v>1897</v>
      </c>
      <c r="C543" s="249" t="s">
        <v>1898</v>
      </c>
      <c r="D543" s="238" t="s">
        <v>313</v>
      </c>
      <c r="E543" s="239">
        <v>2</v>
      </c>
      <c r="F543" s="240"/>
      <c r="G543" s="241">
        <f>ROUND(E543*F543,2)</f>
        <v>0</v>
      </c>
      <c r="H543" s="240"/>
      <c r="I543" s="241">
        <f>ROUND(E543*H543,2)</f>
        <v>0</v>
      </c>
      <c r="J543" s="240"/>
      <c r="K543" s="241">
        <f>ROUND(E543*J543,2)</f>
        <v>0</v>
      </c>
      <c r="L543" s="241">
        <v>21</v>
      </c>
      <c r="M543" s="241">
        <f>G543*(1+L543/100)</f>
        <v>0</v>
      </c>
      <c r="N543" s="239">
        <v>1.84E-2</v>
      </c>
      <c r="O543" s="239">
        <f>ROUND(E543*N543,2)</f>
        <v>0.04</v>
      </c>
      <c r="P543" s="239">
        <v>0</v>
      </c>
      <c r="Q543" s="239">
        <f>ROUND(E543*P543,2)</f>
        <v>0</v>
      </c>
      <c r="R543" s="241"/>
      <c r="S543" s="241" t="s">
        <v>343</v>
      </c>
      <c r="T543" s="242" t="s">
        <v>242</v>
      </c>
      <c r="U543" s="224">
        <v>0</v>
      </c>
      <c r="V543" s="224">
        <f>ROUND(E543*U543,2)</f>
        <v>0</v>
      </c>
      <c r="W543" s="224"/>
      <c r="X543" s="224" t="s">
        <v>318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319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1" x14ac:dyDescent="0.2">
      <c r="A544" s="220"/>
      <c r="B544" s="221"/>
      <c r="C544" s="253" t="s">
        <v>1899</v>
      </c>
      <c r="D544" s="226"/>
      <c r="E544" s="227">
        <v>1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13"/>
      <c r="Z544" s="213"/>
      <c r="AA544" s="213"/>
      <c r="AB544" s="213"/>
      <c r="AC544" s="213"/>
      <c r="AD544" s="213"/>
      <c r="AE544" s="213"/>
      <c r="AF544" s="213"/>
      <c r="AG544" s="213" t="s">
        <v>204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outlineLevel="1" x14ac:dyDescent="0.2">
      <c r="A545" s="220"/>
      <c r="B545" s="221"/>
      <c r="C545" s="253" t="s">
        <v>1900</v>
      </c>
      <c r="D545" s="226"/>
      <c r="E545" s="227">
        <v>1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13"/>
      <c r="Z545" s="213"/>
      <c r="AA545" s="213"/>
      <c r="AB545" s="213"/>
      <c r="AC545" s="213"/>
      <c r="AD545" s="213"/>
      <c r="AE545" s="213"/>
      <c r="AF545" s="213"/>
      <c r="AG545" s="213" t="s">
        <v>204</v>
      </c>
      <c r="AH545" s="213">
        <v>0</v>
      </c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51"/>
      <c r="D546" s="246"/>
      <c r="E546" s="246"/>
      <c r="F546" s="246"/>
      <c r="G546" s="246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13"/>
      <c r="Z546" s="213"/>
      <c r="AA546" s="213"/>
      <c r="AB546" s="213"/>
      <c r="AC546" s="213"/>
      <c r="AD546" s="213"/>
      <c r="AE546" s="213"/>
      <c r="AF546" s="213"/>
      <c r="AG546" s="213" t="s">
        <v>200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36">
        <v>69</v>
      </c>
      <c r="B547" s="237" t="s">
        <v>1901</v>
      </c>
      <c r="C547" s="249" t="s">
        <v>1902</v>
      </c>
      <c r="D547" s="238" t="s">
        <v>313</v>
      </c>
      <c r="E547" s="239">
        <v>2</v>
      </c>
      <c r="F547" s="240"/>
      <c r="G547" s="241">
        <f>ROUND(E547*F547,2)</f>
        <v>0</v>
      </c>
      <c r="H547" s="240"/>
      <c r="I547" s="241">
        <f>ROUND(E547*H547,2)</f>
        <v>0</v>
      </c>
      <c r="J547" s="240"/>
      <c r="K547" s="241">
        <f>ROUND(E547*J547,2)</f>
        <v>0</v>
      </c>
      <c r="L547" s="241">
        <v>21</v>
      </c>
      <c r="M547" s="241">
        <f>G547*(1+L547/100)</f>
        <v>0</v>
      </c>
      <c r="N547" s="239">
        <v>1.9E-2</v>
      </c>
      <c r="O547" s="239">
        <f>ROUND(E547*N547,2)</f>
        <v>0.04</v>
      </c>
      <c r="P547" s="239">
        <v>0</v>
      </c>
      <c r="Q547" s="239">
        <f>ROUND(E547*P547,2)</f>
        <v>0</v>
      </c>
      <c r="R547" s="241"/>
      <c r="S547" s="241" t="s">
        <v>343</v>
      </c>
      <c r="T547" s="242" t="s">
        <v>242</v>
      </c>
      <c r="U547" s="224">
        <v>0</v>
      </c>
      <c r="V547" s="224">
        <f>ROUND(E547*U547,2)</f>
        <v>0</v>
      </c>
      <c r="W547" s="224"/>
      <c r="X547" s="224" t="s">
        <v>318</v>
      </c>
      <c r="Y547" s="213"/>
      <c r="Z547" s="213"/>
      <c r="AA547" s="213"/>
      <c r="AB547" s="213"/>
      <c r="AC547" s="213"/>
      <c r="AD547" s="213"/>
      <c r="AE547" s="213"/>
      <c r="AF547" s="213"/>
      <c r="AG547" s="213" t="s">
        <v>319</v>
      </c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53" t="s">
        <v>1903</v>
      </c>
      <c r="D548" s="226"/>
      <c r="E548" s="227"/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13"/>
      <c r="Z548" s="213"/>
      <c r="AA548" s="213"/>
      <c r="AB548" s="213"/>
      <c r="AC548" s="213"/>
      <c r="AD548" s="213"/>
      <c r="AE548" s="213"/>
      <c r="AF548" s="213"/>
      <c r="AG548" s="213" t="s">
        <v>204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20"/>
      <c r="B549" s="221"/>
      <c r="C549" s="253" t="s">
        <v>1904</v>
      </c>
      <c r="D549" s="226"/>
      <c r="E549" s="227">
        <v>1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13"/>
      <c r="Z549" s="213"/>
      <c r="AA549" s="213"/>
      <c r="AB549" s="213"/>
      <c r="AC549" s="213"/>
      <c r="AD549" s="213"/>
      <c r="AE549" s="213"/>
      <c r="AF549" s="213"/>
      <c r="AG549" s="213" t="s">
        <v>204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53" t="s">
        <v>1905</v>
      </c>
      <c r="D550" s="226"/>
      <c r="E550" s="227">
        <v>1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13"/>
      <c r="Z550" s="213"/>
      <c r="AA550" s="213"/>
      <c r="AB550" s="213"/>
      <c r="AC550" s="213"/>
      <c r="AD550" s="213"/>
      <c r="AE550" s="213"/>
      <c r="AF550" s="213"/>
      <c r="AG550" s="213" t="s">
        <v>204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51"/>
      <c r="D551" s="246"/>
      <c r="E551" s="246"/>
      <c r="F551" s="246"/>
      <c r="G551" s="246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13"/>
      <c r="Z551" s="213"/>
      <c r="AA551" s="213"/>
      <c r="AB551" s="213"/>
      <c r="AC551" s="213"/>
      <c r="AD551" s="213"/>
      <c r="AE551" s="213"/>
      <c r="AF551" s="213"/>
      <c r="AG551" s="213" t="s">
        <v>200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1" x14ac:dyDescent="0.2">
      <c r="A552" s="236">
        <v>70</v>
      </c>
      <c r="B552" s="237" t="s">
        <v>1906</v>
      </c>
      <c r="C552" s="249" t="s">
        <v>1907</v>
      </c>
      <c r="D552" s="238" t="s">
        <v>313</v>
      </c>
      <c r="E552" s="239">
        <v>1</v>
      </c>
      <c r="F552" s="240"/>
      <c r="G552" s="241">
        <f>ROUND(E552*F552,2)</f>
        <v>0</v>
      </c>
      <c r="H552" s="240"/>
      <c r="I552" s="241">
        <f>ROUND(E552*H552,2)</f>
        <v>0</v>
      </c>
      <c r="J552" s="240"/>
      <c r="K552" s="241">
        <f>ROUND(E552*J552,2)</f>
        <v>0</v>
      </c>
      <c r="L552" s="241">
        <v>21</v>
      </c>
      <c r="M552" s="241">
        <f>G552*(1+L552/100)</f>
        <v>0</v>
      </c>
      <c r="N552" s="239">
        <v>1.8599999999999998E-2</v>
      </c>
      <c r="O552" s="239">
        <f>ROUND(E552*N552,2)</f>
        <v>0.02</v>
      </c>
      <c r="P552" s="239">
        <v>0</v>
      </c>
      <c r="Q552" s="239">
        <f>ROUND(E552*P552,2)</f>
        <v>0</v>
      </c>
      <c r="R552" s="241"/>
      <c r="S552" s="241" t="s">
        <v>343</v>
      </c>
      <c r="T552" s="242" t="s">
        <v>242</v>
      </c>
      <c r="U552" s="224">
        <v>0</v>
      </c>
      <c r="V552" s="224">
        <f>ROUND(E552*U552,2)</f>
        <v>0</v>
      </c>
      <c r="W552" s="224"/>
      <c r="X552" s="224" t="s">
        <v>318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319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3" t="s">
        <v>1908</v>
      </c>
      <c r="D553" s="226"/>
      <c r="E553" s="227">
        <v>1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13"/>
      <c r="Z553" s="213"/>
      <c r="AA553" s="213"/>
      <c r="AB553" s="213"/>
      <c r="AC553" s="213"/>
      <c r="AD553" s="213"/>
      <c r="AE553" s="213"/>
      <c r="AF553" s="213"/>
      <c r="AG553" s="213" t="s">
        <v>204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1"/>
      <c r="D554" s="246"/>
      <c r="E554" s="246"/>
      <c r="F554" s="246"/>
      <c r="G554" s="246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13"/>
      <c r="Z554" s="213"/>
      <c r="AA554" s="213"/>
      <c r="AB554" s="213"/>
      <c r="AC554" s="213"/>
      <c r="AD554" s="213"/>
      <c r="AE554" s="213"/>
      <c r="AF554" s="213"/>
      <c r="AG554" s="213" t="s">
        <v>200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36">
        <v>71</v>
      </c>
      <c r="B555" s="237" t="s">
        <v>1909</v>
      </c>
      <c r="C555" s="249" t="s">
        <v>1910</v>
      </c>
      <c r="D555" s="238" t="s">
        <v>313</v>
      </c>
      <c r="E555" s="239">
        <v>4</v>
      </c>
      <c r="F555" s="240"/>
      <c r="G555" s="241">
        <f>ROUND(E555*F555,2)</f>
        <v>0</v>
      </c>
      <c r="H555" s="240"/>
      <c r="I555" s="241">
        <f>ROUND(E555*H555,2)</f>
        <v>0</v>
      </c>
      <c r="J555" s="240"/>
      <c r="K555" s="241">
        <f>ROUND(E555*J555,2)</f>
        <v>0</v>
      </c>
      <c r="L555" s="241">
        <v>21</v>
      </c>
      <c r="M555" s="241">
        <f>G555*(1+L555/100)</f>
        <v>0</v>
      </c>
      <c r="N555" s="239">
        <v>1.8100000000000002E-2</v>
      </c>
      <c r="O555" s="239">
        <f>ROUND(E555*N555,2)</f>
        <v>7.0000000000000007E-2</v>
      </c>
      <c r="P555" s="239">
        <v>0</v>
      </c>
      <c r="Q555" s="239">
        <f>ROUND(E555*P555,2)</f>
        <v>0</v>
      </c>
      <c r="R555" s="241"/>
      <c r="S555" s="241" t="s">
        <v>343</v>
      </c>
      <c r="T555" s="242" t="s">
        <v>242</v>
      </c>
      <c r="U555" s="224">
        <v>0</v>
      </c>
      <c r="V555" s="224">
        <f>ROUND(E555*U555,2)</f>
        <v>0</v>
      </c>
      <c r="W555" s="224"/>
      <c r="X555" s="224" t="s">
        <v>318</v>
      </c>
      <c r="Y555" s="213"/>
      <c r="Z555" s="213"/>
      <c r="AA555" s="213"/>
      <c r="AB555" s="213"/>
      <c r="AC555" s="213"/>
      <c r="AD555" s="213"/>
      <c r="AE555" s="213"/>
      <c r="AF555" s="213"/>
      <c r="AG555" s="213" t="s">
        <v>319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53" t="s">
        <v>1911</v>
      </c>
      <c r="D556" s="226"/>
      <c r="E556" s="227">
        <v>1</v>
      </c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13"/>
      <c r="Z556" s="213"/>
      <c r="AA556" s="213"/>
      <c r="AB556" s="213"/>
      <c r="AC556" s="213"/>
      <c r="AD556" s="213"/>
      <c r="AE556" s="213"/>
      <c r="AF556" s="213"/>
      <c r="AG556" s="213" t="s">
        <v>204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53" t="s">
        <v>1912</v>
      </c>
      <c r="D557" s="226"/>
      <c r="E557" s="227">
        <v>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13"/>
      <c r="Z557" s="213"/>
      <c r="AA557" s="213"/>
      <c r="AB557" s="213"/>
      <c r="AC557" s="213"/>
      <c r="AD557" s="213"/>
      <c r="AE557" s="213"/>
      <c r="AF557" s="213"/>
      <c r="AG557" s="213" t="s">
        <v>204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20"/>
      <c r="B558" s="221"/>
      <c r="C558" s="253" t="s">
        <v>1913</v>
      </c>
      <c r="D558" s="226"/>
      <c r="E558" s="227">
        <v>1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13"/>
      <c r="Z558" s="213"/>
      <c r="AA558" s="213"/>
      <c r="AB558" s="213"/>
      <c r="AC558" s="213"/>
      <c r="AD558" s="213"/>
      <c r="AE558" s="213"/>
      <c r="AF558" s="213"/>
      <c r="AG558" s="213" t="s">
        <v>204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51"/>
      <c r="D559" s="246"/>
      <c r="E559" s="246"/>
      <c r="F559" s="246"/>
      <c r="G559" s="246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13"/>
      <c r="Z559" s="213"/>
      <c r="AA559" s="213"/>
      <c r="AB559" s="213"/>
      <c r="AC559" s="213"/>
      <c r="AD559" s="213"/>
      <c r="AE559" s="213"/>
      <c r="AF559" s="213"/>
      <c r="AG559" s="213" t="s">
        <v>200</v>
      </c>
      <c r="AH559" s="213"/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36">
        <v>72</v>
      </c>
      <c r="B560" s="237" t="s">
        <v>1914</v>
      </c>
      <c r="C560" s="249" t="s">
        <v>1915</v>
      </c>
      <c r="D560" s="238" t="s">
        <v>313</v>
      </c>
      <c r="E560" s="239">
        <v>12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1.8200000000000001E-2</v>
      </c>
      <c r="O560" s="239">
        <f>ROUND(E560*N560,2)</f>
        <v>0.22</v>
      </c>
      <c r="P560" s="239">
        <v>0</v>
      </c>
      <c r="Q560" s="239">
        <f>ROUND(E560*P560,2)</f>
        <v>0</v>
      </c>
      <c r="R560" s="241"/>
      <c r="S560" s="241" t="s">
        <v>343</v>
      </c>
      <c r="T560" s="242" t="s">
        <v>242</v>
      </c>
      <c r="U560" s="224">
        <v>0</v>
      </c>
      <c r="V560" s="224">
        <f>ROUND(E560*U560,2)</f>
        <v>0</v>
      </c>
      <c r="W560" s="224"/>
      <c r="X560" s="224" t="s">
        <v>318</v>
      </c>
      <c r="Y560" s="213"/>
      <c r="Z560" s="213"/>
      <c r="AA560" s="213"/>
      <c r="AB560" s="213"/>
      <c r="AC560" s="213"/>
      <c r="AD560" s="213"/>
      <c r="AE560" s="213"/>
      <c r="AF560" s="213"/>
      <c r="AG560" s="213" t="s">
        <v>319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1" x14ac:dyDescent="0.2">
      <c r="A561" s="220"/>
      <c r="B561" s="221"/>
      <c r="C561" s="253" t="s">
        <v>1916</v>
      </c>
      <c r="D561" s="226"/>
      <c r="E561" s="227">
        <v>12</v>
      </c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13"/>
      <c r="Z561" s="213"/>
      <c r="AA561" s="213"/>
      <c r="AB561" s="213"/>
      <c r="AC561" s="213"/>
      <c r="AD561" s="213"/>
      <c r="AE561" s="213"/>
      <c r="AF561" s="213"/>
      <c r="AG561" s="213" t="s">
        <v>204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51"/>
      <c r="D562" s="246"/>
      <c r="E562" s="246"/>
      <c r="F562" s="246"/>
      <c r="G562" s="246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13"/>
      <c r="Z562" s="213"/>
      <c r="AA562" s="213"/>
      <c r="AB562" s="213"/>
      <c r="AC562" s="213"/>
      <c r="AD562" s="213"/>
      <c r="AE562" s="213"/>
      <c r="AF562" s="213"/>
      <c r="AG562" s="213" t="s">
        <v>200</v>
      </c>
      <c r="AH562" s="213"/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36">
        <v>73</v>
      </c>
      <c r="B563" s="237" t="s">
        <v>1917</v>
      </c>
      <c r="C563" s="249" t="s">
        <v>1918</v>
      </c>
      <c r="D563" s="238" t="s">
        <v>313</v>
      </c>
      <c r="E563" s="239">
        <v>1</v>
      </c>
      <c r="F563" s="240"/>
      <c r="G563" s="241">
        <f>ROUND(E563*F563,2)</f>
        <v>0</v>
      </c>
      <c r="H563" s="240"/>
      <c r="I563" s="241">
        <f>ROUND(E563*H563,2)</f>
        <v>0</v>
      </c>
      <c r="J563" s="240"/>
      <c r="K563" s="241">
        <f>ROUND(E563*J563,2)</f>
        <v>0</v>
      </c>
      <c r="L563" s="241">
        <v>21</v>
      </c>
      <c r="M563" s="241">
        <f>G563*(1+L563/100)</f>
        <v>0</v>
      </c>
      <c r="N563" s="239">
        <v>2.1499999999999998E-2</v>
      </c>
      <c r="O563" s="239">
        <f>ROUND(E563*N563,2)</f>
        <v>0.02</v>
      </c>
      <c r="P563" s="239">
        <v>0</v>
      </c>
      <c r="Q563" s="239">
        <f>ROUND(E563*P563,2)</f>
        <v>0</v>
      </c>
      <c r="R563" s="241"/>
      <c r="S563" s="241" t="s">
        <v>343</v>
      </c>
      <c r="T563" s="242" t="s">
        <v>242</v>
      </c>
      <c r="U563" s="224">
        <v>0</v>
      </c>
      <c r="V563" s="224">
        <f>ROUND(E563*U563,2)</f>
        <v>0</v>
      </c>
      <c r="W563" s="224"/>
      <c r="X563" s="224" t="s">
        <v>318</v>
      </c>
      <c r="Y563" s="213"/>
      <c r="Z563" s="213"/>
      <c r="AA563" s="213"/>
      <c r="AB563" s="213"/>
      <c r="AC563" s="213"/>
      <c r="AD563" s="213"/>
      <c r="AE563" s="213"/>
      <c r="AF563" s="213"/>
      <c r="AG563" s="213" t="s">
        <v>319</v>
      </c>
      <c r="AH563" s="213"/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53" t="s">
        <v>1919</v>
      </c>
      <c r="D564" s="226"/>
      <c r="E564" s="227">
        <v>1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13"/>
      <c r="Z564" s="213"/>
      <c r="AA564" s="213"/>
      <c r="AB564" s="213"/>
      <c r="AC564" s="213"/>
      <c r="AD564" s="213"/>
      <c r="AE564" s="213"/>
      <c r="AF564" s="213"/>
      <c r="AG564" s="213" t="s">
        <v>204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51"/>
      <c r="D565" s="246"/>
      <c r="E565" s="246"/>
      <c r="F565" s="246"/>
      <c r="G565" s="246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13"/>
      <c r="Z565" s="213"/>
      <c r="AA565" s="213"/>
      <c r="AB565" s="213"/>
      <c r="AC565" s="213"/>
      <c r="AD565" s="213"/>
      <c r="AE565" s="213"/>
      <c r="AF565" s="213"/>
      <c r="AG565" s="213" t="s">
        <v>200</v>
      </c>
      <c r="AH565" s="213"/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x14ac:dyDescent="0.2">
      <c r="A566" s="229" t="s">
        <v>189</v>
      </c>
      <c r="B566" s="230" t="s">
        <v>106</v>
      </c>
      <c r="C566" s="248" t="s">
        <v>107</v>
      </c>
      <c r="D566" s="231"/>
      <c r="E566" s="232"/>
      <c r="F566" s="233"/>
      <c r="G566" s="233">
        <f>SUMIF(AG567:AG580,"&lt;&gt;NOR",G567:G580)</f>
        <v>0</v>
      </c>
      <c r="H566" s="233"/>
      <c r="I566" s="233">
        <f>SUM(I567:I580)</f>
        <v>0</v>
      </c>
      <c r="J566" s="233"/>
      <c r="K566" s="233">
        <f>SUM(K567:K580)</f>
        <v>0</v>
      </c>
      <c r="L566" s="233"/>
      <c r="M566" s="233">
        <f>SUM(M567:M580)</f>
        <v>0</v>
      </c>
      <c r="N566" s="232"/>
      <c r="O566" s="232">
        <f>SUM(O567:O580)</f>
        <v>0.48000000000000004</v>
      </c>
      <c r="P566" s="232"/>
      <c r="Q566" s="232">
        <f>SUM(Q567:Q580)</f>
        <v>0</v>
      </c>
      <c r="R566" s="233"/>
      <c r="S566" s="233"/>
      <c r="T566" s="234"/>
      <c r="U566" s="228"/>
      <c r="V566" s="228">
        <f>SUM(V567:V580)</f>
        <v>10.25</v>
      </c>
      <c r="W566" s="228"/>
      <c r="X566" s="228"/>
      <c r="AG566" t="s">
        <v>190</v>
      </c>
    </row>
    <row r="567" spans="1:60" outlineLevel="1" x14ac:dyDescent="0.2">
      <c r="A567" s="236">
        <v>74</v>
      </c>
      <c r="B567" s="237" t="s">
        <v>1920</v>
      </c>
      <c r="C567" s="249" t="s">
        <v>1921</v>
      </c>
      <c r="D567" s="238" t="s">
        <v>313</v>
      </c>
      <c r="E567" s="239">
        <v>1</v>
      </c>
      <c r="F567" s="240"/>
      <c r="G567" s="241">
        <f>ROUND(E567*F567,2)</f>
        <v>0</v>
      </c>
      <c r="H567" s="240"/>
      <c r="I567" s="241">
        <f>ROUND(E567*H567,2)</f>
        <v>0</v>
      </c>
      <c r="J567" s="240"/>
      <c r="K567" s="241">
        <f>ROUND(E567*J567,2)</f>
        <v>0</v>
      </c>
      <c r="L567" s="241">
        <v>21</v>
      </c>
      <c r="M567" s="241">
        <f>G567*(1+L567/100)</f>
        <v>0</v>
      </c>
      <c r="N567" s="239">
        <v>7.0200000000000002E-3</v>
      </c>
      <c r="O567" s="239">
        <f>ROUND(E567*N567,2)</f>
        <v>0.01</v>
      </c>
      <c r="P567" s="239">
        <v>0</v>
      </c>
      <c r="Q567" s="239">
        <f>ROUND(E567*P567,2)</f>
        <v>0</v>
      </c>
      <c r="R567" s="241" t="s">
        <v>1922</v>
      </c>
      <c r="S567" s="241" t="s">
        <v>194</v>
      </c>
      <c r="T567" s="242" t="s">
        <v>242</v>
      </c>
      <c r="U567" s="224">
        <v>1.3140000000000001</v>
      </c>
      <c r="V567" s="224">
        <f>ROUND(E567*U567,2)</f>
        <v>1.31</v>
      </c>
      <c r="W567" s="224"/>
      <c r="X567" s="224" t="s">
        <v>231</v>
      </c>
      <c r="Y567" s="213"/>
      <c r="Z567" s="213"/>
      <c r="AA567" s="213"/>
      <c r="AB567" s="213"/>
      <c r="AC567" s="213"/>
      <c r="AD567" s="213"/>
      <c r="AE567" s="213"/>
      <c r="AF567" s="213"/>
      <c r="AG567" s="213" t="s">
        <v>232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53" t="s">
        <v>1923</v>
      </c>
      <c r="D568" s="226"/>
      <c r="E568" s="227">
        <v>1</v>
      </c>
      <c r="F568" s="224"/>
      <c r="G568" s="224"/>
      <c r="H568" s="224"/>
      <c r="I568" s="224"/>
      <c r="J568" s="224"/>
      <c r="K568" s="224"/>
      <c r="L568" s="224"/>
      <c r="M568" s="224"/>
      <c r="N568" s="223"/>
      <c r="O568" s="223"/>
      <c r="P568" s="223"/>
      <c r="Q568" s="223"/>
      <c r="R568" s="224"/>
      <c r="S568" s="224"/>
      <c r="T568" s="224"/>
      <c r="U568" s="224"/>
      <c r="V568" s="224"/>
      <c r="W568" s="224"/>
      <c r="X568" s="224"/>
      <c r="Y568" s="213"/>
      <c r="Z568" s="213"/>
      <c r="AA568" s="213"/>
      <c r="AB568" s="213"/>
      <c r="AC568" s="213"/>
      <c r="AD568" s="213"/>
      <c r="AE568" s="213"/>
      <c r="AF568" s="213"/>
      <c r="AG568" s="213" t="s">
        <v>204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51"/>
      <c r="D569" s="246"/>
      <c r="E569" s="246"/>
      <c r="F569" s="246"/>
      <c r="G569" s="246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13"/>
      <c r="Z569" s="213"/>
      <c r="AA569" s="213"/>
      <c r="AB569" s="213"/>
      <c r="AC569" s="213"/>
      <c r="AD569" s="213"/>
      <c r="AE569" s="213"/>
      <c r="AF569" s="213"/>
      <c r="AG569" s="213" t="s">
        <v>200</v>
      </c>
      <c r="AH569" s="213"/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6">
        <v>75</v>
      </c>
      <c r="B570" s="237" t="s">
        <v>1924</v>
      </c>
      <c r="C570" s="249" t="s">
        <v>1925</v>
      </c>
      <c r="D570" s="238" t="s">
        <v>313</v>
      </c>
      <c r="E570" s="239">
        <v>20</v>
      </c>
      <c r="F570" s="240"/>
      <c r="G570" s="241">
        <f>ROUND(E570*F570,2)</f>
        <v>0</v>
      </c>
      <c r="H570" s="240"/>
      <c r="I570" s="241">
        <f>ROUND(E570*H570,2)</f>
        <v>0</v>
      </c>
      <c r="J570" s="240"/>
      <c r="K570" s="241">
        <f>ROUND(E570*J570,2)</f>
        <v>0</v>
      </c>
      <c r="L570" s="241">
        <v>21</v>
      </c>
      <c r="M570" s="241">
        <f>G570*(1+L570/100)</f>
        <v>0</v>
      </c>
      <c r="N570" s="239">
        <v>1.32E-2</v>
      </c>
      <c r="O570" s="239">
        <f>ROUND(E570*N570,2)</f>
        <v>0.26</v>
      </c>
      <c r="P570" s="239">
        <v>0</v>
      </c>
      <c r="Q570" s="239">
        <f>ROUND(E570*P570,2)</f>
        <v>0</v>
      </c>
      <c r="R570" s="241" t="s">
        <v>1922</v>
      </c>
      <c r="S570" s="241" t="s">
        <v>194</v>
      </c>
      <c r="T570" s="242" t="s">
        <v>242</v>
      </c>
      <c r="U570" s="224">
        <v>0.18</v>
      </c>
      <c r="V570" s="224">
        <f>ROUND(E570*U570,2)</f>
        <v>3.6</v>
      </c>
      <c r="W570" s="224"/>
      <c r="X570" s="224" t="s">
        <v>231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232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53" t="s">
        <v>1926</v>
      </c>
      <c r="D571" s="226"/>
      <c r="E571" s="227">
        <v>20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13"/>
      <c r="Z571" s="213"/>
      <c r="AA571" s="213"/>
      <c r="AB571" s="213"/>
      <c r="AC571" s="213"/>
      <c r="AD571" s="213"/>
      <c r="AE571" s="213"/>
      <c r="AF571" s="213"/>
      <c r="AG571" s="213" t="s">
        <v>204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51"/>
      <c r="D572" s="246"/>
      <c r="E572" s="246"/>
      <c r="F572" s="246"/>
      <c r="G572" s="246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13"/>
      <c r="Z572" s="213"/>
      <c r="AA572" s="213"/>
      <c r="AB572" s="213"/>
      <c r="AC572" s="213"/>
      <c r="AD572" s="213"/>
      <c r="AE572" s="213"/>
      <c r="AF572" s="213"/>
      <c r="AG572" s="213" t="s">
        <v>200</v>
      </c>
      <c r="AH572" s="213"/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ht="22.5" outlineLevel="1" x14ac:dyDescent="0.2">
      <c r="A573" s="236">
        <v>76</v>
      </c>
      <c r="B573" s="237" t="s">
        <v>1927</v>
      </c>
      <c r="C573" s="249" t="s">
        <v>1928</v>
      </c>
      <c r="D573" s="238" t="s">
        <v>313</v>
      </c>
      <c r="E573" s="239">
        <v>6</v>
      </c>
      <c r="F573" s="240"/>
      <c r="G573" s="241">
        <f>ROUND(E573*F573,2)</f>
        <v>0</v>
      </c>
      <c r="H573" s="240"/>
      <c r="I573" s="241">
        <f>ROUND(E573*H573,2)</f>
        <v>0</v>
      </c>
      <c r="J573" s="240"/>
      <c r="K573" s="241">
        <f>ROUND(E573*J573,2)</f>
        <v>0</v>
      </c>
      <c r="L573" s="241">
        <v>21</v>
      </c>
      <c r="M573" s="241">
        <f>G573*(1+L573/100)</f>
        <v>0</v>
      </c>
      <c r="N573" s="239">
        <v>1.3100000000000001E-2</v>
      </c>
      <c r="O573" s="239">
        <f>ROUND(E573*N573,2)</f>
        <v>0.08</v>
      </c>
      <c r="P573" s="239">
        <v>0</v>
      </c>
      <c r="Q573" s="239">
        <f>ROUND(E573*P573,2)</f>
        <v>0</v>
      </c>
      <c r="R573" s="241" t="s">
        <v>1922</v>
      </c>
      <c r="S573" s="241" t="s">
        <v>194</v>
      </c>
      <c r="T573" s="242" t="s">
        <v>242</v>
      </c>
      <c r="U573" s="224">
        <v>0.89</v>
      </c>
      <c r="V573" s="224">
        <f>ROUND(E573*U573,2)</f>
        <v>5.34</v>
      </c>
      <c r="W573" s="224"/>
      <c r="X573" s="224" t="s">
        <v>231</v>
      </c>
      <c r="Y573" s="213"/>
      <c r="Z573" s="213"/>
      <c r="AA573" s="213"/>
      <c r="AB573" s="213"/>
      <c r="AC573" s="213"/>
      <c r="AD573" s="213"/>
      <c r="AE573" s="213"/>
      <c r="AF573" s="213"/>
      <c r="AG573" s="213" t="s">
        <v>232</v>
      </c>
      <c r="AH573" s="213"/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59" t="s">
        <v>1929</v>
      </c>
      <c r="D574" s="257"/>
      <c r="E574" s="257"/>
      <c r="F574" s="257"/>
      <c r="G574" s="257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13"/>
      <c r="Z574" s="213"/>
      <c r="AA574" s="213"/>
      <c r="AB574" s="213"/>
      <c r="AC574" s="213"/>
      <c r="AD574" s="213"/>
      <c r="AE574" s="213"/>
      <c r="AF574" s="213"/>
      <c r="AG574" s="213" t="s">
        <v>234</v>
      </c>
      <c r="AH574" s="213"/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1" x14ac:dyDescent="0.2">
      <c r="A575" s="220"/>
      <c r="B575" s="221"/>
      <c r="C575" s="253" t="s">
        <v>1930</v>
      </c>
      <c r="D575" s="226"/>
      <c r="E575" s="227">
        <v>6</v>
      </c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13"/>
      <c r="Z575" s="213"/>
      <c r="AA575" s="213"/>
      <c r="AB575" s="213"/>
      <c r="AC575" s="213"/>
      <c r="AD575" s="213"/>
      <c r="AE575" s="213"/>
      <c r="AF575" s="213"/>
      <c r="AG575" s="213" t="s">
        <v>204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51"/>
      <c r="D576" s="246"/>
      <c r="E576" s="246"/>
      <c r="F576" s="246"/>
      <c r="G576" s="246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13"/>
      <c r="Z576" s="213"/>
      <c r="AA576" s="213"/>
      <c r="AB576" s="213"/>
      <c r="AC576" s="213"/>
      <c r="AD576" s="213"/>
      <c r="AE576" s="213"/>
      <c r="AF576" s="213"/>
      <c r="AG576" s="213" t="s">
        <v>200</v>
      </c>
      <c r="AH576" s="213"/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36">
        <v>77</v>
      </c>
      <c r="B577" s="237" t="s">
        <v>1931</v>
      </c>
      <c r="C577" s="249" t="s">
        <v>1932</v>
      </c>
      <c r="D577" s="238" t="s">
        <v>313</v>
      </c>
      <c r="E577" s="239">
        <v>1</v>
      </c>
      <c r="F577" s="240"/>
      <c r="G577" s="241">
        <f>ROUND(E577*F577,2)</f>
        <v>0</v>
      </c>
      <c r="H577" s="240"/>
      <c r="I577" s="241">
        <f>ROUND(E577*H577,2)</f>
        <v>0</v>
      </c>
      <c r="J577" s="240"/>
      <c r="K577" s="241">
        <f>ROUND(E577*J577,2)</f>
        <v>0</v>
      </c>
      <c r="L577" s="241">
        <v>21</v>
      </c>
      <c r="M577" s="241">
        <f>G577*(1+L577/100)</f>
        <v>0</v>
      </c>
      <c r="N577" s="239">
        <v>9.1999999999999998E-2</v>
      </c>
      <c r="O577" s="239">
        <f>ROUND(E577*N577,2)</f>
        <v>0.09</v>
      </c>
      <c r="P577" s="239">
        <v>0</v>
      </c>
      <c r="Q577" s="239">
        <f>ROUND(E577*P577,2)</f>
        <v>0</v>
      </c>
      <c r="R577" s="241" t="s">
        <v>317</v>
      </c>
      <c r="S577" s="241" t="s">
        <v>194</v>
      </c>
      <c r="T577" s="242" t="s">
        <v>242</v>
      </c>
      <c r="U577" s="224">
        <v>0</v>
      </c>
      <c r="V577" s="224">
        <f>ROUND(E577*U577,2)</f>
        <v>0</v>
      </c>
      <c r="W577" s="224"/>
      <c r="X577" s="224" t="s">
        <v>318</v>
      </c>
      <c r="Y577" s="213"/>
      <c r="Z577" s="213"/>
      <c r="AA577" s="213"/>
      <c r="AB577" s="213"/>
      <c r="AC577" s="213"/>
      <c r="AD577" s="213"/>
      <c r="AE577" s="213"/>
      <c r="AF577" s="213"/>
      <c r="AG577" s="213" t="s">
        <v>319</v>
      </c>
      <c r="AH577" s="213"/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0"/>
      <c r="D578" s="258"/>
      <c r="E578" s="258"/>
      <c r="F578" s="258"/>
      <c r="G578" s="258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13"/>
      <c r="Z578" s="213"/>
      <c r="AA578" s="213"/>
      <c r="AB578" s="213"/>
      <c r="AC578" s="213"/>
      <c r="AD578" s="213"/>
      <c r="AE578" s="213"/>
      <c r="AF578" s="213"/>
      <c r="AG578" s="213" t="s">
        <v>200</v>
      </c>
      <c r="AH578" s="213"/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1" x14ac:dyDescent="0.2">
      <c r="A579" s="236">
        <v>78</v>
      </c>
      <c r="B579" s="237" t="s">
        <v>1933</v>
      </c>
      <c r="C579" s="249" t="s">
        <v>1934</v>
      </c>
      <c r="D579" s="238" t="s">
        <v>313</v>
      </c>
      <c r="E579" s="239">
        <v>20</v>
      </c>
      <c r="F579" s="240"/>
      <c r="G579" s="241">
        <f>ROUND(E579*F579,2)</f>
        <v>0</v>
      </c>
      <c r="H579" s="240"/>
      <c r="I579" s="241">
        <f>ROUND(E579*H579,2)</f>
        <v>0</v>
      </c>
      <c r="J579" s="240"/>
      <c r="K579" s="241">
        <f>ROUND(E579*J579,2)</f>
        <v>0</v>
      </c>
      <c r="L579" s="241">
        <v>21</v>
      </c>
      <c r="M579" s="241">
        <f>G579*(1+L579/100)</f>
        <v>0</v>
      </c>
      <c r="N579" s="239">
        <v>2E-3</v>
      </c>
      <c r="O579" s="239">
        <f>ROUND(E579*N579,2)</f>
        <v>0.04</v>
      </c>
      <c r="P579" s="239">
        <v>0</v>
      </c>
      <c r="Q579" s="239">
        <f>ROUND(E579*P579,2)</f>
        <v>0</v>
      </c>
      <c r="R579" s="241" t="s">
        <v>317</v>
      </c>
      <c r="S579" s="241" t="s">
        <v>194</v>
      </c>
      <c r="T579" s="242" t="s">
        <v>195</v>
      </c>
      <c r="U579" s="224">
        <v>0</v>
      </c>
      <c r="V579" s="224">
        <f>ROUND(E579*U579,2)</f>
        <v>0</v>
      </c>
      <c r="W579" s="224"/>
      <c r="X579" s="224" t="s">
        <v>318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319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0"/>
      <c r="D580" s="258"/>
      <c r="E580" s="258"/>
      <c r="F580" s="258"/>
      <c r="G580" s="258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13"/>
      <c r="Z580" s="213"/>
      <c r="AA580" s="213"/>
      <c r="AB580" s="213"/>
      <c r="AC580" s="213"/>
      <c r="AD580" s="213"/>
      <c r="AE580" s="213"/>
      <c r="AF580" s="213"/>
      <c r="AG580" s="213" t="s">
        <v>200</v>
      </c>
      <c r="AH580" s="213"/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x14ac:dyDescent="0.2">
      <c r="A581" s="229" t="s">
        <v>189</v>
      </c>
      <c r="B581" s="230" t="s">
        <v>110</v>
      </c>
      <c r="C581" s="248" t="s">
        <v>111</v>
      </c>
      <c r="D581" s="231"/>
      <c r="E581" s="232"/>
      <c r="F581" s="233"/>
      <c r="G581" s="233">
        <f>SUMIF(AG582:AG593,"&lt;&gt;NOR",G582:G593)</f>
        <v>0</v>
      </c>
      <c r="H581" s="233"/>
      <c r="I581" s="233">
        <f>SUM(I582:I593)</f>
        <v>0</v>
      </c>
      <c r="J581" s="233"/>
      <c r="K581" s="233">
        <f>SUM(K582:K593)</f>
        <v>0</v>
      </c>
      <c r="L581" s="233"/>
      <c r="M581" s="233">
        <f>SUM(M582:M593)</f>
        <v>0</v>
      </c>
      <c r="N581" s="232"/>
      <c r="O581" s="232">
        <f>SUM(O582:O593)</f>
        <v>16.52</v>
      </c>
      <c r="P581" s="232"/>
      <c r="Q581" s="232">
        <f>SUM(Q582:Q593)</f>
        <v>0</v>
      </c>
      <c r="R581" s="233"/>
      <c r="S581" s="233"/>
      <c r="T581" s="234"/>
      <c r="U581" s="228"/>
      <c r="V581" s="228">
        <f>SUM(V582:V593)</f>
        <v>9.36</v>
      </c>
      <c r="W581" s="228"/>
      <c r="X581" s="228"/>
      <c r="AG581" t="s">
        <v>190</v>
      </c>
    </row>
    <row r="582" spans="1:60" ht="22.5" outlineLevel="1" x14ac:dyDescent="0.2">
      <c r="A582" s="236">
        <v>79</v>
      </c>
      <c r="B582" s="237" t="s">
        <v>1935</v>
      </c>
      <c r="C582" s="249" t="s">
        <v>1936</v>
      </c>
      <c r="D582" s="238" t="s">
        <v>261</v>
      </c>
      <c r="E582" s="239">
        <v>8</v>
      </c>
      <c r="F582" s="240"/>
      <c r="G582" s="241">
        <f>ROUND(E582*F582,2)</f>
        <v>0</v>
      </c>
      <c r="H582" s="240"/>
      <c r="I582" s="241">
        <f>ROUND(E582*H582,2)</f>
        <v>0</v>
      </c>
      <c r="J582" s="240"/>
      <c r="K582" s="241">
        <f>ROUND(E582*J582,2)</f>
        <v>0</v>
      </c>
      <c r="L582" s="241">
        <v>21</v>
      </c>
      <c r="M582" s="241">
        <f>G582*(1+L582/100)</f>
        <v>0</v>
      </c>
      <c r="N582" s="239">
        <v>0.88170000000000004</v>
      </c>
      <c r="O582" s="239">
        <f>ROUND(E582*N582,2)</f>
        <v>7.05</v>
      </c>
      <c r="P582" s="239">
        <v>0</v>
      </c>
      <c r="Q582" s="239">
        <f>ROUND(E582*P582,2)</f>
        <v>0</v>
      </c>
      <c r="R582" s="241" t="s">
        <v>1647</v>
      </c>
      <c r="S582" s="241" t="s">
        <v>194</v>
      </c>
      <c r="T582" s="242" t="s">
        <v>195</v>
      </c>
      <c r="U582" s="224">
        <v>0.23332</v>
      </c>
      <c r="V582" s="224">
        <f>ROUND(E582*U582,2)</f>
        <v>1.87</v>
      </c>
      <c r="W582" s="224"/>
      <c r="X582" s="224" t="s">
        <v>231</v>
      </c>
      <c r="Y582" s="213"/>
      <c r="Z582" s="213"/>
      <c r="AA582" s="213"/>
      <c r="AB582" s="213"/>
      <c r="AC582" s="213"/>
      <c r="AD582" s="213"/>
      <c r="AE582" s="213"/>
      <c r="AF582" s="213"/>
      <c r="AG582" s="213" t="s">
        <v>232</v>
      </c>
      <c r="AH582" s="213"/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20"/>
      <c r="B583" s="221"/>
      <c r="C583" s="259" t="s">
        <v>1937</v>
      </c>
      <c r="D583" s="257"/>
      <c r="E583" s="257"/>
      <c r="F583" s="257"/>
      <c r="G583" s="257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13"/>
      <c r="Z583" s="213"/>
      <c r="AA583" s="213"/>
      <c r="AB583" s="213"/>
      <c r="AC583" s="213"/>
      <c r="AD583" s="213"/>
      <c r="AE583" s="213"/>
      <c r="AF583" s="213"/>
      <c r="AG583" s="213" t="s">
        <v>234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53" t="s">
        <v>1938</v>
      </c>
      <c r="D584" s="226"/>
      <c r="E584" s="227"/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13"/>
      <c r="Z584" s="213"/>
      <c r="AA584" s="213"/>
      <c r="AB584" s="213"/>
      <c r="AC584" s="213"/>
      <c r="AD584" s="213"/>
      <c r="AE584" s="213"/>
      <c r="AF584" s="213"/>
      <c r="AG584" s="213" t="s">
        <v>204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53" t="s">
        <v>1939</v>
      </c>
      <c r="D585" s="226"/>
      <c r="E585" s="227">
        <v>8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13"/>
      <c r="Z585" s="213"/>
      <c r="AA585" s="213"/>
      <c r="AB585" s="213"/>
      <c r="AC585" s="213"/>
      <c r="AD585" s="213"/>
      <c r="AE585" s="213"/>
      <c r="AF585" s="213"/>
      <c r="AG585" s="213" t="s">
        <v>204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1" x14ac:dyDescent="0.2">
      <c r="A586" s="220"/>
      <c r="B586" s="221"/>
      <c r="C586" s="251"/>
      <c r="D586" s="246"/>
      <c r="E586" s="246"/>
      <c r="F586" s="246"/>
      <c r="G586" s="246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13"/>
      <c r="Z586" s="213"/>
      <c r="AA586" s="213"/>
      <c r="AB586" s="213"/>
      <c r="AC586" s="213"/>
      <c r="AD586" s="213"/>
      <c r="AE586" s="213"/>
      <c r="AF586" s="213"/>
      <c r="AG586" s="213" t="s">
        <v>200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ht="45" outlineLevel="1" x14ac:dyDescent="0.2">
      <c r="A587" s="236">
        <v>80</v>
      </c>
      <c r="B587" s="237" t="s">
        <v>1940</v>
      </c>
      <c r="C587" s="249" t="s">
        <v>1941</v>
      </c>
      <c r="D587" s="238" t="s">
        <v>261</v>
      </c>
      <c r="E587" s="239">
        <v>27.553000000000001</v>
      </c>
      <c r="F587" s="240"/>
      <c r="G587" s="241">
        <f>ROUND(E587*F587,2)</f>
        <v>0</v>
      </c>
      <c r="H587" s="240"/>
      <c r="I587" s="241">
        <f>ROUND(E587*H587,2)</f>
        <v>0</v>
      </c>
      <c r="J587" s="240"/>
      <c r="K587" s="241">
        <f>ROUND(E587*J587,2)</f>
        <v>0</v>
      </c>
      <c r="L587" s="241">
        <v>21</v>
      </c>
      <c r="M587" s="241">
        <f>G587*(1+L587/100)</f>
        <v>0</v>
      </c>
      <c r="N587" s="239">
        <v>0.26980999999999999</v>
      </c>
      <c r="O587" s="239">
        <f>ROUND(E587*N587,2)</f>
        <v>7.43</v>
      </c>
      <c r="P587" s="239">
        <v>0</v>
      </c>
      <c r="Q587" s="239">
        <f>ROUND(E587*P587,2)</f>
        <v>0</v>
      </c>
      <c r="R587" s="241" t="s">
        <v>1647</v>
      </c>
      <c r="S587" s="241" t="s">
        <v>194</v>
      </c>
      <c r="T587" s="242" t="s">
        <v>242</v>
      </c>
      <c r="U587" s="224">
        <v>0.27200000000000002</v>
      </c>
      <c r="V587" s="224">
        <f>ROUND(E587*U587,2)</f>
        <v>7.49</v>
      </c>
      <c r="W587" s="224"/>
      <c r="X587" s="224" t="s">
        <v>231</v>
      </c>
      <c r="Y587" s="213"/>
      <c r="Z587" s="213"/>
      <c r="AA587" s="213"/>
      <c r="AB587" s="213"/>
      <c r="AC587" s="213"/>
      <c r="AD587" s="213"/>
      <c r="AE587" s="213"/>
      <c r="AF587" s="213"/>
      <c r="AG587" s="213" t="s">
        <v>232</v>
      </c>
      <c r="AH587" s="213"/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59" t="s">
        <v>1942</v>
      </c>
      <c r="D588" s="257"/>
      <c r="E588" s="257"/>
      <c r="F588" s="257"/>
      <c r="G588" s="257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13"/>
      <c r="Z588" s="213"/>
      <c r="AA588" s="213"/>
      <c r="AB588" s="213"/>
      <c r="AC588" s="213"/>
      <c r="AD588" s="213"/>
      <c r="AE588" s="213"/>
      <c r="AF588" s="213"/>
      <c r="AG588" s="213" t="s">
        <v>234</v>
      </c>
      <c r="AH588" s="213"/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53" t="s">
        <v>1943</v>
      </c>
      <c r="D589" s="226"/>
      <c r="E589" s="227">
        <v>27.553000000000001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13"/>
      <c r="Z589" s="213"/>
      <c r="AA589" s="213"/>
      <c r="AB589" s="213"/>
      <c r="AC589" s="213"/>
      <c r="AD589" s="213"/>
      <c r="AE589" s="213"/>
      <c r="AF589" s="213"/>
      <c r="AG589" s="213" t="s">
        <v>204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51"/>
      <c r="D590" s="246"/>
      <c r="E590" s="246"/>
      <c r="F590" s="246"/>
      <c r="G590" s="246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13"/>
      <c r="Z590" s="213"/>
      <c r="AA590" s="213"/>
      <c r="AB590" s="213"/>
      <c r="AC590" s="213"/>
      <c r="AD590" s="213"/>
      <c r="AE590" s="213"/>
      <c r="AF590" s="213"/>
      <c r="AG590" s="213" t="s">
        <v>200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1" x14ac:dyDescent="0.2">
      <c r="A591" s="236">
        <v>81</v>
      </c>
      <c r="B591" s="237" t="s">
        <v>1944</v>
      </c>
      <c r="C591" s="249" t="s">
        <v>1945</v>
      </c>
      <c r="D591" s="238" t="s">
        <v>313</v>
      </c>
      <c r="E591" s="239">
        <v>4</v>
      </c>
      <c r="F591" s="240"/>
      <c r="G591" s="241">
        <f>ROUND(E591*F591,2)</f>
        <v>0</v>
      </c>
      <c r="H591" s="240"/>
      <c r="I591" s="241">
        <f>ROUND(E591*H591,2)</f>
        <v>0</v>
      </c>
      <c r="J591" s="240"/>
      <c r="K591" s="241">
        <f>ROUND(E591*J591,2)</f>
        <v>0</v>
      </c>
      <c r="L591" s="241">
        <v>21</v>
      </c>
      <c r="M591" s="241">
        <f>G591*(1+L591/100)</f>
        <v>0</v>
      </c>
      <c r="N591" s="239">
        <v>0.51</v>
      </c>
      <c r="O591" s="239">
        <f>ROUND(E591*N591,2)</f>
        <v>2.04</v>
      </c>
      <c r="P591" s="239">
        <v>0</v>
      </c>
      <c r="Q591" s="239">
        <f>ROUND(E591*P591,2)</f>
        <v>0</v>
      </c>
      <c r="R591" s="241" t="s">
        <v>317</v>
      </c>
      <c r="S591" s="241" t="s">
        <v>194</v>
      </c>
      <c r="T591" s="242" t="s">
        <v>242</v>
      </c>
      <c r="U591" s="224">
        <v>0</v>
      </c>
      <c r="V591" s="224">
        <f>ROUND(E591*U591,2)</f>
        <v>0</v>
      </c>
      <c r="W591" s="224"/>
      <c r="X591" s="224" t="s">
        <v>318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319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53" t="s">
        <v>1946</v>
      </c>
      <c r="D592" s="226"/>
      <c r="E592" s="227">
        <v>4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13"/>
      <c r="Z592" s="213"/>
      <c r="AA592" s="213"/>
      <c r="AB592" s="213"/>
      <c r="AC592" s="213"/>
      <c r="AD592" s="213"/>
      <c r="AE592" s="213"/>
      <c r="AF592" s="213"/>
      <c r="AG592" s="213" t="s">
        <v>204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51"/>
      <c r="D593" s="246"/>
      <c r="E593" s="246"/>
      <c r="F593" s="246"/>
      <c r="G593" s="246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13"/>
      <c r="Z593" s="213"/>
      <c r="AA593" s="213"/>
      <c r="AB593" s="213"/>
      <c r="AC593" s="213"/>
      <c r="AD593" s="213"/>
      <c r="AE593" s="213"/>
      <c r="AF593" s="213"/>
      <c r="AG593" s="213" t="s">
        <v>200</v>
      </c>
      <c r="AH593" s="213"/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x14ac:dyDescent="0.2">
      <c r="A594" s="229" t="s">
        <v>189</v>
      </c>
      <c r="B594" s="230" t="s">
        <v>114</v>
      </c>
      <c r="C594" s="248" t="s">
        <v>115</v>
      </c>
      <c r="D594" s="231"/>
      <c r="E594" s="232"/>
      <c r="F594" s="233"/>
      <c r="G594" s="233">
        <f>SUMIF(AG595:AG633,"&lt;&gt;NOR",G595:G633)</f>
        <v>0</v>
      </c>
      <c r="H594" s="233"/>
      <c r="I594" s="233">
        <f>SUM(I595:I633)</f>
        <v>0</v>
      </c>
      <c r="J594" s="233"/>
      <c r="K594" s="233">
        <f>SUM(K595:K633)</f>
        <v>0</v>
      </c>
      <c r="L594" s="233"/>
      <c r="M594" s="233">
        <f>SUM(M595:M633)</f>
        <v>0</v>
      </c>
      <c r="N594" s="232"/>
      <c r="O594" s="232">
        <f>SUM(O595:O633)</f>
        <v>1.1499999999999999</v>
      </c>
      <c r="P594" s="232"/>
      <c r="Q594" s="232">
        <f>SUM(Q595:Q633)</f>
        <v>0</v>
      </c>
      <c r="R594" s="233"/>
      <c r="S594" s="233"/>
      <c r="T594" s="234"/>
      <c r="U594" s="228"/>
      <c r="V594" s="228">
        <f>SUM(V595:V633)</f>
        <v>867.83</v>
      </c>
      <c r="W594" s="228"/>
      <c r="X594" s="228"/>
      <c r="AG594" t="s">
        <v>190</v>
      </c>
    </row>
    <row r="595" spans="1:60" ht="22.5" outlineLevel="1" x14ac:dyDescent="0.2">
      <c r="A595" s="236">
        <v>82</v>
      </c>
      <c r="B595" s="237" t="s">
        <v>1947</v>
      </c>
      <c r="C595" s="249" t="s">
        <v>1948</v>
      </c>
      <c r="D595" s="238" t="s">
        <v>398</v>
      </c>
      <c r="E595" s="239">
        <v>3612.85</v>
      </c>
      <c r="F595" s="240"/>
      <c r="G595" s="241">
        <f>ROUND(E595*F595,2)</f>
        <v>0</v>
      </c>
      <c r="H595" s="240"/>
      <c r="I595" s="241">
        <f>ROUND(E595*H595,2)</f>
        <v>0</v>
      </c>
      <c r="J595" s="240"/>
      <c r="K595" s="241">
        <f>ROUND(E595*J595,2)</f>
        <v>0</v>
      </c>
      <c r="L595" s="241">
        <v>21</v>
      </c>
      <c r="M595" s="241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41" t="s">
        <v>1949</v>
      </c>
      <c r="S595" s="241" t="s">
        <v>194</v>
      </c>
      <c r="T595" s="242" t="s">
        <v>242</v>
      </c>
      <c r="U595" s="224">
        <v>0.11700000000000001</v>
      </c>
      <c r="V595" s="224">
        <f>ROUND(E595*U595,2)</f>
        <v>422.7</v>
      </c>
      <c r="W595" s="224"/>
      <c r="X595" s="224" t="s">
        <v>231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232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59" t="s">
        <v>1950</v>
      </c>
      <c r="D596" s="257"/>
      <c r="E596" s="257"/>
      <c r="F596" s="257"/>
      <c r="G596" s="257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13"/>
      <c r="Z596" s="213"/>
      <c r="AA596" s="213"/>
      <c r="AB596" s="213"/>
      <c r="AC596" s="213"/>
      <c r="AD596" s="213"/>
      <c r="AE596" s="213"/>
      <c r="AF596" s="213"/>
      <c r="AG596" s="213" t="s">
        <v>234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52" t="s">
        <v>1951</v>
      </c>
      <c r="D597" s="247"/>
      <c r="E597" s="247"/>
      <c r="F597" s="247"/>
      <c r="G597" s="247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13"/>
      <c r="Z597" s="213"/>
      <c r="AA597" s="213"/>
      <c r="AB597" s="213"/>
      <c r="AC597" s="213"/>
      <c r="AD597" s="213"/>
      <c r="AE597" s="213"/>
      <c r="AF597" s="213"/>
      <c r="AG597" s="213" t="s">
        <v>199</v>
      </c>
      <c r="AH597" s="213"/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53" t="s">
        <v>1952</v>
      </c>
      <c r="D598" s="226"/>
      <c r="E598" s="227">
        <v>204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13"/>
      <c r="Z598" s="213"/>
      <c r="AA598" s="213"/>
      <c r="AB598" s="213"/>
      <c r="AC598" s="213"/>
      <c r="AD598" s="213"/>
      <c r="AE598" s="213"/>
      <c r="AF598" s="213"/>
      <c r="AG598" s="213" t="s">
        <v>204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20"/>
      <c r="B599" s="221"/>
      <c r="C599" s="253" t="s">
        <v>1953</v>
      </c>
      <c r="D599" s="226"/>
      <c r="E599" s="227">
        <v>268.8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13"/>
      <c r="Z599" s="213"/>
      <c r="AA599" s="213"/>
      <c r="AB599" s="213"/>
      <c r="AC599" s="213"/>
      <c r="AD599" s="213"/>
      <c r="AE599" s="213"/>
      <c r="AF599" s="213"/>
      <c r="AG599" s="213" t="s">
        <v>204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53" t="s">
        <v>1954</v>
      </c>
      <c r="D600" s="226"/>
      <c r="E600" s="227">
        <v>204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13"/>
      <c r="Z600" s="213"/>
      <c r="AA600" s="213"/>
      <c r="AB600" s="213"/>
      <c r="AC600" s="213"/>
      <c r="AD600" s="213"/>
      <c r="AE600" s="213"/>
      <c r="AF600" s="213"/>
      <c r="AG600" s="213" t="s">
        <v>204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53" t="s">
        <v>1955</v>
      </c>
      <c r="D601" s="226"/>
      <c r="E601" s="227">
        <v>197.45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13"/>
      <c r="Z601" s="213"/>
      <c r="AA601" s="213"/>
      <c r="AB601" s="213"/>
      <c r="AC601" s="213"/>
      <c r="AD601" s="213"/>
      <c r="AE601" s="213"/>
      <c r="AF601" s="213"/>
      <c r="AG601" s="213" t="s">
        <v>204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53" t="s">
        <v>1956</v>
      </c>
      <c r="D602" s="226"/>
      <c r="E602" s="227">
        <v>200.9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13"/>
      <c r="Z602" s="213"/>
      <c r="AA602" s="213"/>
      <c r="AB602" s="213"/>
      <c r="AC602" s="213"/>
      <c r="AD602" s="213"/>
      <c r="AE602" s="213"/>
      <c r="AF602" s="213"/>
      <c r="AG602" s="213" t="s">
        <v>204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1" x14ac:dyDescent="0.2">
      <c r="A603" s="220"/>
      <c r="B603" s="221"/>
      <c r="C603" s="253" t="s">
        <v>1957</v>
      </c>
      <c r="D603" s="226"/>
      <c r="E603" s="227">
        <v>1142.5999999999999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13"/>
      <c r="Z603" s="213"/>
      <c r="AA603" s="213"/>
      <c r="AB603" s="213"/>
      <c r="AC603" s="213"/>
      <c r="AD603" s="213"/>
      <c r="AE603" s="213"/>
      <c r="AF603" s="213"/>
      <c r="AG603" s="213" t="s">
        <v>204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20"/>
      <c r="B604" s="221"/>
      <c r="C604" s="253" t="s">
        <v>1958</v>
      </c>
      <c r="D604" s="226"/>
      <c r="E604" s="227">
        <v>77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13"/>
      <c r="Z604" s="213"/>
      <c r="AA604" s="213"/>
      <c r="AB604" s="213"/>
      <c r="AC604" s="213"/>
      <c r="AD604" s="213"/>
      <c r="AE604" s="213"/>
      <c r="AF604" s="213"/>
      <c r="AG604" s="213" t="s">
        <v>204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53" t="s">
        <v>1959</v>
      </c>
      <c r="D605" s="226"/>
      <c r="E605" s="227">
        <v>532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13"/>
      <c r="Z605" s="213"/>
      <c r="AA605" s="213"/>
      <c r="AB605" s="213"/>
      <c r="AC605" s="213"/>
      <c r="AD605" s="213"/>
      <c r="AE605" s="213"/>
      <c r="AF605" s="213"/>
      <c r="AG605" s="213" t="s">
        <v>204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53" t="s">
        <v>1960</v>
      </c>
      <c r="D606" s="226"/>
      <c r="E606" s="227">
        <v>628.6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13"/>
      <c r="Z606" s="213"/>
      <c r="AA606" s="213"/>
      <c r="AB606" s="213"/>
      <c r="AC606" s="213"/>
      <c r="AD606" s="213"/>
      <c r="AE606" s="213"/>
      <c r="AF606" s="213"/>
      <c r="AG606" s="213" t="s">
        <v>204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20"/>
      <c r="B607" s="221"/>
      <c r="C607" s="253" t="s">
        <v>1961</v>
      </c>
      <c r="D607" s="226"/>
      <c r="E607" s="227">
        <v>157.5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13"/>
      <c r="Z607" s="213"/>
      <c r="AA607" s="213"/>
      <c r="AB607" s="213"/>
      <c r="AC607" s="213"/>
      <c r="AD607" s="213"/>
      <c r="AE607" s="213"/>
      <c r="AF607" s="213"/>
      <c r="AG607" s="213" t="s">
        <v>204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20"/>
      <c r="B608" s="221"/>
      <c r="C608" s="251"/>
      <c r="D608" s="246"/>
      <c r="E608" s="246"/>
      <c r="F608" s="246"/>
      <c r="G608" s="246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13"/>
      <c r="Z608" s="213"/>
      <c r="AA608" s="213"/>
      <c r="AB608" s="213"/>
      <c r="AC608" s="213"/>
      <c r="AD608" s="213"/>
      <c r="AE608" s="213"/>
      <c r="AF608" s="213"/>
      <c r="AG608" s="213" t="s">
        <v>200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ht="22.5" outlineLevel="1" x14ac:dyDescent="0.2">
      <c r="A609" s="236">
        <v>83</v>
      </c>
      <c r="B609" s="237" t="s">
        <v>1962</v>
      </c>
      <c r="C609" s="249" t="s">
        <v>1963</v>
      </c>
      <c r="D609" s="238" t="s">
        <v>1964</v>
      </c>
      <c r="E609" s="239">
        <v>600</v>
      </c>
      <c r="F609" s="240"/>
      <c r="G609" s="241">
        <f>ROUND(E609*F609,2)</f>
        <v>0</v>
      </c>
      <c r="H609" s="240"/>
      <c r="I609" s="241">
        <f>ROUND(E609*H609,2)</f>
        <v>0</v>
      </c>
      <c r="J609" s="240"/>
      <c r="K609" s="241">
        <f>ROUND(E609*J609,2)</f>
        <v>0</v>
      </c>
      <c r="L609" s="241">
        <v>21</v>
      </c>
      <c r="M609" s="241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41" t="s">
        <v>1949</v>
      </c>
      <c r="S609" s="241" t="s">
        <v>194</v>
      </c>
      <c r="T609" s="242" t="s">
        <v>242</v>
      </c>
      <c r="U609" s="224">
        <v>0</v>
      </c>
      <c r="V609" s="224">
        <f>ROUND(E609*U609,2)</f>
        <v>0</v>
      </c>
      <c r="W609" s="224"/>
      <c r="X609" s="224" t="s">
        <v>231</v>
      </c>
      <c r="Y609" s="213"/>
      <c r="Z609" s="213"/>
      <c r="AA609" s="213"/>
      <c r="AB609" s="213"/>
      <c r="AC609" s="213"/>
      <c r="AD609" s="213"/>
      <c r="AE609" s="213"/>
      <c r="AF609" s="213"/>
      <c r="AG609" s="213" t="s">
        <v>232</v>
      </c>
      <c r="AH609" s="213"/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59" t="s">
        <v>1950</v>
      </c>
      <c r="D610" s="257"/>
      <c r="E610" s="257"/>
      <c r="F610" s="257"/>
      <c r="G610" s="257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13"/>
      <c r="Z610" s="213"/>
      <c r="AA610" s="213"/>
      <c r="AB610" s="213"/>
      <c r="AC610" s="213"/>
      <c r="AD610" s="213"/>
      <c r="AE610" s="213"/>
      <c r="AF610" s="213"/>
      <c r="AG610" s="213" t="s">
        <v>234</v>
      </c>
      <c r="AH610" s="213"/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1" x14ac:dyDescent="0.2">
      <c r="A611" s="220"/>
      <c r="B611" s="221"/>
      <c r="C611" s="253" t="s">
        <v>1965</v>
      </c>
      <c r="D611" s="226"/>
      <c r="E611" s="227">
        <v>600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13"/>
      <c r="Z611" s="213"/>
      <c r="AA611" s="213"/>
      <c r="AB611" s="213"/>
      <c r="AC611" s="213"/>
      <c r="AD611" s="213"/>
      <c r="AE611" s="213"/>
      <c r="AF611" s="213"/>
      <c r="AG611" s="213" t="s">
        <v>204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20"/>
      <c r="B612" s="221"/>
      <c r="C612" s="251"/>
      <c r="D612" s="246"/>
      <c r="E612" s="246"/>
      <c r="F612" s="246"/>
      <c r="G612" s="246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13"/>
      <c r="Z612" s="213"/>
      <c r="AA612" s="213"/>
      <c r="AB612" s="213"/>
      <c r="AC612" s="213"/>
      <c r="AD612" s="213"/>
      <c r="AE612" s="213"/>
      <c r="AF612" s="213"/>
      <c r="AG612" s="213" t="s">
        <v>200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ht="33.75" outlineLevel="1" x14ac:dyDescent="0.2">
      <c r="A613" s="236">
        <v>84</v>
      </c>
      <c r="B613" s="237" t="s">
        <v>1966</v>
      </c>
      <c r="C613" s="249" t="s">
        <v>1967</v>
      </c>
      <c r="D613" s="238" t="s">
        <v>398</v>
      </c>
      <c r="E613" s="239">
        <v>10838.55</v>
      </c>
      <c r="F613" s="240"/>
      <c r="G613" s="241">
        <f>ROUND(E613*F613,2)</f>
        <v>0</v>
      </c>
      <c r="H613" s="240"/>
      <c r="I613" s="241">
        <f>ROUND(E613*H613,2)</f>
        <v>0</v>
      </c>
      <c r="J613" s="240"/>
      <c r="K613" s="241">
        <f>ROUND(E613*J613,2)</f>
        <v>0</v>
      </c>
      <c r="L613" s="241">
        <v>21</v>
      </c>
      <c r="M613" s="241">
        <f>G613*(1+L613/100)</f>
        <v>0</v>
      </c>
      <c r="N613" s="239">
        <v>0</v>
      </c>
      <c r="O613" s="239">
        <f>ROUND(E613*N613,2)</f>
        <v>0</v>
      </c>
      <c r="P613" s="239">
        <v>0</v>
      </c>
      <c r="Q613" s="239">
        <f>ROUND(E613*P613,2)</f>
        <v>0</v>
      </c>
      <c r="R613" s="241" t="s">
        <v>1949</v>
      </c>
      <c r="S613" s="241" t="s">
        <v>194</v>
      </c>
      <c r="T613" s="242" t="s">
        <v>242</v>
      </c>
      <c r="U613" s="224">
        <v>0</v>
      </c>
      <c r="V613" s="224">
        <f>ROUND(E613*U613,2)</f>
        <v>0</v>
      </c>
      <c r="W613" s="224"/>
      <c r="X613" s="224" t="s">
        <v>231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232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1" x14ac:dyDescent="0.2">
      <c r="A614" s="220"/>
      <c r="B614" s="221"/>
      <c r="C614" s="259" t="s">
        <v>1950</v>
      </c>
      <c r="D614" s="257"/>
      <c r="E614" s="257"/>
      <c r="F614" s="257"/>
      <c r="G614" s="257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13"/>
      <c r="Z614" s="213"/>
      <c r="AA614" s="213"/>
      <c r="AB614" s="213"/>
      <c r="AC614" s="213"/>
      <c r="AD614" s="213"/>
      <c r="AE614" s="213"/>
      <c r="AF614" s="213"/>
      <c r="AG614" s="213" t="s">
        <v>234</v>
      </c>
      <c r="AH614" s="213"/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1" x14ac:dyDescent="0.2">
      <c r="A615" s="220"/>
      <c r="B615" s="221"/>
      <c r="C615" s="253" t="s">
        <v>1968</v>
      </c>
      <c r="D615" s="226"/>
      <c r="E615" s="227">
        <v>10838.55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13"/>
      <c r="Z615" s="213"/>
      <c r="AA615" s="213"/>
      <c r="AB615" s="213"/>
      <c r="AC615" s="213"/>
      <c r="AD615" s="213"/>
      <c r="AE615" s="213"/>
      <c r="AF615" s="213"/>
      <c r="AG615" s="213" t="s">
        <v>204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51"/>
      <c r="D616" s="246"/>
      <c r="E616" s="246"/>
      <c r="F616" s="246"/>
      <c r="G616" s="246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13"/>
      <c r="Z616" s="213"/>
      <c r="AA616" s="213"/>
      <c r="AB616" s="213"/>
      <c r="AC616" s="213"/>
      <c r="AD616" s="213"/>
      <c r="AE616" s="213"/>
      <c r="AF616" s="213"/>
      <c r="AG616" s="213" t="s">
        <v>200</v>
      </c>
      <c r="AH616" s="213"/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36">
        <v>85</v>
      </c>
      <c r="B617" s="237" t="s">
        <v>1969</v>
      </c>
      <c r="C617" s="249" t="s">
        <v>1970</v>
      </c>
      <c r="D617" s="238" t="s">
        <v>398</v>
      </c>
      <c r="E617" s="239">
        <v>3612.85</v>
      </c>
      <c r="F617" s="240"/>
      <c r="G617" s="241">
        <f>ROUND(E617*F617,2)</f>
        <v>0</v>
      </c>
      <c r="H617" s="240"/>
      <c r="I617" s="241">
        <f>ROUND(E617*H617,2)</f>
        <v>0</v>
      </c>
      <c r="J617" s="240"/>
      <c r="K617" s="241">
        <f>ROUND(E617*J617,2)</f>
        <v>0</v>
      </c>
      <c r="L617" s="241">
        <v>21</v>
      </c>
      <c r="M617" s="241">
        <f>G617*(1+L617/100)</f>
        <v>0</v>
      </c>
      <c r="N617" s="239">
        <v>0</v>
      </c>
      <c r="O617" s="239">
        <f>ROUND(E617*N617,2)</f>
        <v>0</v>
      </c>
      <c r="P617" s="239">
        <v>0</v>
      </c>
      <c r="Q617" s="239">
        <f>ROUND(E617*P617,2)</f>
        <v>0</v>
      </c>
      <c r="R617" s="241" t="s">
        <v>1949</v>
      </c>
      <c r="S617" s="241" t="s">
        <v>194</v>
      </c>
      <c r="T617" s="242" t="s">
        <v>242</v>
      </c>
      <c r="U617" s="224">
        <v>0.08</v>
      </c>
      <c r="V617" s="224">
        <f>ROUND(E617*U617,2)</f>
        <v>289.02999999999997</v>
      </c>
      <c r="W617" s="224"/>
      <c r="X617" s="224" t="s">
        <v>231</v>
      </c>
      <c r="Y617" s="213"/>
      <c r="Z617" s="213"/>
      <c r="AA617" s="213"/>
      <c r="AB617" s="213"/>
      <c r="AC617" s="213"/>
      <c r="AD617" s="213"/>
      <c r="AE617" s="213"/>
      <c r="AF617" s="213"/>
      <c r="AG617" s="213" t="s">
        <v>232</v>
      </c>
      <c r="AH617" s="213"/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1" x14ac:dyDescent="0.2">
      <c r="A618" s="220"/>
      <c r="B618" s="221"/>
      <c r="C618" s="260"/>
      <c r="D618" s="258"/>
      <c r="E618" s="258"/>
      <c r="F618" s="258"/>
      <c r="G618" s="258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13"/>
      <c r="Z618" s="213"/>
      <c r="AA618" s="213"/>
      <c r="AB618" s="213"/>
      <c r="AC618" s="213"/>
      <c r="AD618" s="213"/>
      <c r="AE618" s="213"/>
      <c r="AF618" s="213"/>
      <c r="AG618" s="213" t="s">
        <v>200</v>
      </c>
      <c r="AH618" s="213"/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36">
        <v>86</v>
      </c>
      <c r="B619" s="237" t="s">
        <v>1971</v>
      </c>
      <c r="C619" s="249" t="s">
        <v>1972</v>
      </c>
      <c r="D619" s="238" t="s">
        <v>398</v>
      </c>
      <c r="E619" s="239">
        <v>729.42</v>
      </c>
      <c r="F619" s="240"/>
      <c r="G619" s="241">
        <f>ROUND(E619*F619,2)</f>
        <v>0</v>
      </c>
      <c r="H619" s="240"/>
      <c r="I619" s="241">
        <f>ROUND(E619*H619,2)</f>
        <v>0</v>
      </c>
      <c r="J619" s="240"/>
      <c r="K619" s="241">
        <f>ROUND(E619*J619,2)</f>
        <v>0</v>
      </c>
      <c r="L619" s="241">
        <v>21</v>
      </c>
      <c r="M619" s="241">
        <f>G619*(1+L619/100)</f>
        <v>0</v>
      </c>
      <c r="N619" s="239">
        <v>1.58E-3</v>
      </c>
      <c r="O619" s="239">
        <f>ROUND(E619*N619,2)</f>
        <v>1.1499999999999999</v>
      </c>
      <c r="P619" s="239">
        <v>0</v>
      </c>
      <c r="Q619" s="239">
        <f>ROUND(E619*P619,2)</f>
        <v>0</v>
      </c>
      <c r="R619" s="241" t="s">
        <v>1949</v>
      </c>
      <c r="S619" s="241" t="s">
        <v>194</v>
      </c>
      <c r="T619" s="242" t="s">
        <v>242</v>
      </c>
      <c r="U619" s="224">
        <v>0.214</v>
      </c>
      <c r="V619" s="224">
        <f>ROUND(E619*U619,2)</f>
        <v>156.1</v>
      </c>
      <c r="W619" s="224"/>
      <c r="X619" s="224" t="s">
        <v>231</v>
      </c>
      <c r="Y619" s="213"/>
      <c r="Z619" s="213"/>
      <c r="AA619" s="213"/>
      <c r="AB619" s="213"/>
      <c r="AC619" s="213"/>
      <c r="AD619" s="213"/>
      <c r="AE619" s="213"/>
      <c r="AF619" s="213"/>
      <c r="AG619" s="213" t="s">
        <v>232</v>
      </c>
      <c r="AH619" s="213"/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53" t="s">
        <v>1973</v>
      </c>
      <c r="D620" s="226"/>
      <c r="E620" s="227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13"/>
      <c r="Z620" s="213"/>
      <c r="AA620" s="213"/>
      <c r="AB620" s="213"/>
      <c r="AC620" s="213"/>
      <c r="AD620" s="213"/>
      <c r="AE620" s="213"/>
      <c r="AF620" s="213"/>
      <c r="AG620" s="213" t="s">
        <v>204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53" t="s">
        <v>1974</v>
      </c>
      <c r="D621" s="226"/>
      <c r="E621" s="227">
        <v>77.36</v>
      </c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13"/>
      <c r="Z621" s="213"/>
      <c r="AA621" s="213"/>
      <c r="AB621" s="213"/>
      <c r="AC621" s="213"/>
      <c r="AD621" s="213"/>
      <c r="AE621" s="213"/>
      <c r="AF621" s="213"/>
      <c r="AG621" s="213" t="s">
        <v>204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53" t="s">
        <v>1975</v>
      </c>
      <c r="D622" s="226"/>
      <c r="E622" s="227">
        <v>49.06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13"/>
      <c r="Z622" s="213"/>
      <c r="AA622" s="213"/>
      <c r="AB622" s="213"/>
      <c r="AC622" s="213"/>
      <c r="AD622" s="213"/>
      <c r="AE622" s="213"/>
      <c r="AF622" s="213"/>
      <c r="AG622" s="213" t="s">
        <v>204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53" t="s">
        <v>1976</v>
      </c>
      <c r="D623" s="226"/>
      <c r="E623" s="227">
        <v>214.99</v>
      </c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13"/>
      <c r="Z623" s="213"/>
      <c r="AA623" s="213"/>
      <c r="AB623" s="213"/>
      <c r="AC623" s="213"/>
      <c r="AD623" s="213"/>
      <c r="AE623" s="213"/>
      <c r="AF623" s="213"/>
      <c r="AG623" s="213" t="s">
        <v>204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1" x14ac:dyDescent="0.2">
      <c r="A624" s="220"/>
      <c r="B624" s="221"/>
      <c r="C624" s="253" t="s">
        <v>1977</v>
      </c>
      <c r="D624" s="226"/>
      <c r="E624" s="227">
        <v>171.45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13"/>
      <c r="Z624" s="213"/>
      <c r="AA624" s="213"/>
      <c r="AB624" s="213"/>
      <c r="AC624" s="213"/>
      <c r="AD624" s="213"/>
      <c r="AE624" s="213"/>
      <c r="AF624" s="213"/>
      <c r="AG624" s="213" t="s">
        <v>204</v>
      </c>
      <c r="AH624" s="213">
        <v>0</v>
      </c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20"/>
      <c r="B625" s="221"/>
      <c r="C625" s="253" t="s">
        <v>1978</v>
      </c>
      <c r="D625" s="226"/>
      <c r="E625" s="227">
        <v>36.51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13"/>
      <c r="Z625" s="213"/>
      <c r="AA625" s="213"/>
      <c r="AB625" s="213"/>
      <c r="AC625" s="213"/>
      <c r="AD625" s="213"/>
      <c r="AE625" s="213"/>
      <c r="AF625" s="213"/>
      <c r="AG625" s="213" t="s">
        <v>204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1" x14ac:dyDescent="0.2">
      <c r="A626" s="220"/>
      <c r="B626" s="221"/>
      <c r="C626" s="253" t="s">
        <v>1979</v>
      </c>
      <c r="D626" s="226"/>
      <c r="E626" s="227">
        <v>37.5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13"/>
      <c r="Z626" s="213"/>
      <c r="AA626" s="213"/>
      <c r="AB626" s="213"/>
      <c r="AC626" s="213"/>
      <c r="AD626" s="213"/>
      <c r="AE626" s="213"/>
      <c r="AF626" s="213"/>
      <c r="AG626" s="213" t="s">
        <v>204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1" x14ac:dyDescent="0.2">
      <c r="A627" s="220"/>
      <c r="B627" s="221"/>
      <c r="C627" s="253" t="s">
        <v>1980</v>
      </c>
      <c r="D627" s="226"/>
      <c r="E627" s="227">
        <v>10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13"/>
      <c r="Z627" s="213"/>
      <c r="AA627" s="213"/>
      <c r="AB627" s="213"/>
      <c r="AC627" s="213"/>
      <c r="AD627" s="213"/>
      <c r="AE627" s="213"/>
      <c r="AF627" s="213"/>
      <c r="AG627" s="213" t="s">
        <v>204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53" t="s">
        <v>1981</v>
      </c>
      <c r="D628" s="226"/>
      <c r="E628" s="227">
        <v>16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13"/>
      <c r="Z628" s="213"/>
      <c r="AA628" s="213"/>
      <c r="AB628" s="213"/>
      <c r="AC628" s="213"/>
      <c r="AD628" s="213"/>
      <c r="AE628" s="213"/>
      <c r="AF628" s="213"/>
      <c r="AG628" s="213" t="s">
        <v>204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53" t="s">
        <v>1982</v>
      </c>
      <c r="D629" s="226"/>
      <c r="E629" s="227">
        <v>4.05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13"/>
      <c r="Z629" s="213"/>
      <c r="AA629" s="213"/>
      <c r="AB629" s="213"/>
      <c r="AC629" s="213"/>
      <c r="AD629" s="213"/>
      <c r="AE629" s="213"/>
      <c r="AF629" s="213"/>
      <c r="AG629" s="213" t="s">
        <v>204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53" t="s">
        <v>1983</v>
      </c>
      <c r="D630" s="226"/>
      <c r="E630" s="227">
        <v>37.5</v>
      </c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13"/>
      <c r="Z630" s="213"/>
      <c r="AA630" s="213"/>
      <c r="AB630" s="213"/>
      <c r="AC630" s="213"/>
      <c r="AD630" s="213"/>
      <c r="AE630" s="213"/>
      <c r="AF630" s="213"/>
      <c r="AG630" s="213" t="s">
        <v>204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53" t="s">
        <v>1984</v>
      </c>
      <c r="D631" s="226"/>
      <c r="E631" s="227">
        <v>37.5</v>
      </c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13"/>
      <c r="Z631" s="213"/>
      <c r="AA631" s="213"/>
      <c r="AB631" s="213"/>
      <c r="AC631" s="213"/>
      <c r="AD631" s="213"/>
      <c r="AE631" s="213"/>
      <c r="AF631" s="213"/>
      <c r="AG631" s="213" t="s">
        <v>204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53" t="s">
        <v>1985</v>
      </c>
      <c r="D632" s="226"/>
      <c r="E632" s="227">
        <v>37.5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13"/>
      <c r="Z632" s="213"/>
      <c r="AA632" s="213"/>
      <c r="AB632" s="213"/>
      <c r="AC632" s="213"/>
      <c r="AD632" s="213"/>
      <c r="AE632" s="213"/>
      <c r="AF632" s="213"/>
      <c r="AG632" s="213" t="s">
        <v>204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51"/>
      <c r="D633" s="246"/>
      <c r="E633" s="246"/>
      <c r="F633" s="246"/>
      <c r="G633" s="246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13"/>
      <c r="Z633" s="213"/>
      <c r="AA633" s="213"/>
      <c r="AB633" s="213"/>
      <c r="AC633" s="213"/>
      <c r="AD633" s="213"/>
      <c r="AE633" s="213"/>
      <c r="AF633" s="213"/>
      <c r="AG633" s="213" t="s">
        <v>200</v>
      </c>
      <c r="AH633" s="213"/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x14ac:dyDescent="0.2">
      <c r="A634" s="229" t="s">
        <v>189</v>
      </c>
      <c r="B634" s="230" t="s">
        <v>116</v>
      </c>
      <c r="C634" s="248" t="s">
        <v>117</v>
      </c>
      <c r="D634" s="231"/>
      <c r="E634" s="232"/>
      <c r="F634" s="233"/>
      <c r="G634" s="233">
        <f>SUMIF(AG635:AG674,"&lt;&gt;NOR",G635:G674)</f>
        <v>0</v>
      </c>
      <c r="H634" s="233"/>
      <c r="I634" s="233">
        <f>SUM(I635:I674)</f>
        <v>0</v>
      </c>
      <c r="J634" s="233"/>
      <c r="K634" s="233">
        <f>SUM(K635:K674)</f>
        <v>0</v>
      </c>
      <c r="L634" s="233"/>
      <c r="M634" s="233">
        <f>SUM(M635:M674)</f>
        <v>0</v>
      </c>
      <c r="N634" s="232"/>
      <c r="O634" s="232">
        <f>SUM(O635:O674)</f>
        <v>0.54</v>
      </c>
      <c r="P634" s="232"/>
      <c r="Q634" s="232">
        <f>SUM(Q635:Q674)</f>
        <v>0</v>
      </c>
      <c r="R634" s="233"/>
      <c r="S634" s="233"/>
      <c r="T634" s="234"/>
      <c r="U634" s="228"/>
      <c r="V634" s="228">
        <f>SUM(V635:V674)</f>
        <v>1637.6899999999998</v>
      </c>
      <c r="W634" s="228"/>
      <c r="X634" s="228"/>
      <c r="AG634" t="s">
        <v>190</v>
      </c>
    </row>
    <row r="635" spans="1:60" ht="56.25" outlineLevel="1" x14ac:dyDescent="0.2">
      <c r="A635" s="236">
        <v>87</v>
      </c>
      <c r="B635" s="237" t="s">
        <v>1986</v>
      </c>
      <c r="C635" s="249" t="s">
        <v>1987</v>
      </c>
      <c r="D635" s="238" t="s">
        <v>398</v>
      </c>
      <c r="E635" s="239">
        <v>5144.22</v>
      </c>
      <c r="F635" s="240"/>
      <c r="G635" s="241">
        <f>ROUND(E635*F635,2)</f>
        <v>0</v>
      </c>
      <c r="H635" s="240"/>
      <c r="I635" s="241">
        <f>ROUND(E635*H635,2)</f>
        <v>0</v>
      </c>
      <c r="J635" s="240"/>
      <c r="K635" s="241">
        <f>ROUND(E635*J635,2)</f>
        <v>0</v>
      </c>
      <c r="L635" s="241">
        <v>21</v>
      </c>
      <c r="M635" s="241">
        <f>G635*(1+L635/100)</f>
        <v>0</v>
      </c>
      <c r="N635" s="239">
        <v>4.0000000000000003E-5</v>
      </c>
      <c r="O635" s="239">
        <f>ROUND(E635*N635,2)</f>
        <v>0.21</v>
      </c>
      <c r="P635" s="239">
        <v>0</v>
      </c>
      <c r="Q635" s="239">
        <f>ROUND(E635*P635,2)</f>
        <v>0</v>
      </c>
      <c r="R635" s="241" t="s">
        <v>399</v>
      </c>
      <c r="S635" s="241" t="s">
        <v>194</v>
      </c>
      <c r="T635" s="242" t="s">
        <v>242</v>
      </c>
      <c r="U635" s="224">
        <v>0.308</v>
      </c>
      <c r="V635" s="224">
        <f>ROUND(E635*U635,2)</f>
        <v>1584.42</v>
      </c>
      <c r="W635" s="224"/>
      <c r="X635" s="224" t="s">
        <v>231</v>
      </c>
      <c r="Y635" s="213"/>
      <c r="Z635" s="213"/>
      <c r="AA635" s="213"/>
      <c r="AB635" s="213"/>
      <c r="AC635" s="213"/>
      <c r="AD635" s="213"/>
      <c r="AE635" s="213"/>
      <c r="AF635" s="213"/>
      <c r="AG635" s="213" t="s">
        <v>232</v>
      </c>
      <c r="AH635" s="213"/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53" t="s">
        <v>1988</v>
      </c>
      <c r="D636" s="226"/>
      <c r="E636" s="227">
        <v>925.59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13"/>
      <c r="Z636" s="213"/>
      <c r="AA636" s="213"/>
      <c r="AB636" s="213"/>
      <c r="AC636" s="213"/>
      <c r="AD636" s="213"/>
      <c r="AE636" s="213"/>
      <c r="AF636" s="213"/>
      <c r="AG636" s="213" t="s">
        <v>204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20"/>
      <c r="B637" s="221"/>
      <c r="C637" s="253" t="s">
        <v>1989</v>
      </c>
      <c r="D637" s="226"/>
      <c r="E637" s="227">
        <v>1920.61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13"/>
      <c r="Z637" s="213"/>
      <c r="AA637" s="213"/>
      <c r="AB637" s="213"/>
      <c r="AC637" s="213"/>
      <c r="AD637" s="213"/>
      <c r="AE637" s="213"/>
      <c r="AF637" s="213"/>
      <c r="AG637" s="213" t="s">
        <v>204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53" t="s">
        <v>1990</v>
      </c>
      <c r="D638" s="226"/>
      <c r="E638" s="227">
        <v>2298.02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13"/>
      <c r="Z638" s="213"/>
      <c r="AA638" s="213"/>
      <c r="AB638" s="213"/>
      <c r="AC638" s="213"/>
      <c r="AD638" s="213"/>
      <c r="AE638" s="213"/>
      <c r="AF638" s="213"/>
      <c r="AG638" s="213" t="s">
        <v>204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51"/>
      <c r="D639" s="246"/>
      <c r="E639" s="246"/>
      <c r="F639" s="246"/>
      <c r="G639" s="246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13"/>
      <c r="Z639" s="213"/>
      <c r="AA639" s="213"/>
      <c r="AB639" s="213"/>
      <c r="AC639" s="213"/>
      <c r="AD639" s="213"/>
      <c r="AE639" s="213"/>
      <c r="AF639" s="213"/>
      <c r="AG639" s="213" t="s">
        <v>200</v>
      </c>
      <c r="AH639" s="213"/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36">
        <v>88</v>
      </c>
      <c r="B640" s="237" t="s">
        <v>1991</v>
      </c>
      <c r="C640" s="249" t="s">
        <v>1992</v>
      </c>
      <c r="D640" s="238" t="s">
        <v>313</v>
      </c>
      <c r="E640" s="239">
        <v>41</v>
      </c>
      <c r="F640" s="240"/>
      <c r="G640" s="241">
        <f>ROUND(E640*F640,2)</f>
        <v>0</v>
      </c>
      <c r="H640" s="240"/>
      <c r="I640" s="241">
        <f>ROUND(E640*H640,2)</f>
        <v>0</v>
      </c>
      <c r="J640" s="240"/>
      <c r="K640" s="241">
        <f>ROUND(E640*J640,2)</f>
        <v>0</v>
      </c>
      <c r="L640" s="241">
        <v>21</v>
      </c>
      <c r="M640" s="241">
        <f>G640*(1+L640/100)</f>
        <v>0</v>
      </c>
      <c r="N640" s="239">
        <v>1.0000000000000001E-5</v>
      </c>
      <c r="O640" s="239">
        <f>ROUND(E640*N640,2)</f>
        <v>0</v>
      </c>
      <c r="P640" s="239">
        <v>0</v>
      </c>
      <c r="Q640" s="239">
        <f>ROUND(E640*P640,2)</f>
        <v>0</v>
      </c>
      <c r="R640" s="241" t="s">
        <v>399</v>
      </c>
      <c r="S640" s="241" t="s">
        <v>194</v>
      </c>
      <c r="T640" s="242" t="s">
        <v>242</v>
      </c>
      <c r="U640" s="224">
        <v>0.17</v>
      </c>
      <c r="V640" s="224">
        <f>ROUND(E640*U640,2)</f>
        <v>6.97</v>
      </c>
      <c r="W640" s="224"/>
      <c r="X640" s="224" t="s">
        <v>231</v>
      </c>
      <c r="Y640" s="213"/>
      <c r="Z640" s="213"/>
      <c r="AA640" s="213"/>
      <c r="AB640" s="213"/>
      <c r="AC640" s="213"/>
      <c r="AD640" s="213"/>
      <c r="AE640" s="213"/>
      <c r="AF640" s="213"/>
      <c r="AG640" s="213" t="s">
        <v>232</v>
      </c>
      <c r="AH640" s="213"/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1" x14ac:dyDescent="0.2">
      <c r="A641" s="220"/>
      <c r="B641" s="221"/>
      <c r="C641" s="253" t="s">
        <v>1993</v>
      </c>
      <c r="D641" s="226"/>
      <c r="E641" s="227">
        <v>30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13"/>
      <c r="Z641" s="213"/>
      <c r="AA641" s="213"/>
      <c r="AB641" s="213"/>
      <c r="AC641" s="213"/>
      <c r="AD641" s="213"/>
      <c r="AE641" s="213"/>
      <c r="AF641" s="213"/>
      <c r="AG641" s="213" t="s">
        <v>204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53" t="s">
        <v>1994</v>
      </c>
      <c r="D642" s="226"/>
      <c r="E642" s="227">
        <v>11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13"/>
      <c r="Z642" s="213"/>
      <c r="AA642" s="213"/>
      <c r="AB642" s="213"/>
      <c r="AC642" s="213"/>
      <c r="AD642" s="213"/>
      <c r="AE642" s="213"/>
      <c r="AF642" s="213"/>
      <c r="AG642" s="213" t="s">
        <v>204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51"/>
      <c r="D643" s="246"/>
      <c r="E643" s="246"/>
      <c r="F643" s="246"/>
      <c r="G643" s="246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13"/>
      <c r="Z643" s="213"/>
      <c r="AA643" s="213"/>
      <c r="AB643" s="213"/>
      <c r="AC643" s="213"/>
      <c r="AD643" s="213"/>
      <c r="AE643" s="213"/>
      <c r="AF643" s="213"/>
      <c r="AG643" s="213" t="s">
        <v>200</v>
      </c>
      <c r="AH643" s="213"/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ht="33.75" outlineLevel="1" x14ac:dyDescent="0.2">
      <c r="A644" s="236">
        <v>89</v>
      </c>
      <c r="B644" s="237" t="s">
        <v>1995</v>
      </c>
      <c r="C644" s="249" t="s">
        <v>1996</v>
      </c>
      <c r="D644" s="238" t="s">
        <v>313</v>
      </c>
      <c r="E644" s="239">
        <v>40.607460000000003</v>
      </c>
      <c r="F644" s="240"/>
      <c r="G644" s="241">
        <f>ROUND(E644*F644,2)</f>
        <v>0</v>
      </c>
      <c r="H644" s="240"/>
      <c r="I644" s="241">
        <f>ROUND(E644*H644,2)</f>
        <v>0</v>
      </c>
      <c r="J644" s="240"/>
      <c r="K644" s="241">
        <f>ROUND(E644*J644,2)</f>
        <v>0</v>
      </c>
      <c r="L644" s="241">
        <v>21</v>
      </c>
      <c r="M644" s="241">
        <f>G644*(1+L644/100)</f>
        <v>0</v>
      </c>
      <c r="N644" s="239">
        <v>2.5000000000000001E-4</v>
      </c>
      <c r="O644" s="239">
        <f>ROUND(E644*N644,2)</f>
        <v>0.01</v>
      </c>
      <c r="P644" s="239">
        <v>0</v>
      </c>
      <c r="Q644" s="239">
        <f>ROUND(E644*P644,2)</f>
        <v>0</v>
      </c>
      <c r="R644" s="241" t="s">
        <v>399</v>
      </c>
      <c r="S644" s="241" t="s">
        <v>194</v>
      </c>
      <c r="T644" s="242" t="s">
        <v>242</v>
      </c>
      <c r="U644" s="224">
        <v>0.5</v>
      </c>
      <c r="V644" s="224">
        <f>ROUND(E644*U644,2)</f>
        <v>20.3</v>
      </c>
      <c r="W644" s="224"/>
      <c r="X644" s="224" t="s">
        <v>231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232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59" t="s">
        <v>1248</v>
      </c>
      <c r="D645" s="257"/>
      <c r="E645" s="257"/>
      <c r="F645" s="257"/>
      <c r="G645" s="257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13"/>
      <c r="Z645" s="213"/>
      <c r="AA645" s="213"/>
      <c r="AB645" s="213"/>
      <c r="AC645" s="213"/>
      <c r="AD645" s="213"/>
      <c r="AE645" s="213"/>
      <c r="AF645" s="213"/>
      <c r="AG645" s="213" t="s">
        <v>234</v>
      </c>
      <c r="AH645" s="213"/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53" t="s">
        <v>1997</v>
      </c>
      <c r="D646" s="226"/>
      <c r="E646" s="227">
        <v>37.787460000000003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13"/>
      <c r="Z646" s="213"/>
      <c r="AA646" s="213"/>
      <c r="AB646" s="213"/>
      <c r="AC646" s="213"/>
      <c r="AD646" s="213"/>
      <c r="AE646" s="213"/>
      <c r="AF646" s="213"/>
      <c r="AG646" s="213" t="s">
        <v>204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53" t="s">
        <v>1998</v>
      </c>
      <c r="D647" s="226"/>
      <c r="E647" s="227"/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13"/>
      <c r="Z647" s="213"/>
      <c r="AA647" s="213"/>
      <c r="AB647" s="213"/>
      <c r="AC647" s="213"/>
      <c r="AD647" s="213"/>
      <c r="AE647" s="213"/>
      <c r="AF647" s="213"/>
      <c r="AG647" s="213" t="s">
        <v>204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53" t="s">
        <v>1999</v>
      </c>
      <c r="D648" s="226"/>
      <c r="E648" s="227">
        <v>2.82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13"/>
      <c r="Z648" s="213"/>
      <c r="AA648" s="213"/>
      <c r="AB648" s="213"/>
      <c r="AC648" s="213"/>
      <c r="AD648" s="213"/>
      <c r="AE648" s="213"/>
      <c r="AF648" s="213"/>
      <c r="AG648" s="213" t="s">
        <v>204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20"/>
      <c r="B649" s="221"/>
      <c r="C649" s="251"/>
      <c r="D649" s="246"/>
      <c r="E649" s="246"/>
      <c r="F649" s="246"/>
      <c r="G649" s="246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13"/>
      <c r="Z649" s="213"/>
      <c r="AA649" s="213"/>
      <c r="AB649" s="213"/>
      <c r="AC649" s="213"/>
      <c r="AD649" s="213"/>
      <c r="AE649" s="213"/>
      <c r="AF649" s="213"/>
      <c r="AG649" s="213" t="s">
        <v>200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36">
        <v>90</v>
      </c>
      <c r="B650" s="237" t="s">
        <v>2000</v>
      </c>
      <c r="C650" s="249" t="s">
        <v>2001</v>
      </c>
      <c r="D650" s="238" t="s">
        <v>313</v>
      </c>
      <c r="E650" s="239">
        <v>41</v>
      </c>
      <c r="F650" s="240"/>
      <c r="G650" s="241">
        <f>ROUND(E650*F650,2)</f>
        <v>0</v>
      </c>
      <c r="H650" s="240"/>
      <c r="I650" s="241">
        <f>ROUND(E650*H650,2)</f>
        <v>0</v>
      </c>
      <c r="J650" s="240"/>
      <c r="K650" s="241">
        <f>ROUND(E650*J650,2)</f>
        <v>0</v>
      </c>
      <c r="L650" s="241">
        <v>21</v>
      </c>
      <c r="M650" s="241">
        <f>G650*(1+L650/100)</f>
        <v>0</v>
      </c>
      <c r="N650" s="239">
        <v>0</v>
      </c>
      <c r="O650" s="239">
        <f>ROUND(E650*N650,2)</f>
        <v>0</v>
      </c>
      <c r="P650" s="239">
        <v>0</v>
      </c>
      <c r="Q650" s="239">
        <f>ROUND(E650*P650,2)</f>
        <v>0</v>
      </c>
      <c r="R650" s="241" t="s">
        <v>399</v>
      </c>
      <c r="S650" s="241" t="s">
        <v>194</v>
      </c>
      <c r="T650" s="242" t="s">
        <v>242</v>
      </c>
      <c r="U650" s="224">
        <v>0.11890000000000001</v>
      </c>
      <c r="V650" s="224">
        <f>ROUND(E650*U650,2)</f>
        <v>4.87</v>
      </c>
      <c r="W650" s="224"/>
      <c r="X650" s="224" t="s">
        <v>231</v>
      </c>
      <c r="Y650" s="213"/>
      <c r="Z650" s="213"/>
      <c r="AA650" s="213"/>
      <c r="AB650" s="213"/>
      <c r="AC650" s="213"/>
      <c r="AD650" s="213"/>
      <c r="AE650" s="213"/>
      <c r="AF650" s="213"/>
      <c r="AG650" s="213" t="s">
        <v>232</v>
      </c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60"/>
      <c r="D651" s="258"/>
      <c r="E651" s="258"/>
      <c r="F651" s="258"/>
      <c r="G651" s="258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13"/>
      <c r="Z651" s="213"/>
      <c r="AA651" s="213"/>
      <c r="AB651" s="213"/>
      <c r="AC651" s="213"/>
      <c r="AD651" s="213"/>
      <c r="AE651" s="213"/>
      <c r="AF651" s="213"/>
      <c r="AG651" s="213" t="s">
        <v>200</v>
      </c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6">
        <v>91</v>
      </c>
      <c r="B652" s="237" t="s">
        <v>2002</v>
      </c>
      <c r="C652" s="249" t="s">
        <v>2003</v>
      </c>
      <c r="D652" s="238" t="s">
        <v>313</v>
      </c>
      <c r="E652" s="239">
        <v>41</v>
      </c>
      <c r="F652" s="240"/>
      <c r="G652" s="241">
        <f>ROUND(E652*F652,2)</f>
        <v>0</v>
      </c>
      <c r="H652" s="240"/>
      <c r="I652" s="241">
        <f>ROUND(E652*H652,2)</f>
        <v>0</v>
      </c>
      <c r="J652" s="240"/>
      <c r="K652" s="241">
        <f>ROUND(E652*J652,2)</f>
        <v>0</v>
      </c>
      <c r="L652" s="241">
        <v>21</v>
      </c>
      <c r="M652" s="241">
        <f>G652*(1+L652/100)</f>
        <v>0</v>
      </c>
      <c r="N652" s="239">
        <v>0</v>
      </c>
      <c r="O652" s="239">
        <f>ROUND(E652*N652,2)</f>
        <v>0</v>
      </c>
      <c r="P652" s="239">
        <v>0</v>
      </c>
      <c r="Q652" s="239">
        <f>ROUND(E652*P652,2)</f>
        <v>0</v>
      </c>
      <c r="R652" s="241" t="s">
        <v>399</v>
      </c>
      <c r="S652" s="241" t="s">
        <v>194</v>
      </c>
      <c r="T652" s="242" t="s">
        <v>242</v>
      </c>
      <c r="U652" s="224">
        <v>0.26419999999999999</v>
      </c>
      <c r="V652" s="224">
        <f>ROUND(E652*U652,2)</f>
        <v>10.83</v>
      </c>
      <c r="W652" s="224"/>
      <c r="X652" s="224" t="s">
        <v>231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232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60"/>
      <c r="D653" s="258"/>
      <c r="E653" s="258"/>
      <c r="F653" s="258"/>
      <c r="G653" s="258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13"/>
      <c r="Z653" s="213"/>
      <c r="AA653" s="213"/>
      <c r="AB653" s="213"/>
      <c r="AC653" s="213"/>
      <c r="AD653" s="213"/>
      <c r="AE653" s="213"/>
      <c r="AF653" s="213"/>
      <c r="AG653" s="213" t="s">
        <v>200</v>
      </c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ht="22.5" outlineLevel="1" x14ac:dyDescent="0.2">
      <c r="A654" s="236">
        <v>92</v>
      </c>
      <c r="B654" s="237" t="s">
        <v>2004</v>
      </c>
      <c r="C654" s="249" t="s">
        <v>2005</v>
      </c>
      <c r="D654" s="238" t="s">
        <v>313</v>
      </c>
      <c r="E654" s="239">
        <v>112</v>
      </c>
      <c r="F654" s="240"/>
      <c r="G654" s="241">
        <f>ROUND(E654*F654,2)</f>
        <v>0</v>
      </c>
      <c r="H654" s="240"/>
      <c r="I654" s="241">
        <f>ROUND(E654*H654,2)</f>
        <v>0</v>
      </c>
      <c r="J654" s="240"/>
      <c r="K654" s="241">
        <f>ROUND(E654*J654,2)</f>
        <v>0</v>
      </c>
      <c r="L654" s="241">
        <v>21</v>
      </c>
      <c r="M654" s="241">
        <f>G654*(1+L654/100)</f>
        <v>0</v>
      </c>
      <c r="N654" s="239">
        <v>1.0000000000000001E-5</v>
      </c>
      <c r="O654" s="239">
        <f>ROUND(E654*N654,2)</f>
        <v>0</v>
      </c>
      <c r="P654" s="239">
        <v>0</v>
      </c>
      <c r="Q654" s="239">
        <f>ROUND(E654*P654,2)</f>
        <v>0</v>
      </c>
      <c r="R654" s="241" t="s">
        <v>1261</v>
      </c>
      <c r="S654" s="241" t="s">
        <v>194</v>
      </c>
      <c r="T654" s="242" t="s">
        <v>242</v>
      </c>
      <c r="U654" s="224">
        <v>9.1999999999999998E-2</v>
      </c>
      <c r="V654" s="224">
        <f>ROUND(E654*U654,2)</f>
        <v>10.3</v>
      </c>
      <c r="W654" s="224"/>
      <c r="X654" s="224" t="s">
        <v>231</v>
      </c>
      <c r="Y654" s="213"/>
      <c r="Z654" s="213"/>
      <c r="AA654" s="213"/>
      <c r="AB654" s="213"/>
      <c r="AC654" s="213"/>
      <c r="AD654" s="213"/>
      <c r="AE654" s="213"/>
      <c r="AF654" s="213"/>
      <c r="AG654" s="213" t="s">
        <v>232</v>
      </c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53" t="s">
        <v>2006</v>
      </c>
      <c r="D655" s="226"/>
      <c r="E655" s="227">
        <v>112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13"/>
      <c r="Z655" s="213"/>
      <c r="AA655" s="213"/>
      <c r="AB655" s="213"/>
      <c r="AC655" s="213"/>
      <c r="AD655" s="213"/>
      <c r="AE655" s="213"/>
      <c r="AF655" s="213"/>
      <c r="AG655" s="213" t="s">
        <v>204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20"/>
      <c r="B656" s="221"/>
      <c r="C656" s="251"/>
      <c r="D656" s="246"/>
      <c r="E656" s="246"/>
      <c r="F656" s="246"/>
      <c r="G656" s="246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13"/>
      <c r="Z656" s="213"/>
      <c r="AA656" s="213"/>
      <c r="AB656" s="213"/>
      <c r="AC656" s="213"/>
      <c r="AD656" s="213"/>
      <c r="AE656" s="213"/>
      <c r="AF656" s="213"/>
      <c r="AG656" s="213" t="s">
        <v>200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36">
        <v>93</v>
      </c>
      <c r="B657" s="237" t="s">
        <v>2007</v>
      </c>
      <c r="C657" s="249" t="s">
        <v>2008</v>
      </c>
      <c r="D657" s="238" t="s">
        <v>342</v>
      </c>
      <c r="E657" s="239">
        <v>1</v>
      </c>
      <c r="F657" s="240"/>
      <c r="G657" s="241">
        <f>ROUND(E657*F657,2)</f>
        <v>0</v>
      </c>
      <c r="H657" s="240"/>
      <c r="I657" s="241">
        <f>ROUND(E657*H657,2)</f>
        <v>0</v>
      </c>
      <c r="J657" s="240"/>
      <c r="K657" s="241">
        <f>ROUND(E657*J657,2)</f>
        <v>0</v>
      </c>
      <c r="L657" s="241">
        <v>21</v>
      </c>
      <c r="M657" s="241">
        <f>G657*(1+L657/100)</f>
        <v>0</v>
      </c>
      <c r="N657" s="239">
        <v>0</v>
      </c>
      <c r="O657" s="239">
        <f>ROUND(E657*N657,2)</f>
        <v>0</v>
      </c>
      <c r="P657" s="239">
        <v>0</v>
      </c>
      <c r="Q657" s="239">
        <f>ROUND(E657*P657,2)</f>
        <v>0</v>
      </c>
      <c r="R657" s="241"/>
      <c r="S657" s="241" t="s">
        <v>343</v>
      </c>
      <c r="T657" s="242" t="s">
        <v>195</v>
      </c>
      <c r="U657" s="224">
        <v>0</v>
      </c>
      <c r="V657" s="224">
        <f>ROUND(E657*U657,2)</f>
        <v>0</v>
      </c>
      <c r="W657" s="224"/>
      <c r="X657" s="224" t="s">
        <v>318</v>
      </c>
      <c r="Y657" s="213"/>
      <c r="Z657" s="213"/>
      <c r="AA657" s="213"/>
      <c r="AB657" s="213"/>
      <c r="AC657" s="213"/>
      <c r="AD657" s="213"/>
      <c r="AE657" s="213"/>
      <c r="AF657" s="213"/>
      <c r="AG657" s="213" t="s">
        <v>319</v>
      </c>
      <c r="AH657" s="213"/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53" t="s">
        <v>2009</v>
      </c>
      <c r="D658" s="226"/>
      <c r="E658" s="227"/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13"/>
      <c r="Z658" s="213"/>
      <c r="AA658" s="213"/>
      <c r="AB658" s="213"/>
      <c r="AC658" s="213"/>
      <c r="AD658" s="213"/>
      <c r="AE658" s="213"/>
      <c r="AF658" s="213"/>
      <c r="AG658" s="213" t="s">
        <v>204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1" x14ac:dyDescent="0.2">
      <c r="A659" s="220"/>
      <c r="B659" s="221"/>
      <c r="C659" s="253" t="s">
        <v>2010</v>
      </c>
      <c r="D659" s="226"/>
      <c r="E659" s="227">
        <v>1</v>
      </c>
      <c r="F659" s="224"/>
      <c r="G659" s="224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13"/>
      <c r="Z659" s="213"/>
      <c r="AA659" s="213"/>
      <c r="AB659" s="213"/>
      <c r="AC659" s="213"/>
      <c r="AD659" s="213"/>
      <c r="AE659" s="213"/>
      <c r="AF659" s="213"/>
      <c r="AG659" s="213" t="s">
        <v>204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51"/>
      <c r="D660" s="246"/>
      <c r="E660" s="246"/>
      <c r="F660" s="246"/>
      <c r="G660" s="246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13"/>
      <c r="Z660" s="213"/>
      <c r="AA660" s="213"/>
      <c r="AB660" s="213"/>
      <c r="AC660" s="213"/>
      <c r="AD660" s="213"/>
      <c r="AE660" s="213"/>
      <c r="AF660" s="213"/>
      <c r="AG660" s="213" t="s">
        <v>200</v>
      </c>
      <c r="AH660" s="213"/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ht="22.5" outlineLevel="1" x14ac:dyDescent="0.2">
      <c r="A661" s="236">
        <v>94</v>
      </c>
      <c r="B661" s="237" t="s">
        <v>2011</v>
      </c>
      <c r="C661" s="249" t="s">
        <v>2012</v>
      </c>
      <c r="D661" s="238" t="s">
        <v>313</v>
      </c>
      <c r="E661" s="239">
        <v>22</v>
      </c>
      <c r="F661" s="240"/>
      <c r="G661" s="241">
        <f>ROUND(E661*F661,2)</f>
        <v>0</v>
      </c>
      <c r="H661" s="240"/>
      <c r="I661" s="241">
        <f>ROUND(E661*H661,2)</f>
        <v>0</v>
      </c>
      <c r="J661" s="240"/>
      <c r="K661" s="241">
        <f>ROUND(E661*J661,2)</f>
        <v>0</v>
      </c>
      <c r="L661" s="241">
        <v>21</v>
      </c>
      <c r="M661" s="241">
        <f>G661*(1+L661/100)</f>
        <v>0</v>
      </c>
      <c r="N661" s="239">
        <v>3.2000000000000002E-3</v>
      </c>
      <c r="O661" s="239">
        <f>ROUND(E661*N661,2)</f>
        <v>7.0000000000000007E-2</v>
      </c>
      <c r="P661" s="239">
        <v>0</v>
      </c>
      <c r="Q661" s="239">
        <f>ROUND(E661*P661,2)</f>
        <v>0</v>
      </c>
      <c r="R661" s="241" t="s">
        <v>317</v>
      </c>
      <c r="S661" s="241" t="s">
        <v>194</v>
      </c>
      <c r="T661" s="242" t="s">
        <v>195</v>
      </c>
      <c r="U661" s="224">
        <v>0</v>
      </c>
      <c r="V661" s="224">
        <f>ROUND(E661*U661,2)</f>
        <v>0</v>
      </c>
      <c r="W661" s="224"/>
      <c r="X661" s="224" t="s">
        <v>318</v>
      </c>
      <c r="Y661" s="213"/>
      <c r="Z661" s="213"/>
      <c r="AA661" s="213"/>
      <c r="AB661" s="213"/>
      <c r="AC661" s="213"/>
      <c r="AD661" s="213"/>
      <c r="AE661" s="213"/>
      <c r="AF661" s="213"/>
      <c r="AG661" s="213" t="s">
        <v>319</v>
      </c>
      <c r="AH661" s="213"/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53" t="s">
        <v>2013</v>
      </c>
      <c r="D662" s="226"/>
      <c r="E662" s="227">
        <v>22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13"/>
      <c r="Z662" s="213"/>
      <c r="AA662" s="213"/>
      <c r="AB662" s="213"/>
      <c r="AC662" s="213"/>
      <c r="AD662" s="213"/>
      <c r="AE662" s="213"/>
      <c r="AF662" s="213"/>
      <c r="AG662" s="213" t="s">
        <v>204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20"/>
      <c r="B663" s="221"/>
      <c r="C663" s="251"/>
      <c r="D663" s="246"/>
      <c r="E663" s="246"/>
      <c r="F663" s="246"/>
      <c r="G663" s="246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13"/>
      <c r="Z663" s="213"/>
      <c r="AA663" s="213"/>
      <c r="AB663" s="213"/>
      <c r="AC663" s="213"/>
      <c r="AD663" s="213"/>
      <c r="AE663" s="213"/>
      <c r="AF663" s="213"/>
      <c r="AG663" s="213" t="s">
        <v>200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ht="22.5" outlineLevel="1" x14ac:dyDescent="0.2">
      <c r="A664" s="236">
        <v>95</v>
      </c>
      <c r="B664" s="237" t="s">
        <v>2014</v>
      </c>
      <c r="C664" s="249" t="s">
        <v>2015</v>
      </c>
      <c r="D664" s="238" t="s">
        <v>313</v>
      </c>
      <c r="E664" s="239">
        <v>19</v>
      </c>
      <c r="F664" s="240"/>
      <c r="G664" s="241">
        <f>ROUND(E664*F664,2)</f>
        <v>0</v>
      </c>
      <c r="H664" s="240"/>
      <c r="I664" s="241">
        <f>ROUND(E664*H664,2)</f>
        <v>0</v>
      </c>
      <c r="J664" s="240"/>
      <c r="K664" s="241">
        <f>ROUND(E664*J664,2)</f>
        <v>0</v>
      </c>
      <c r="L664" s="241">
        <v>21</v>
      </c>
      <c r="M664" s="241">
        <f>G664*(1+L664/100)</f>
        <v>0</v>
      </c>
      <c r="N664" s="239">
        <v>1.12E-2</v>
      </c>
      <c r="O664" s="239">
        <f>ROUND(E664*N664,2)</f>
        <v>0.21</v>
      </c>
      <c r="P664" s="239">
        <v>0</v>
      </c>
      <c r="Q664" s="239">
        <f>ROUND(E664*P664,2)</f>
        <v>0</v>
      </c>
      <c r="R664" s="241" t="s">
        <v>317</v>
      </c>
      <c r="S664" s="241" t="s">
        <v>194</v>
      </c>
      <c r="T664" s="242" t="s">
        <v>195</v>
      </c>
      <c r="U664" s="224">
        <v>0</v>
      </c>
      <c r="V664" s="224">
        <f>ROUND(E664*U664,2)</f>
        <v>0</v>
      </c>
      <c r="W664" s="224"/>
      <c r="X664" s="224" t="s">
        <v>318</v>
      </c>
      <c r="Y664" s="213"/>
      <c r="Z664" s="213"/>
      <c r="AA664" s="213"/>
      <c r="AB664" s="213"/>
      <c r="AC664" s="213"/>
      <c r="AD664" s="213"/>
      <c r="AE664" s="213"/>
      <c r="AF664" s="213"/>
      <c r="AG664" s="213" t="s">
        <v>319</v>
      </c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53" t="s">
        <v>2016</v>
      </c>
      <c r="D665" s="226"/>
      <c r="E665" s="227">
        <v>19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13"/>
      <c r="Z665" s="213"/>
      <c r="AA665" s="213"/>
      <c r="AB665" s="213"/>
      <c r="AC665" s="213"/>
      <c r="AD665" s="213"/>
      <c r="AE665" s="213"/>
      <c r="AF665" s="213"/>
      <c r="AG665" s="213" t="s">
        <v>204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1" x14ac:dyDescent="0.2">
      <c r="A666" s="220"/>
      <c r="B666" s="221"/>
      <c r="C666" s="251"/>
      <c r="D666" s="246"/>
      <c r="E666" s="246"/>
      <c r="F666" s="246"/>
      <c r="G666" s="246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13"/>
      <c r="Z666" s="213"/>
      <c r="AA666" s="213"/>
      <c r="AB666" s="213"/>
      <c r="AC666" s="213"/>
      <c r="AD666" s="213"/>
      <c r="AE666" s="213"/>
      <c r="AF666" s="213"/>
      <c r="AG666" s="213" t="s">
        <v>200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36">
        <v>96</v>
      </c>
      <c r="B667" s="237" t="s">
        <v>2017</v>
      </c>
      <c r="C667" s="249" t="s">
        <v>2018</v>
      </c>
      <c r="D667" s="238" t="s">
        <v>435</v>
      </c>
      <c r="E667" s="239">
        <v>4</v>
      </c>
      <c r="F667" s="240"/>
      <c r="G667" s="241">
        <f>ROUND(E667*F667,2)</f>
        <v>0</v>
      </c>
      <c r="H667" s="240"/>
      <c r="I667" s="241">
        <f>ROUND(E667*H667,2)</f>
        <v>0</v>
      </c>
      <c r="J667" s="240"/>
      <c r="K667" s="241">
        <f>ROUND(E667*J667,2)</f>
        <v>0</v>
      </c>
      <c r="L667" s="241">
        <v>21</v>
      </c>
      <c r="M667" s="241">
        <f>G667*(1+L667/100)</f>
        <v>0</v>
      </c>
      <c r="N667" s="239">
        <v>0</v>
      </c>
      <c r="O667" s="239">
        <f>ROUND(E667*N667,2)</f>
        <v>0</v>
      </c>
      <c r="P667" s="239">
        <v>0</v>
      </c>
      <c r="Q667" s="239">
        <f>ROUND(E667*P667,2)</f>
        <v>0</v>
      </c>
      <c r="R667" s="241"/>
      <c r="S667" s="241" t="s">
        <v>343</v>
      </c>
      <c r="T667" s="242" t="s">
        <v>195</v>
      </c>
      <c r="U667" s="224">
        <v>0</v>
      </c>
      <c r="V667" s="224">
        <f>ROUND(E667*U667,2)</f>
        <v>0</v>
      </c>
      <c r="W667" s="224"/>
      <c r="X667" s="224" t="s">
        <v>318</v>
      </c>
      <c r="Y667" s="213"/>
      <c r="Z667" s="213"/>
      <c r="AA667" s="213"/>
      <c r="AB667" s="213"/>
      <c r="AC667" s="213"/>
      <c r="AD667" s="213"/>
      <c r="AE667" s="213"/>
      <c r="AF667" s="213"/>
      <c r="AG667" s="213" t="s">
        <v>319</v>
      </c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60"/>
      <c r="D668" s="258"/>
      <c r="E668" s="258"/>
      <c r="F668" s="258"/>
      <c r="G668" s="258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13"/>
      <c r="Z668" s="213"/>
      <c r="AA668" s="213"/>
      <c r="AB668" s="213"/>
      <c r="AC668" s="213"/>
      <c r="AD668" s="213"/>
      <c r="AE668" s="213"/>
      <c r="AF668" s="213"/>
      <c r="AG668" s="213" t="s">
        <v>200</v>
      </c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36">
        <v>97</v>
      </c>
      <c r="B669" s="237" t="s">
        <v>1273</v>
      </c>
      <c r="C669" s="249" t="s">
        <v>1274</v>
      </c>
      <c r="D669" s="238" t="s">
        <v>1271</v>
      </c>
      <c r="E669" s="239">
        <v>43.856059999999999</v>
      </c>
      <c r="F669" s="240"/>
      <c r="G669" s="241">
        <f>ROUND(E669*F669,2)</f>
        <v>0</v>
      </c>
      <c r="H669" s="240"/>
      <c r="I669" s="241">
        <f>ROUND(E669*H669,2)</f>
        <v>0</v>
      </c>
      <c r="J669" s="240"/>
      <c r="K669" s="241">
        <f>ROUND(E669*J669,2)</f>
        <v>0</v>
      </c>
      <c r="L669" s="241">
        <v>21</v>
      </c>
      <c r="M669" s="241">
        <f>G669*(1+L669/100)</f>
        <v>0</v>
      </c>
      <c r="N669" s="239">
        <v>1E-3</v>
      </c>
      <c r="O669" s="239">
        <f>ROUND(E669*N669,2)</f>
        <v>0.04</v>
      </c>
      <c r="P669" s="239">
        <v>0</v>
      </c>
      <c r="Q669" s="239">
        <f>ROUND(E669*P669,2)</f>
        <v>0</v>
      </c>
      <c r="R669" s="241" t="s">
        <v>317</v>
      </c>
      <c r="S669" s="241" t="s">
        <v>194</v>
      </c>
      <c r="T669" s="242" t="s">
        <v>242</v>
      </c>
      <c r="U669" s="224">
        <v>0</v>
      </c>
      <c r="V669" s="224">
        <f>ROUND(E669*U669,2)</f>
        <v>0</v>
      </c>
      <c r="W669" s="224"/>
      <c r="X669" s="224" t="s">
        <v>318</v>
      </c>
      <c r="Y669" s="213"/>
      <c r="Z669" s="213"/>
      <c r="AA669" s="213"/>
      <c r="AB669" s="213"/>
      <c r="AC669" s="213"/>
      <c r="AD669" s="213"/>
      <c r="AE669" s="213"/>
      <c r="AF669" s="213"/>
      <c r="AG669" s="213" t="s">
        <v>319</v>
      </c>
      <c r="AH669" s="213"/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20"/>
      <c r="B670" s="221"/>
      <c r="C670" s="253" t="s">
        <v>2019</v>
      </c>
      <c r="D670" s="226"/>
      <c r="E670" s="227"/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13"/>
      <c r="Z670" s="213"/>
      <c r="AA670" s="213"/>
      <c r="AB670" s="213"/>
      <c r="AC670" s="213"/>
      <c r="AD670" s="213"/>
      <c r="AE670" s="213"/>
      <c r="AF670" s="213"/>
      <c r="AG670" s="213" t="s">
        <v>204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53" t="s">
        <v>2020</v>
      </c>
      <c r="D671" s="226"/>
      <c r="E671" s="227">
        <v>40.810459999999999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13"/>
      <c r="Z671" s="213"/>
      <c r="AA671" s="213"/>
      <c r="AB671" s="213"/>
      <c r="AC671" s="213"/>
      <c r="AD671" s="213"/>
      <c r="AE671" s="213"/>
      <c r="AF671" s="213"/>
      <c r="AG671" s="213" t="s">
        <v>204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53" t="s">
        <v>1998</v>
      </c>
      <c r="D672" s="226"/>
      <c r="E672" s="227"/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13"/>
      <c r="Z672" s="213"/>
      <c r="AA672" s="213"/>
      <c r="AB672" s="213"/>
      <c r="AC672" s="213"/>
      <c r="AD672" s="213"/>
      <c r="AE672" s="213"/>
      <c r="AF672" s="213"/>
      <c r="AG672" s="213" t="s">
        <v>204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1" x14ac:dyDescent="0.2">
      <c r="A673" s="220"/>
      <c r="B673" s="221"/>
      <c r="C673" s="253" t="s">
        <v>2021</v>
      </c>
      <c r="D673" s="226"/>
      <c r="E673" s="227">
        <v>3.0455999999999999</v>
      </c>
      <c r="F673" s="224"/>
      <c r="G673" s="224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13"/>
      <c r="Z673" s="213"/>
      <c r="AA673" s="213"/>
      <c r="AB673" s="213"/>
      <c r="AC673" s="213"/>
      <c r="AD673" s="213"/>
      <c r="AE673" s="213"/>
      <c r="AF673" s="213"/>
      <c r="AG673" s="213" t="s">
        <v>204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51"/>
      <c r="D674" s="246"/>
      <c r="E674" s="246"/>
      <c r="F674" s="246"/>
      <c r="G674" s="246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13"/>
      <c r="Z674" s="213"/>
      <c r="AA674" s="213"/>
      <c r="AB674" s="213"/>
      <c r="AC674" s="213"/>
      <c r="AD674" s="213"/>
      <c r="AE674" s="213"/>
      <c r="AF674" s="213"/>
      <c r="AG674" s="213" t="s">
        <v>200</v>
      </c>
      <c r="AH674" s="213"/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x14ac:dyDescent="0.2">
      <c r="A675" s="229" t="s">
        <v>189</v>
      </c>
      <c r="B675" s="230" t="s">
        <v>120</v>
      </c>
      <c r="C675" s="248" t="s">
        <v>121</v>
      </c>
      <c r="D675" s="231"/>
      <c r="E675" s="232"/>
      <c r="F675" s="233"/>
      <c r="G675" s="233">
        <f>SUMIF(AG676:AG678,"&lt;&gt;NOR",G676:G678)</f>
        <v>0</v>
      </c>
      <c r="H675" s="233"/>
      <c r="I675" s="233">
        <f>SUM(I676:I678)</f>
        <v>0</v>
      </c>
      <c r="J675" s="233"/>
      <c r="K675" s="233">
        <f>SUM(K676:K678)</f>
        <v>0</v>
      </c>
      <c r="L675" s="233"/>
      <c r="M675" s="233">
        <f>SUM(M676:M678)</f>
        <v>0</v>
      </c>
      <c r="N675" s="232"/>
      <c r="O675" s="232">
        <f>SUM(O676:O678)</f>
        <v>0</v>
      </c>
      <c r="P675" s="232"/>
      <c r="Q675" s="232">
        <f>SUM(Q676:Q678)</f>
        <v>0</v>
      </c>
      <c r="R675" s="233"/>
      <c r="S675" s="233"/>
      <c r="T675" s="234"/>
      <c r="U675" s="228"/>
      <c r="V675" s="228">
        <f>SUM(V676:V678)</f>
        <v>1241.46</v>
      </c>
      <c r="W675" s="228"/>
      <c r="X675" s="228"/>
      <c r="AG675" t="s">
        <v>190</v>
      </c>
    </row>
    <row r="676" spans="1:60" outlineLevel="1" x14ac:dyDescent="0.2">
      <c r="A676" s="236">
        <v>98</v>
      </c>
      <c r="B676" s="237" t="s">
        <v>1295</v>
      </c>
      <c r="C676" s="249" t="s">
        <v>1296</v>
      </c>
      <c r="D676" s="238" t="s">
        <v>254</v>
      </c>
      <c r="E676" s="239">
        <v>2991.4692700000001</v>
      </c>
      <c r="F676" s="240"/>
      <c r="G676" s="241">
        <f>ROUND(E676*F676,2)</f>
        <v>0</v>
      </c>
      <c r="H676" s="240"/>
      <c r="I676" s="241">
        <f>ROUND(E676*H676,2)</f>
        <v>0</v>
      </c>
      <c r="J676" s="240"/>
      <c r="K676" s="241">
        <f>ROUND(E676*J676,2)</f>
        <v>0</v>
      </c>
      <c r="L676" s="241">
        <v>21</v>
      </c>
      <c r="M676" s="241">
        <f>G676*(1+L676/100)</f>
        <v>0</v>
      </c>
      <c r="N676" s="239">
        <v>0</v>
      </c>
      <c r="O676" s="239">
        <f>ROUND(E676*N676,2)</f>
        <v>0</v>
      </c>
      <c r="P676" s="239">
        <v>0</v>
      </c>
      <c r="Q676" s="239">
        <f>ROUND(E676*P676,2)</f>
        <v>0</v>
      </c>
      <c r="R676" s="241" t="s">
        <v>399</v>
      </c>
      <c r="S676" s="241" t="s">
        <v>194</v>
      </c>
      <c r="T676" s="242" t="s">
        <v>242</v>
      </c>
      <c r="U676" s="224">
        <v>0.41499999999999998</v>
      </c>
      <c r="V676" s="224">
        <f>ROUND(E676*U676,2)</f>
        <v>1241.46</v>
      </c>
      <c r="W676" s="224"/>
      <c r="X676" s="224" t="s">
        <v>338</v>
      </c>
      <c r="Y676" s="213"/>
      <c r="Z676" s="213"/>
      <c r="AA676" s="213"/>
      <c r="AB676" s="213"/>
      <c r="AC676" s="213"/>
      <c r="AD676" s="213"/>
      <c r="AE676" s="213"/>
      <c r="AF676" s="213"/>
      <c r="AG676" s="213" t="s">
        <v>339</v>
      </c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ht="22.5" outlineLevel="1" x14ac:dyDescent="0.2">
      <c r="A677" s="220"/>
      <c r="B677" s="221"/>
      <c r="C677" s="259" t="s">
        <v>1297</v>
      </c>
      <c r="D677" s="257"/>
      <c r="E677" s="257"/>
      <c r="F677" s="257"/>
      <c r="G677" s="257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13"/>
      <c r="Z677" s="213"/>
      <c r="AA677" s="213"/>
      <c r="AB677" s="213"/>
      <c r="AC677" s="213"/>
      <c r="AD677" s="213"/>
      <c r="AE677" s="213"/>
      <c r="AF677" s="213"/>
      <c r="AG677" s="213" t="s">
        <v>234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43" t="str">
        <f>C677</f>
        <v>přesun hmot pro budovy občanské výstavby (JKSO 801), budovy pro bydlení (JKSO 803) budovy pro výrobu a služby (JKSO 812) s nosnou svislou konstrukcí monolitickou betonovou tyčovou nebo plošnou</v>
      </c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51"/>
      <c r="D678" s="246"/>
      <c r="E678" s="246"/>
      <c r="F678" s="246"/>
      <c r="G678" s="246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13"/>
      <c r="Z678" s="213"/>
      <c r="AA678" s="213"/>
      <c r="AB678" s="213"/>
      <c r="AC678" s="213"/>
      <c r="AD678" s="213"/>
      <c r="AE678" s="213"/>
      <c r="AF678" s="213"/>
      <c r="AG678" s="213" t="s">
        <v>200</v>
      </c>
      <c r="AH678" s="213"/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x14ac:dyDescent="0.2">
      <c r="A679" s="229" t="s">
        <v>189</v>
      </c>
      <c r="B679" s="230" t="s">
        <v>122</v>
      </c>
      <c r="C679" s="248" t="s">
        <v>123</v>
      </c>
      <c r="D679" s="231"/>
      <c r="E679" s="232"/>
      <c r="F679" s="233"/>
      <c r="G679" s="233">
        <f>SUMIF(AG680:AG696,"&lt;&gt;NOR",G680:G696)</f>
        <v>0</v>
      </c>
      <c r="H679" s="233"/>
      <c r="I679" s="233">
        <f>SUM(I680:I696)</f>
        <v>0</v>
      </c>
      <c r="J679" s="233"/>
      <c r="K679" s="233">
        <f>SUM(K680:K696)</f>
        <v>0</v>
      </c>
      <c r="L679" s="233"/>
      <c r="M679" s="233">
        <f>SUM(M680:M696)</f>
        <v>0</v>
      </c>
      <c r="N679" s="232"/>
      <c r="O679" s="232">
        <f>SUM(O680:O696)</f>
        <v>0.48</v>
      </c>
      <c r="P679" s="232"/>
      <c r="Q679" s="232">
        <f>SUM(Q680:Q696)</f>
        <v>0</v>
      </c>
      <c r="R679" s="233"/>
      <c r="S679" s="233"/>
      <c r="T679" s="234"/>
      <c r="U679" s="228"/>
      <c r="V679" s="228">
        <f>SUM(V680:V696)</f>
        <v>72.13</v>
      </c>
      <c r="W679" s="228"/>
      <c r="X679" s="228"/>
      <c r="AG679" t="s">
        <v>190</v>
      </c>
    </row>
    <row r="680" spans="1:60" ht="22.5" outlineLevel="1" x14ac:dyDescent="0.2">
      <c r="A680" s="236">
        <v>99</v>
      </c>
      <c r="B680" s="237" t="s">
        <v>2022</v>
      </c>
      <c r="C680" s="249" t="s">
        <v>2023</v>
      </c>
      <c r="D680" s="238" t="s">
        <v>398</v>
      </c>
      <c r="E680" s="239">
        <v>202.02</v>
      </c>
      <c r="F680" s="240"/>
      <c r="G680" s="241">
        <f>ROUND(E680*F680,2)</f>
        <v>0</v>
      </c>
      <c r="H680" s="240"/>
      <c r="I680" s="241">
        <f>ROUND(E680*H680,2)</f>
        <v>0</v>
      </c>
      <c r="J680" s="240"/>
      <c r="K680" s="241">
        <f>ROUND(E680*J680,2)</f>
        <v>0</v>
      </c>
      <c r="L680" s="241">
        <v>21</v>
      </c>
      <c r="M680" s="241">
        <f>G680*(1+L680/100)</f>
        <v>0</v>
      </c>
      <c r="N680" s="239">
        <v>0</v>
      </c>
      <c r="O680" s="239">
        <f>ROUND(E680*N680,2)</f>
        <v>0</v>
      </c>
      <c r="P680" s="239">
        <v>0</v>
      </c>
      <c r="Q680" s="239">
        <f>ROUND(E680*P680,2)</f>
        <v>0</v>
      </c>
      <c r="R680" s="241" t="s">
        <v>2024</v>
      </c>
      <c r="S680" s="241" t="s">
        <v>194</v>
      </c>
      <c r="T680" s="242" t="s">
        <v>242</v>
      </c>
      <c r="U680" s="224">
        <v>0.31</v>
      </c>
      <c r="V680" s="224">
        <f>ROUND(E680*U680,2)</f>
        <v>62.63</v>
      </c>
      <c r="W680" s="224"/>
      <c r="X680" s="224" t="s">
        <v>231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232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1" x14ac:dyDescent="0.2">
      <c r="A681" s="220"/>
      <c r="B681" s="221"/>
      <c r="C681" s="253" t="s">
        <v>2025</v>
      </c>
      <c r="D681" s="226"/>
      <c r="E681" s="227">
        <v>40.450000000000003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13"/>
      <c r="Z681" s="213"/>
      <c r="AA681" s="213"/>
      <c r="AB681" s="213"/>
      <c r="AC681" s="213"/>
      <c r="AD681" s="213"/>
      <c r="AE681" s="213"/>
      <c r="AF681" s="213"/>
      <c r="AG681" s="213" t="s">
        <v>204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53" t="s">
        <v>2026</v>
      </c>
      <c r="D682" s="226"/>
      <c r="E682" s="227">
        <v>115.64</v>
      </c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13"/>
      <c r="Z682" s="213"/>
      <c r="AA682" s="213"/>
      <c r="AB682" s="213"/>
      <c r="AC682" s="213"/>
      <c r="AD682" s="213"/>
      <c r="AE682" s="213"/>
      <c r="AF682" s="213"/>
      <c r="AG682" s="213" t="s">
        <v>204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53" t="s">
        <v>2027</v>
      </c>
      <c r="D683" s="226"/>
      <c r="E683" s="227">
        <v>45.93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13"/>
      <c r="Z683" s="213"/>
      <c r="AA683" s="213"/>
      <c r="AB683" s="213"/>
      <c r="AC683" s="213"/>
      <c r="AD683" s="213"/>
      <c r="AE683" s="213"/>
      <c r="AF683" s="213"/>
      <c r="AG683" s="213" t="s">
        <v>204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1" x14ac:dyDescent="0.2">
      <c r="A684" s="220"/>
      <c r="B684" s="221"/>
      <c r="C684" s="251"/>
      <c r="D684" s="246"/>
      <c r="E684" s="246"/>
      <c r="F684" s="246"/>
      <c r="G684" s="246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13"/>
      <c r="Z684" s="213"/>
      <c r="AA684" s="213"/>
      <c r="AB684" s="213"/>
      <c r="AC684" s="213"/>
      <c r="AD684" s="213"/>
      <c r="AE684" s="213"/>
      <c r="AF684" s="213"/>
      <c r="AG684" s="213" t="s">
        <v>200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ht="22.5" outlineLevel="1" x14ac:dyDescent="0.2">
      <c r="A685" s="236">
        <v>100</v>
      </c>
      <c r="B685" s="237" t="s">
        <v>2028</v>
      </c>
      <c r="C685" s="249" t="s">
        <v>2029</v>
      </c>
      <c r="D685" s="238" t="s">
        <v>398</v>
      </c>
      <c r="E685" s="239">
        <v>24.35</v>
      </c>
      <c r="F685" s="240"/>
      <c r="G685" s="241">
        <f>ROUND(E685*F685,2)</f>
        <v>0</v>
      </c>
      <c r="H685" s="240"/>
      <c r="I685" s="241">
        <f>ROUND(E685*H685,2)</f>
        <v>0</v>
      </c>
      <c r="J685" s="240"/>
      <c r="K685" s="241">
        <f>ROUND(E685*J685,2)</f>
        <v>0</v>
      </c>
      <c r="L685" s="241">
        <v>21</v>
      </c>
      <c r="M685" s="241">
        <f>G685*(1+L685/100)</f>
        <v>0</v>
      </c>
      <c r="N685" s="239">
        <v>0</v>
      </c>
      <c r="O685" s="239">
        <f>ROUND(E685*N685,2)</f>
        <v>0</v>
      </c>
      <c r="P685" s="239">
        <v>0</v>
      </c>
      <c r="Q685" s="239">
        <f>ROUND(E685*P685,2)</f>
        <v>0</v>
      </c>
      <c r="R685" s="241" t="s">
        <v>2024</v>
      </c>
      <c r="S685" s="241" t="s">
        <v>194</v>
      </c>
      <c r="T685" s="242" t="s">
        <v>242</v>
      </c>
      <c r="U685" s="224">
        <v>0.39</v>
      </c>
      <c r="V685" s="224">
        <f>ROUND(E685*U685,2)</f>
        <v>9.5</v>
      </c>
      <c r="W685" s="224"/>
      <c r="X685" s="224" t="s">
        <v>231</v>
      </c>
      <c r="Y685" s="213"/>
      <c r="Z685" s="213"/>
      <c r="AA685" s="213"/>
      <c r="AB685" s="213"/>
      <c r="AC685" s="213"/>
      <c r="AD685" s="213"/>
      <c r="AE685" s="213"/>
      <c r="AF685" s="213"/>
      <c r="AG685" s="213" t="s">
        <v>232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53" t="s">
        <v>451</v>
      </c>
      <c r="D686" s="226"/>
      <c r="E686" s="227"/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13"/>
      <c r="Z686" s="213"/>
      <c r="AA686" s="213"/>
      <c r="AB686" s="213"/>
      <c r="AC686" s="213"/>
      <c r="AD686" s="213"/>
      <c r="AE686" s="213"/>
      <c r="AF686" s="213"/>
      <c r="AG686" s="213" t="s">
        <v>204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53" t="s">
        <v>2030</v>
      </c>
      <c r="D687" s="226"/>
      <c r="E687" s="227">
        <v>15.6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13"/>
      <c r="Z687" s="213"/>
      <c r="AA687" s="213"/>
      <c r="AB687" s="213"/>
      <c r="AC687" s="213"/>
      <c r="AD687" s="213"/>
      <c r="AE687" s="213"/>
      <c r="AF687" s="213"/>
      <c r="AG687" s="213" t="s">
        <v>204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53" t="s">
        <v>2031</v>
      </c>
      <c r="D688" s="226"/>
      <c r="E688" s="227">
        <v>8.75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13"/>
      <c r="Z688" s="213"/>
      <c r="AA688" s="213"/>
      <c r="AB688" s="213"/>
      <c r="AC688" s="213"/>
      <c r="AD688" s="213"/>
      <c r="AE688" s="213"/>
      <c r="AF688" s="213"/>
      <c r="AG688" s="213" t="s">
        <v>204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51"/>
      <c r="D689" s="246"/>
      <c r="E689" s="246"/>
      <c r="F689" s="246"/>
      <c r="G689" s="246"/>
      <c r="H689" s="224"/>
      <c r="I689" s="224"/>
      <c r="J689" s="224"/>
      <c r="K689" s="224"/>
      <c r="L689" s="224"/>
      <c r="M689" s="224"/>
      <c r="N689" s="223"/>
      <c r="O689" s="223"/>
      <c r="P689" s="223"/>
      <c r="Q689" s="223"/>
      <c r="R689" s="224"/>
      <c r="S689" s="224"/>
      <c r="T689" s="224"/>
      <c r="U689" s="224"/>
      <c r="V689" s="224"/>
      <c r="W689" s="224"/>
      <c r="X689" s="224"/>
      <c r="Y689" s="213"/>
      <c r="Z689" s="213"/>
      <c r="AA689" s="213"/>
      <c r="AB689" s="213"/>
      <c r="AC689" s="213"/>
      <c r="AD689" s="213"/>
      <c r="AE689" s="213"/>
      <c r="AF689" s="213"/>
      <c r="AG689" s="213" t="s">
        <v>200</v>
      </c>
      <c r="AH689" s="213"/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ht="22.5" outlineLevel="1" x14ac:dyDescent="0.2">
      <c r="A690" s="236">
        <v>101</v>
      </c>
      <c r="B690" s="237" t="s">
        <v>2032</v>
      </c>
      <c r="C690" s="249" t="s">
        <v>2033</v>
      </c>
      <c r="D690" s="238" t="s">
        <v>398</v>
      </c>
      <c r="E690" s="239">
        <v>250.22450000000001</v>
      </c>
      <c r="F690" s="240"/>
      <c r="G690" s="241">
        <f>ROUND(E690*F690,2)</f>
        <v>0</v>
      </c>
      <c r="H690" s="240"/>
      <c r="I690" s="241">
        <f>ROUND(E690*H690,2)</f>
        <v>0</v>
      </c>
      <c r="J690" s="240"/>
      <c r="K690" s="241">
        <f>ROUND(E690*J690,2)</f>
        <v>0</v>
      </c>
      <c r="L690" s="241">
        <v>21</v>
      </c>
      <c r="M690" s="241">
        <f>G690*(1+L690/100)</f>
        <v>0</v>
      </c>
      <c r="N690" s="239">
        <v>1.9E-3</v>
      </c>
      <c r="O690" s="239">
        <f>ROUND(E690*N690,2)</f>
        <v>0.48</v>
      </c>
      <c r="P690" s="239">
        <v>0</v>
      </c>
      <c r="Q690" s="239">
        <f>ROUND(E690*P690,2)</f>
        <v>0</v>
      </c>
      <c r="R690" s="241" t="s">
        <v>317</v>
      </c>
      <c r="S690" s="241" t="s">
        <v>194</v>
      </c>
      <c r="T690" s="242" t="s">
        <v>242</v>
      </c>
      <c r="U690" s="224">
        <v>0</v>
      </c>
      <c r="V690" s="224">
        <f>ROUND(E690*U690,2)</f>
        <v>0</v>
      </c>
      <c r="W690" s="224"/>
      <c r="X690" s="224" t="s">
        <v>318</v>
      </c>
      <c r="Y690" s="213"/>
      <c r="Z690" s="213"/>
      <c r="AA690" s="213"/>
      <c r="AB690" s="213"/>
      <c r="AC690" s="213"/>
      <c r="AD690" s="213"/>
      <c r="AE690" s="213"/>
      <c r="AF690" s="213"/>
      <c r="AG690" s="213" t="s">
        <v>319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53" t="s">
        <v>2034</v>
      </c>
      <c r="D691" s="226"/>
      <c r="E691" s="227">
        <v>222.22200000000001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13"/>
      <c r="Z691" s="213"/>
      <c r="AA691" s="213"/>
      <c r="AB691" s="213"/>
      <c r="AC691" s="213"/>
      <c r="AD691" s="213"/>
      <c r="AE691" s="213"/>
      <c r="AF691" s="213"/>
      <c r="AG691" s="213" t="s">
        <v>204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53" t="s">
        <v>2035</v>
      </c>
      <c r="D692" s="226"/>
      <c r="E692" s="227">
        <v>28.002500000000001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13"/>
      <c r="Z692" s="213"/>
      <c r="AA692" s="213"/>
      <c r="AB692" s="213"/>
      <c r="AC692" s="213"/>
      <c r="AD692" s="213"/>
      <c r="AE692" s="213"/>
      <c r="AF692" s="213"/>
      <c r="AG692" s="213" t="s">
        <v>204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51"/>
      <c r="D693" s="246"/>
      <c r="E693" s="246"/>
      <c r="F693" s="246"/>
      <c r="G693" s="246"/>
      <c r="H693" s="224"/>
      <c r="I693" s="224"/>
      <c r="J693" s="224"/>
      <c r="K693" s="224"/>
      <c r="L693" s="224"/>
      <c r="M693" s="224"/>
      <c r="N693" s="223"/>
      <c r="O693" s="223"/>
      <c r="P693" s="223"/>
      <c r="Q693" s="223"/>
      <c r="R693" s="224"/>
      <c r="S693" s="224"/>
      <c r="T693" s="224"/>
      <c r="U693" s="224"/>
      <c r="V693" s="224"/>
      <c r="W693" s="224"/>
      <c r="X693" s="224"/>
      <c r="Y693" s="213"/>
      <c r="Z693" s="213"/>
      <c r="AA693" s="213"/>
      <c r="AB693" s="213"/>
      <c r="AC693" s="213"/>
      <c r="AD693" s="213"/>
      <c r="AE693" s="213"/>
      <c r="AF693" s="213"/>
      <c r="AG693" s="213" t="s">
        <v>200</v>
      </c>
      <c r="AH693" s="213"/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20">
        <v>102</v>
      </c>
      <c r="B694" s="221" t="s">
        <v>2036</v>
      </c>
      <c r="C694" s="265" t="s">
        <v>2037</v>
      </c>
      <c r="D694" s="222" t="s">
        <v>0</v>
      </c>
      <c r="E694" s="245"/>
      <c r="F694" s="225"/>
      <c r="G694" s="224">
        <f>ROUND(E694*F694,2)</f>
        <v>0</v>
      </c>
      <c r="H694" s="225"/>
      <c r="I694" s="224">
        <f>ROUND(E694*H694,2)</f>
        <v>0</v>
      </c>
      <c r="J694" s="225"/>
      <c r="K694" s="224">
        <f>ROUND(E694*J694,2)</f>
        <v>0</v>
      </c>
      <c r="L694" s="224">
        <v>21</v>
      </c>
      <c r="M694" s="224">
        <f>G694*(1+L694/100)</f>
        <v>0</v>
      </c>
      <c r="N694" s="223">
        <v>0</v>
      </c>
      <c r="O694" s="223">
        <f>ROUND(E694*N694,2)</f>
        <v>0</v>
      </c>
      <c r="P694" s="223">
        <v>0</v>
      </c>
      <c r="Q694" s="223">
        <f>ROUND(E694*P694,2)</f>
        <v>0</v>
      </c>
      <c r="R694" s="224" t="s">
        <v>2024</v>
      </c>
      <c r="S694" s="224" t="s">
        <v>194</v>
      </c>
      <c r="T694" s="224" t="s">
        <v>242</v>
      </c>
      <c r="U694" s="224">
        <v>0</v>
      </c>
      <c r="V694" s="224">
        <f>ROUND(E694*U694,2)</f>
        <v>0</v>
      </c>
      <c r="W694" s="224"/>
      <c r="X694" s="224" t="s">
        <v>338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339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66" t="s">
        <v>2038</v>
      </c>
      <c r="D695" s="263"/>
      <c r="E695" s="263"/>
      <c r="F695" s="263"/>
      <c r="G695" s="263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13"/>
      <c r="Z695" s="213"/>
      <c r="AA695" s="213"/>
      <c r="AB695" s="213"/>
      <c r="AC695" s="213"/>
      <c r="AD695" s="213"/>
      <c r="AE695" s="213"/>
      <c r="AF695" s="213"/>
      <c r="AG695" s="213" t="s">
        <v>234</v>
      </c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51"/>
      <c r="D696" s="246"/>
      <c r="E696" s="246"/>
      <c r="F696" s="246"/>
      <c r="G696" s="246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13"/>
      <c r="Z696" s="213"/>
      <c r="AA696" s="213"/>
      <c r="AB696" s="213"/>
      <c r="AC696" s="213"/>
      <c r="AD696" s="213"/>
      <c r="AE696" s="213"/>
      <c r="AF696" s="213"/>
      <c r="AG696" s="213" t="s">
        <v>200</v>
      </c>
      <c r="AH696" s="213"/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x14ac:dyDescent="0.2">
      <c r="A697" s="229" t="s">
        <v>189</v>
      </c>
      <c r="B697" s="230" t="s">
        <v>124</v>
      </c>
      <c r="C697" s="248" t="s">
        <v>125</v>
      </c>
      <c r="D697" s="231"/>
      <c r="E697" s="232"/>
      <c r="F697" s="233"/>
      <c r="G697" s="233">
        <f>SUMIF(AG698:AG887,"&lt;&gt;NOR",G698:G887)</f>
        <v>0</v>
      </c>
      <c r="H697" s="233"/>
      <c r="I697" s="233">
        <f>SUM(I698:I887)</f>
        <v>0</v>
      </c>
      <c r="J697" s="233"/>
      <c r="K697" s="233">
        <f>SUM(K698:K887)</f>
        <v>0</v>
      </c>
      <c r="L697" s="233"/>
      <c r="M697" s="233">
        <f>SUM(M698:M887)</f>
        <v>0</v>
      </c>
      <c r="N697" s="232"/>
      <c r="O697" s="232">
        <f>SUM(O698:O887)</f>
        <v>90.399999999999991</v>
      </c>
      <c r="P697" s="232"/>
      <c r="Q697" s="232">
        <f>SUM(Q698:Q887)</f>
        <v>0</v>
      </c>
      <c r="R697" s="233"/>
      <c r="S697" s="233"/>
      <c r="T697" s="234"/>
      <c r="U697" s="228"/>
      <c r="V697" s="228">
        <f>SUM(V698:V887)</f>
        <v>3210.63</v>
      </c>
      <c r="W697" s="228"/>
      <c r="X697" s="228"/>
      <c r="AG697" t="s">
        <v>190</v>
      </c>
    </row>
    <row r="698" spans="1:60" ht="22.5" outlineLevel="1" x14ac:dyDescent="0.2">
      <c r="A698" s="236">
        <v>103</v>
      </c>
      <c r="B698" s="237" t="s">
        <v>2039</v>
      </c>
      <c r="C698" s="249" t="s">
        <v>2040</v>
      </c>
      <c r="D698" s="238" t="s">
        <v>398</v>
      </c>
      <c r="E698" s="239">
        <v>1736.9079999999999</v>
      </c>
      <c r="F698" s="240"/>
      <c r="G698" s="241">
        <f>ROUND(E698*F698,2)</f>
        <v>0</v>
      </c>
      <c r="H698" s="240"/>
      <c r="I698" s="241">
        <f>ROUND(E698*H698,2)</f>
        <v>0</v>
      </c>
      <c r="J698" s="240"/>
      <c r="K698" s="241">
        <f>ROUND(E698*J698,2)</f>
        <v>0</v>
      </c>
      <c r="L698" s="241">
        <v>21</v>
      </c>
      <c r="M698" s="241">
        <f>G698*(1+L698/100)</f>
        <v>0</v>
      </c>
      <c r="N698" s="239">
        <v>4.0999999999999999E-4</v>
      </c>
      <c r="O698" s="239">
        <f>ROUND(E698*N698,2)</f>
        <v>0.71</v>
      </c>
      <c r="P698" s="239">
        <v>0</v>
      </c>
      <c r="Q698" s="239">
        <f>ROUND(E698*P698,2)</f>
        <v>0</v>
      </c>
      <c r="R698" s="241" t="s">
        <v>2024</v>
      </c>
      <c r="S698" s="241" t="s">
        <v>194</v>
      </c>
      <c r="T698" s="242" t="s">
        <v>242</v>
      </c>
      <c r="U698" s="224">
        <v>0.10299999999999999</v>
      </c>
      <c r="V698" s="224">
        <f>ROUND(E698*U698,2)</f>
        <v>178.9</v>
      </c>
      <c r="W698" s="224"/>
      <c r="X698" s="224" t="s">
        <v>231</v>
      </c>
      <c r="Y698" s="213"/>
      <c r="Z698" s="213"/>
      <c r="AA698" s="213"/>
      <c r="AB698" s="213"/>
      <c r="AC698" s="213"/>
      <c r="AD698" s="213"/>
      <c r="AE698" s="213"/>
      <c r="AF698" s="213"/>
      <c r="AG698" s="213" t="s">
        <v>232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1" x14ac:dyDescent="0.2">
      <c r="A699" s="220"/>
      <c r="B699" s="221"/>
      <c r="C699" s="253" t="s">
        <v>2041</v>
      </c>
      <c r="D699" s="226"/>
      <c r="E699" s="227">
        <v>171.68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13"/>
      <c r="Z699" s="213"/>
      <c r="AA699" s="213"/>
      <c r="AB699" s="213"/>
      <c r="AC699" s="213"/>
      <c r="AD699" s="213"/>
      <c r="AE699" s="213"/>
      <c r="AF699" s="213"/>
      <c r="AG699" s="213" t="s">
        <v>204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20"/>
      <c r="B700" s="221"/>
      <c r="C700" s="253" t="s">
        <v>2042</v>
      </c>
      <c r="D700" s="226"/>
      <c r="E700" s="227">
        <v>28.55</v>
      </c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13"/>
      <c r="Z700" s="213"/>
      <c r="AA700" s="213"/>
      <c r="AB700" s="213"/>
      <c r="AC700" s="213"/>
      <c r="AD700" s="213"/>
      <c r="AE700" s="213"/>
      <c r="AF700" s="213"/>
      <c r="AG700" s="213" t="s">
        <v>204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ht="22.5" outlineLevel="1" x14ac:dyDescent="0.2">
      <c r="A701" s="220"/>
      <c r="B701" s="221"/>
      <c r="C701" s="253" t="s">
        <v>2043</v>
      </c>
      <c r="D701" s="226"/>
      <c r="E701" s="227">
        <v>54.423000000000002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13"/>
      <c r="Z701" s="213"/>
      <c r="AA701" s="213"/>
      <c r="AB701" s="213"/>
      <c r="AC701" s="213"/>
      <c r="AD701" s="213"/>
      <c r="AE701" s="213"/>
      <c r="AF701" s="213"/>
      <c r="AG701" s="213" t="s">
        <v>204</v>
      </c>
      <c r="AH701" s="213">
        <v>0</v>
      </c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20"/>
      <c r="B702" s="221"/>
      <c r="C702" s="253" t="s">
        <v>2044</v>
      </c>
      <c r="D702" s="226"/>
      <c r="E702" s="227">
        <v>18.140999999999998</v>
      </c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13"/>
      <c r="Z702" s="213"/>
      <c r="AA702" s="213"/>
      <c r="AB702" s="213"/>
      <c r="AC702" s="213"/>
      <c r="AD702" s="213"/>
      <c r="AE702" s="213"/>
      <c r="AF702" s="213"/>
      <c r="AG702" s="213" t="s">
        <v>204</v>
      </c>
      <c r="AH702" s="213">
        <v>0</v>
      </c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outlineLevel="1" x14ac:dyDescent="0.2">
      <c r="A703" s="220"/>
      <c r="B703" s="221"/>
      <c r="C703" s="253" t="s">
        <v>2045</v>
      </c>
      <c r="D703" s="226"/>
      <c r="E703" s="227">
        <v>1.34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13"/>
      <c r="Z703" s="213"/>
      <c r="AA703" s="213"/>
      <c r="AB703" s="213"/>
      <c r="AC703" s="213"/>
      <c r="AD703" s="213"/>
      <c r="AE703" s="213"/>
      <c r="AF703" s="213"/>
      <c r="AG703" s="213" t="s">
        <v>204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1" x14ac:dyDescent="0.2">
      <c r="A704" s="220"/>
      <c r="B704" s="221"/>
      <c r="C704" s="253" t="s">
        <v>2046</v>
      </c>
      <c r="D704" s="226"/>
      <c r="E704" s="227">
        <v>1.34</v>
      </c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13"/>
      <c r="Z704" s="213"/>
      <c r="AA704" s="213"/>
      <c r="AB704" s="213"/>
      <c r="AC704" s="213"/>
      <c r="AD704" s="213"/>
      <c r="AE704" s="213"/>
      <c r="AF704" s="213"/>
      <c r="AG704" s="213" t="s">
        <v>204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1" x14ac:dyDescent="0.2">
      <c r="A705" s="220"/>
      <c r="B705" s="221"/>
      <c r="C705" s="264" t="s">
        <v>379</v>
      </c>
      <c r="D705" s="261"/>
      <c r="E705" s="262">
        <v>275.47399999999999</v>
      </c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13"/>
      <c r="Z705" s="213"/>
      <c r="AA705" s="213"/>
      <c r="AB705" s="213"/>
      <c r="AC705" s="213"/>
      <c r="AD705" s="213"/>
      <c r="AE705" s="213"/>
      <c r="AF705" s="213"/>
      <c r="AG705" s="213" t="s">
        <v>204</v>
      </c>
      <c r="AH705" s="213">
        <v>1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53" t="s">
        <v>2047</v>
      </c>
      <c r="D706" s="226"/>
      <c r="E706" s="227">
        <v>706.93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13"/>
      <c r="Z706" s="213"/>
      <c r="AA706" s="213"/>
      <c r="AB706" s="213"/>
      <c r="AC706" s="213"/>
      <c r="AD706" s="213"/>
      <c r="AE706" s="213"/>
      <c r="AF706" s="213"/>
      <c r="AG706" s="213" t="s">
        <v>204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ht="22.5" outlineLevel="1" x14ac:dyDescent="0.2">
      <c r="A707" s="220"/>
      <c r="B707" s="221"/>
      <c r="C707" s="253" t="s">
        <v>2048</v>
      </c>
      <c r="D707" s="226"/>
      <c r="E707" s="227">
        <v>203.328</v>
      </c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13"/>
      <c r="Z707" s="213"/>
      <c r="AA707" s="213"/>
      <c r="AB707" s="213"/>
      <c r="AC707" s="213"/>
      <c r="AD707" s="213"/>
      <c r="AE707" s="213"/>
      <c r="AF707" s="213"/>
      <c r="AG707" s="213" t="s">
        <v>204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53" t="s">
        <v>2049</v>
      </c>
      <c r="D708" s="226"/>
      <c r="E708" s="227">
        <v>61.985999999999997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13"/>
      <c r="Z708" s="213"/>
      <c r="AA708" s="213"/>
      <c r="AB708" s="213"/>
      <c r="AC708" s="213"/>
      <c r="AD708" s="213"/>
      <c r="AE708" s="213"/>
      <c r="AF708" s="213"/>
      <c r="AG708" s="213" t="s">
        <v>204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1" x14ac:dyDescent="0.2">
      <c r="A709" s="220"/>
      <c r="B709" s="221"/>
      <c r="C709" s="264" t="s">
        <v>379</v>
      </c>
      <c r="D709" s="261"/>
      <c r="E709" s="262">
        <v>972.24400000000003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13"/>
      <c r="Z709" s="213"/>
      <c r="AA709" s="213"/>
      <c r="AB709" s="213"/>
      <c r="AC709" s="213"/>
      <c r="AD709" s="213"/>
      <c r="AE709" s="213"/>
      <c r="AF709" s="213"/>
      <c r="AG709" s="213" t="s">
        <v>204</v>
      </c>
      <c r="AH709" s="213">
        <v>1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53" t="s">
        <v>2050</v>
      </c>
      <c r="D710" s="226"/>
      <c r="E710" s="227">
        <v>489.19</v>
      </c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13"/>
      <c r="Z710" s="213"/>
      <c r="AA710" s="213"/>
      <c r="AB710" s="213"/>
      <c r="AC710" s="213"/>
      <c r="AD710" s="213"/>
      <c r="AE710" s="213"/>
      <c r="AF710" s="213"/>
      <c r="AG710" s="213" t="s">
        <v>204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51"/>
      <c r="D711" s="246"/>
      <c r="E711" s="246"/>
      <c r="F711" s="246"/>
      <c r="G711" s="246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13"/>
      <c r="Z711" s="213"/>
      <c r="AA711" s="213"/>
      <c r="AB711" s="213"/>
      <c r="AC711" s="213"/>
      <c r="AD711" s="213"/>
      <c r="AE711" s="213"/>
      <c r="AF711" s="213"/>
      <c r="AG711" s="213" t="s">
        <v>200</v>
      </c>
      <c r="AH711" s="213"/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ht="22.5" outlineLevel="1" x14ac:dyDescent="0.2">
      <c r="A712" s="236">
        <v>104</v>
      </c>
      <c r="B712" s="237" t="s">
        <v>2051</v>
      </c>
      <c r="C712" s="249" t="s">
        <v>2052</v>
      </c>
      <c r="D712" s="238" t="s">
        <v>398</v>
      </c>
      <c r="E712" s="239">
        <v>1834.268</v>
      </c>
      <c r="F712" s="240"/>
      <c r="G712" s="241">
        <f>ROUND(E712*F712,2)</f>
        <v>0</v>
      </c>
      <c r="H712" s="240"/>
      <c r="I712" s="241">
        <f>ROUND(E712*H712,2)</f>
        <v>0</v>
      </c>
      <c r="J712" s="240"/>
      <c r="K712" s="241">
        <f>ROUND(E712*J712,2)</f>
        <v>0</v>
      </c>
      <c r="L712" s="241">
        <v>21</v>
      </c>
      <c r="M712" s="241">
        <f>G712*(1+L712/100)</f>
        <v>0</v>
      </c>
      <c r="N712" s="239">
        <v>4.4000000000000002E-4</v>
      </c>
      <c r="O712" s="239">
        <f>ROUND(E712*N712,2)</f>
        <v>0.81</v>
      </c>
      <c r="P712" s="239">
        <v>0</v>
      </c>
      <c r="Q712" s="239">
        <f>ROUND(E712*P712,2)</f>
        <v>0</v>
      </c>
      <c r="R712" s="241" t="s">
        <v>2024</v>
      </c>
      <c r="S712" s="241" t="s">
        <v>194</v>
      </c>
      <c r="T712" s="242" t="s">
        <v>242</v>
      </c>
      <c r="U712" s="224">
        <v>2.75E-2</v>
      </c>
      <c r="V712" s="224">
        <f>ROUND(E712*U712,2)</f>
        <v>50.44</v>
      </c>
      <c r="W712" s="224"/>
      <c r="X712" s="224" t="s">
        <v>231</v>
      </c>
      <c r="Y712" s="213"/>
      <c r="Z712" s="213"/>
      <c r="AA712" s="213"/>
      <c r="AB712" s="213"/>
      <c r="AC712" s="213"/>
      <c r="AD712" s="213"/>
      <c r="AE712" s="213"/>
      <c r="AF712" s="213"/>
      <c r="AG712" s="213" t="s">
        <v>232</v>
      </c>
      <c r="AH712" s="213"/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20"/>
      <c r="B713" s="221"/>
      <c r="C713" s="253" t="s">
        <v>2041</v>
      </c>
      <c r="D713" s="226"/>
      <c r="E713" s="227">
        <v>171.68</v>
      </c>
      <c r="F713" s="224"/>
      <c r="G713" s="224"/>
      <c r="H713" s="224"/>
      <c r="I713" s="224"/>
      <c r="J713" s="224"/>
      <c r="K713" s="224"/>
      <c r="L713" s="224"/>
      <c r="M713" s="224"/>
      <c r="N713" s="223"/>
      <c r="O713" s="223"/>
      <c r="P713" s="223"/>
      <c r="Q713" s="223"/>
      <c r="R713" s="224"/>
      <c r="S713" s="224"/>
      <c r="T713" s="224"/>
      <c r="U713" s="224"/>
      <c r="V713" s="224"/>
      <c r="W713" s="224"/>
      <c r="X713" s="224"/>
      <c r="Y713" s="213"/>
      <c r="Z713" s="213"/>
      <c r="AA713" s="213"/>
      <c r="AB713" s="213"/>
      <c r="AC713" s="213"/>
      <c r="AD713" s="213"/>
      <c r="AE713" s="213"/>
      <c r="AF713" s="213"/>
      <c r="AG713" s="213" t="s">
        <v>204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53" t="s">
        <v>2042</v>
      </c>
      <c r="D714" s="226"/>
      <c r="E714" s="227">
        <v>28.55</v>
      </c>
      <c r="F714" s="224"/>
      <c r="G714" s="224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13"/>
      <c r="Z714" s="213"/>
      <c r="AA714" s="213"/>
      <c r="AB714" s="213"/>
      <c r="AC714" s="213"/>
      <c r="AD714" s="213"/>
      <c r="AE714" s="213"/>
      <c r="AF714" s="213"/>
      <c r="AG714" s="213" t="s">
        <v>204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ht="22.5" outlineLevel="1" x14ac:dyDescent="0.2">
      <c r="A715" s="220"/>
      <c r="B715" s="221"/>
      <c r="C715" s="253" t="s">
        <v>2043</v>
      </c>
      <c r="D715" s="226"/>
      <c r="E715" s="227">
        <v>54.423000000000002</v>
      </c>
      <c r="F715" s="224"/>
      <c r="G715" s="224"/>
      <c r="H715" s="224"/>
      <c r="I715" s="224"/>
      <c r="J715" s="224"/>
      <c r="K715" s="224"/>
      <c r="L715" s="224"/>
      <c r="M715" s="224"/>
      <c r="N715" s="223"/>
      <c r="O715" s="223"/>
      <c r="P715" s="223"/>
      <c r="Q715" s="223"/>
      <c r="R715" s="224"/>
      <c r="S715" s="224"/>
      <c r="T715" s="224"/>
      <c r="U715" s="224"/>
      <c r="V715" s="224"/>
      <c r="W715" s="224"/>
      <c r="X715" s="224"/>
      <c r="Y715" s="213"/>
      <c r="Z715" s="213"/>
      <c r="AA715" s="213"/>
      <c r="AB715" s="213"/>
      <c r="AC715" s="213"/>
      <c r="AD715" s="213"/>
      <c r="AE715" s="213"/>
      <c r="AF715" s="213"/>
      <c r="AG715" s="213" t="s">
        <v>204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20"/>
      <c r="B716" s="221"/>
      <c r="C716" s="253" t="s">
        <v>2044</v>
      </c>
      <c r="D716" s="226"/>
      <c r="E716" s="227">
        <v>18.140999999999998</v>
      </c>
      <c r="F716" s="224"/>
      <c r="G716" s="224"/>
      <c r="H716" s="224"/>
      <c r="I716" s="224"/>
      <c r="J716" s="224"/>
      <c r="K716" s="224"/>
      <c r="L716" s="224"/>
      <c r="M716" s="224"/>
      <c r="N716" s="223"/>
      <c r="O716" s="223"/>
      <c r="P716" s="223"/>
      <c r="Q716" s="223"/>
      <c r="R716" s="224"/>
      <c r="S716" s="224"/>
      <c r="T716" s="224"/>
      <c r="U716" s="224"/>
      <c r="V716" s="224"/>
      <c r="W716" s="224"/>
      <c r="X716" s="224"/>
      <c r="Y716" s="213"/>
      <c r="Z716" s="213"/>
      <c r="AA716" s="213"/>
      <c r="AB716" s="213"/>
      <c r="AC716" s="213"/>
      <c r="AD716" s="213"/>
      <c r="AE716" s="213"/>
      <c r="AF716" s="213"/>
      <c r="AG716" s="213" t="s">
        <v>204</v>
      </c>
      <c r="AH716" s="213">
        <v>0</v>
      </c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53" t="s">
        <v>2045</v>
      </c>
      <c r="D717" s="226"/>
      <c r="E717" s="227">
        <v>1.34</v>
      </c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13"/>
      <c r="Z717" s="213"/>
      <c r="AA717" s="213"/>
      <c r="AB717" s="213"/>
      <c r="AC717" s="213"/>
      <c r="AD717" s="213"/>
      <c r="AE717" s="213"/>
      <c r="AF717" s="213"/>
      <c r="AG717" s="213" t="s">
        <v>204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53" t="s">
        <v>2053</v>
      </c>
      <c r="D718" s="226"/>
      <c r="E718" s="227">
        <v>1.34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13"/>
      <c r="Z718" s="213"/>
      <c r="AA718" s="213"/>
      <c r="AB718" s="213"/>
      <c r="AC718" s="213"/>
      <c r="AD718" s="213"/>
      <c r="AE718" s="213"/>
      <c r="AF718" s="213"/>
      <c r="AG718" s="213" t="s">
        <v>204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1" x14ac:dyDescent="0.2">
      <c r="A719" s="220"/>
      <c r="B719" s="221"/>
      <c r="C719" s="264" t="s">
        <v>379</v>
      </c>
      <c r="D719" s="261"/>
      <c r="E719" s="262">
        <v>275.47399999999999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13"/>
      <c r="Z719" s="213"/>
      <c r="AA719" s="213"/>
      <c r="AB719" s="213"/>
      <c r="AC719" s="213"/>
      <c r="AD719" s="213"/>
      <c r="AE719" s="213"/>
      <c r="AF719" s="213"/>
      <c r="AG719" s="213" t="s">
        <v>204</v>
      </c>
      <c r="AH719" s="213">
        <v>1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53" t="s">
        <v>487</v>
      </c>
      <c r="D720" s="226"/>
      <c r="E720" s="227"/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13"/>
      <c r="Z720" s="213"/>
      <c r="AA720" s="213"/>
      <c r="AB720" s="213"/>
      <c r="AC720" s="213"/>
      <c r="AD720" s="213"/>
      <c r="AE720" s="213"/>
      <c r="AF720" s="213"/>
      <c r="AG720" s="213" t="s">
        <v>204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53" t="s">
        <v>2047</v>
      </c>
      <c r="D721" s="226"/>
      <c r="E721" s="227">
        <v>706.93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13"/>
      <c r="Z721" s="213"/>
      <c r="AA721" s="213"/>
      <c r="AB721" s="213"/>
      <c r="AC721" s="213"/>
      <c r="AD721" s="213"/>
      <c r="AE721" s="213"/>
      <c r="AF721" s="213"/>
      <c r="AG721" s="213" t="s">
        <v>204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ht="22.5" outlineLevel="1" x14ac:dyDescent="0.2">
      <c r="A722" s="220"/>
      <c r="B722" s="221"/>
      <c r="C722" s="253" t="s">
        <v>2048</v>
      </c>
      <c r="D722" s="226"/>
      <c r="E722" s="227">
        <v>203.328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13"/>
      <c r="Z722" s="213"/>
      <c r="AA722" s="213"/>
      <c r="AB722" s="213"/>
      <c r="AC722" s="213"/>
      <c r="AD722" s="213"/>
      <c r="AE722" s="213"/>
      <c r="AF722" s="213"/>
      <c r="AG722" s="213" t="s">
        <v>204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20"/>
      <c r="B723" s="221"/>
      <c r="C723" s="253" t="s">
        <v>2049</v>
      </c>
      <c r="D723" s="226"/>
      <c r="E723" s="227">
        <v>61.985999999999997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13"/>
      <c r="Z723" s="213"/>
      <c r="AA723" s="213"/>
      <c r="AB723" s="213"/>
      <c r="AC723" s="213"/>
      <c r="AD723" s="213"/>
      <c r="AE723" s="213"/>
      <c r="AF723" s="213"/>
      <c r="AG723" s="213" t="s">
        <v>204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20"/>
      <c r="B724" s="221"/>
      <c r="C724" s="264" t="s">
        <v>379</v>
      </c>
      <c r="D724" s="261"/>
      <c r="E724" s="262">
        <v>972.24400000000003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13"/>
      <c r="Z724" s="213"/>
      <c r="AA724" s="213"/>
      <c r="AB724" s="213"/>
      <c r="AC724" s="213"/>
      <c r="AD724" s="213"/>
      <c r="AE724" s="213"/>
      <c r="AF724" s="213"/>
      <c r="AG724" s="213" t="s">
        <v>204</v>
      </c>
      <c r="AH724" s="213">
        <v>1</v>
      </c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20"/>
      <c r="B725" s="221"/>
      <c r="C725" s="253" t="s">
        <v>2054</v>
      </c>
      <c r="D725" s="226"/>
      <c r="E725" s="227">
        <v>489.19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13"/>
      <c r="Z725" s="213"/>
      <c r="AA725" s="213"/>
      <c r="AB725" s="213"/>
      <c r="AC725" s="213"/>
      <c r="AD725" s="213"/>
      <c r="AE725" s="213"/>
      <c r="AF725" s="213"/>
      <c r="AG725" s="213" t="s">
        <v>204</v>
      </c>
      <c r="AH725" s="213">
        <v>0</v>
      </c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53" t="s">
        <v>2055</v>
      </c>
      <c r="D726" s="226"/>
      <c r="E726" s="227">
        <v>97.36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13"/>
      <c r="Z726" s="213"/>
      <c r="AA726" s="213"/>
      <c r="AB726" s="213"/>
      <c r="AC726" s="213"/>
      <c r="AD726" s="213"/>
      <c r="AE726" s="213"/>
      <c r="AF726" s="213"/>
      <c r="AG726" s="213" t="s">
        <v>204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51"/>
      <c r="D727" s="246"/>
      <c r="E727" s="246"/>
      <c r="F727" s="246"/>
      <c r="G727" s="246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13"/>
      <c r="Z727" s="213"/>
      <c r="AA727" s="213"/>
      <c r="AB727" s="213"/>
      <c r="AC727" s="213"/>
      <c r="AD727" s="213"/>
      <c r="AE727" s="213"/>
      <c r="AF727" s="213"/>
      <c r="AG727" s="213" t="s">
        <v>200</v>
      </c>
      <c r="AH727" s="213"/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36">
        <v>105</v>
      </c>
      <c r="B728" s="237" t="s">
        <v>2056</v>
      </c>
      <c r="C728" s="249" t="s">
        <v>2057</v>
      </c>
      <c r="D728" s="238" t="s">
        <v>398</v>
      </c>
      <c r="E728" s="239">
        <v>2011.45</v>
      </c>
      <c r="F728" s="240"/>
      <c r="G728" s="241">
        <f>ROUND(E728*F728,2)</f>
        <v>0</v>
      </c>
      <c r="H728" s="240"/>
      <c r="I728" s="241">
        <f>ROUND(E728*H728,2)</f>
        <v>0</v>
      </c>
      <c r="J728" s="240"/>
      <c r="K728" s="241">
        <f>ROUND(E728*J728,2)</f>
        <v>0</v>
      </c>
      <c r="L728" s="241">
        <v>21</v>
      </c>
      <c r="M728" s="241">
        <f>G728*(1+L728/100)</f>
        <v>0</v>
      </c>
      <c r="N728" s="239">
        <v>2.1000000000000001E-4</v>
      </c>
      <c r="O728" s="239">
        <f>ROUND(E728*N728,2)</f>
        <v>0.42</v>
      </c>
      <c r="P728" s="239">
        <v>0</v>
      </c>
      <c r="Q728" s="239">
        <f>ROUND(E728*P728,2)</f>
        <v>0</v>
      </c>
      <c r="R728" s="241" t="s">
        <v>2024</v>
      </c>
      <c r="S728" s="241" t="s">
        <v>194</v>
      </c>
      <c r="T728" s="242" t="s">
        <v>242</v>
      </c>
      <c r="U728" s="224">
        <v>0.06</v>
      </c>
      <c r="V728" s="224">
        <f>ROUND(E728*U728,2)</f>
        <v>120.69</v>
      </c>
      <c r="W728" s="224"/>
      <c r="X728" s="224" t="s">
        <v>231</v>
      </c>
      <c r="Y728" s="213"/>
      <c r="Z728" s="213"/>
      <c r="AA728" s="213"/>
      <c r="AB728" s="213"/>
      <c r="AC728" s="213"/>
      <c r="AD728" s="213"/>
      <c r="AE728" s="213"/>
      <c r="AF728" s="213"/>
      <c r="AG728" s="213" t="s">
        <v>232</v>
      </c>
      <c r="AH728" s="213"/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1" x14ac:dyDescent="0.2">
      <c r="A729" s="220"/>
      <c r="B729" s="221"/>
      <c r="C729" s="253" t="s">
        <v>2058</v>
      </c>
      <c r="D729" s="226"/>
      <c r="E729" s="227"/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13"/>
      <c r="Z729" s="213"/>
      <c r="AA729" s="213"/>
      <c r="AB729" s="213"/>
      <c r="AC729" s="213"/>
      <c r="AD729" s="213"/>
      <c r="AE729" s="213"/>
      <c r="AF729" s="213"/>
      <c r="AG729" s="213" t="s">
        <v>204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53" t="s">
        <v>2041</v>
      </c>
      <c r="D730" s="226"/>
      <c r="E730" s="227">
        <v>171.68</v>
      </c>
      <c r="F730" s="224"/>
      <c r="G730" s="224"/>
      <c r="H730" s="224"/>
      <c r="I730" s="224"/>
      <c r="J730" s="224"/>
      <c r="K730" s="224"/>
      <c r="L730" s="224"/>
      <c r="M730" s="224"/>
      <c r="N730" s="223"/>
      <c r="O730" s="223"/>
      <c r="P730" s="223"/>
      <c r="Q730" s="223"/>
      <c r="R730" s="224"/>
      <c r="S730" s="224"/>
      <c r="T730" s="224"/>
      <c r="U730" s="224"/>
      <c r="V730" s="224"/>
      <c r="W730" s="224"/>
      <c r="X730" s="224"/>
      <c r="Y730" s="213"/>
      <c r="Z730" s="213"/>
      <c r="AA730" s="213"/>
      <c r="AB730" s="213"/>
      <c r="AC730" s="213"/>
      <c r="AD730" s="213"/>
      <c r="AE730" s="213"/>
      <c r="AF730" s="213"/>
      <c r="AG730" s="213" t="s">
        <v>204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53" t="s">
        <v>2059</v>
      </c>
      <c r="D731" s="226"/>
      <c r="E731" s="227">
        <v>57.1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13"/>
      <c r="Z731" s="213"/>
      <c r="AA731" s="213"/>
      <c r="AB731" s="213"/>
      <c r="AC731" s="213"/>
      <c r="AD731" s="213"/>
      <c r="AE731" s="213"/>
      <c r="AF731" s="213"/>
      <c r="AG731" s="213" t="s">
        <v>204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20"/>
      <c r="B732" s="221"/>
      <c r="C732" s="253" t="s">
        <v>2047</v>
      </c>
      <c r="D732" s="226"/>
      <c r="E732" s="227">
        <v>706.93</v>
      </c>
      <c r="F732" s="224"/>
      <c r="G732" s="224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13"/>
      <c r="Z732" s="213"/>
      <c r="AA732" s="213"/>
      <c r="AB732" s="213"/>
      <c r="AC732" s="213"/>
      <c r="AD732" s="213"/>
      <c r="AE732" s="213"/>
      <c r="AF732" s="213"/>
      <c r="AG732" s="213" t="s">
        <v>204</v>
      </c>
      <c r="AH732" s="213">
        <v>0</v>
      </c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53" t="s">
        <v>2060</v>
      </c>
      <c r="D733" s="226"/>
      <c r="E733" s="227">
        <v>97.36</v>
      </c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13"/>
      <c r="Z733" s="213"/>
      <c r="AA733" s="213"/>
      <c r="AB733" s="213"/>
      <c r="AC733" s="213"/>
      <c r="AD733" s="213"/>
      <c r="AE733" s="213"/>
      <c r="AF733" s="213"/>
      <c r="AG733" s="213" t="s">
        <v>204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53" t="s">
        <v>2061</v>
      </c>
      <c r="D734" s="226"/>
      <c r="E734" s="227">
        <v>978.38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13"/>
      <c r="Z734" s="213"/>
      <c r="AA734" s="213"/>
      <c r="AB734" s="213"/>
      <c r="AC734" s="213"/>
      <c r="AD734" s="213"/>
      <c r="AE734" s="213"/>
      <c r="AF734" s="213"/>
      <c r="AG734" s="213" t="s">
        <v>204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1" x14ac:dyDescent="0.2">
      <c r="A735" s="220"/>
      <c r="B735" s="221"/>
      <c r="C735" s="251"/>
      <c r="D735" s="246"/>
      <c r="E735" s="246"/>
      <c r="F735" s="246"/>
      <c r="G735" s="246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13"/>
      <c r="Z735" s="213"/>
      <c r="AA735" s="213"/>
      <c r="AB735" s="213"/>
      <c r="AC735" s="213"/>
      <c r="AD735" s="213"/>
      <c r="AE735" s="213"/>
      <c r="AF735" s="213"/>
      <c r="AG735" s="213" t="s">
        <v>200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ht="22.5" outlineLevel="1" x14ac:dyDescent="0.2">
      <c r="A736" s="236">
        <v>106</v>
      </c>
      <c r="B736" s="237" t="s">
        <v>2062</v>
      </c>
      <c r="C736" s="249" t="s">
        <v>2063</v>
      </c>
      <c r="D736" s="238" t="s">
        <v>398</v>
      </c>
      <c r="E736" s="239">
        <v>1834.268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39">
        <v>0</v>
      </c>
      <c r="O736" s="239">
        <f>ROUND(E736*N736,2)</f>
        <v>0</v>
      </c>
      <c r="P736" s="239">
        <v>0</v>
      </c>
      <c r="Q736" s="239">
        <f>ROUND(E736*P736,2)</f>
        <v>0</v>
      </c>
      <c r="R736" s="241" t="s">
        <v>2024</v>
      </c>
      <c r="S736" s="241" t="s">
        <v>194</v>
      </c>
      <c r="T736" s="242" t="s">
        <v>242</v>
      </c>
      <c r="U736" s="224">
        <v>0.84799999999999998</v>
      </c>
      <c r="V736" s="224">
        <f>ROUND(E736*U736,2)</f>
        <v>1555.46</v>
      </c>
      <c r="W736" s="224"/>
      <c r="X736" s="224" t="s">
        <v>231</v>
      </c>
      <c r="Y736" s="213"/>
      <c r="Z736" s="213"/>
      <c r="AA736" s="213"/>
      <c r="AB736" s="213"/>
      <c r="AC736" s="213"/>
      <c r="AD736" s="213"/>
      <c r="AE736" s="213"/>
      <c r="AF736" s="213"/>
      <c r="AG736" s="213" t="s">
        <v>232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50" t="s">
        <v>2064</v>
      </c>
      <c r="D737" s="244"/>
      <c r="E737" s="244"/>
      <c r="F737" s="244"/>
      <c r="G737" s="244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13"/>
      <c r="Z737" s="213"/>
      <c r="AA737" s="213"/>
      <c r="AB737" s="213"/>
      <c r="AC737" s="213"/>
      <c r="AD737" s="213"/>
      <c r="AE737" s="213"/>
      <c r="AF737" s="213"/>
      <c r="AG737" s="213" t="s">
        <v>199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20"/>
      <c r="B738" s="221"/>
      <c r="C738" s="253" t="s">
        <v>2041</v>
      </c>
      <c r="D738" s="226"/>
      <c r="E738" s="227">
        <v>171.68</v>
      </c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13"/>
      <c r="Z738" s="213"/>
      <c r="AA738" s="213"/>
      <c r="AB738" s="213"/>
      <c r="AC738" s="213"/>
      <c r="AD738" s="213"/>
      <c r="AE738" s="213"/>
      <c r="AF738" s="213"/>
      <c r="AG738" s="213" t="s">
        <v>204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1" x14ac:dyDescent="0.2">
      <c r="A739" s="220"/>
      <c r="B739" s="221"/>
      <c r="C739" s="253" t="s">
        <v>2042</v>
      </c>
      <c r="D739" s="226"/>
      <c r="E739" s="227">
        <v>28.55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13"/>
      <c r="Z739" s="213"/>
      <c r="AA739" s="213"/>
      <c r="AB739" s="213"/>
      <c r="AC739" s="213"/>
      <c r="AD739" s="213"/>
      <c r="AE739" s="213"/>
      <c r="AF739" s="213"/>
      <c r="AG739" s="213" t="s">
        <v>204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ht="22.5" outlineLevel="1" x14ac:dyDescent="0.2">
      <c r="A740" s="220"/>
      <c r="B740" s="221"/>
      <c r="C740" s="253" t="s">
        <v>2043</v>
      </c>
      <c r="D740" s="226"/>
      <c r="E740" s="227">
        <v>54.423000000000002</v>
      </c>
      <c r="F740" s="224"/>
      <c r="G740" s="224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13"/>
      <c r="Z740" s="213"/>
      <c r="AA740" s="213"/>
      <c r="AB740" s="213"/>
      <c r="AC740" s="213"/>
      <c r="AD740" s="213"/>
      <c r="AE740" s="213"/>
      <c r="AF740" s="213"/>
      <c r="AG740" s="213" t="s">
        <v>204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53" t="s">
        <v>2044</v>
      </c>
      <c r="D741" s="226"/>
      <c r="E741" s="227">
        <v>18.140999999999998</v>
      </c>
      <c r="F741" s="224"/>
      <c r="G741" s="224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13"/>
      <c r="Z741" s="213"/>
      <c r="AA741" s="213"/>
      <c r="AB741" s="213"/>
      <c r="AC741" s="213"/>
      <c r="AD741" s="213"/>
      <c r="AE741" s="213"/>
      <c r="AF741" s="213"/>
      <c r="AG741" s="213" t="s">
        <v>204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53" t="s">
        <v>2045</v>
      </c>
      <c r="D742" s="226"/>
      <c r="E742" s="227">
        <v>1.34</v>
      </c>
      <c r="F742" s="224"/>
      <c r="G742" s="224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13"/>
      <c r="Z742" s="213"/>
      <c r="AA742" s="213"/>
      <c r="AB742" s="213"/>
      <c r="AC742" s="213"/>
      <c r="AD742" s="213"/>
      <c r="AE742" s="213"/>
      <c r="AF742" s="213"/>
      <c r="AG742" s="213" t="s">
        <v>204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53" t="s">
        <v>2046</v>
      </c>
      <c r="D743" s="226"/>
      <c r="E743" s="227">
        <v>1.34</v>
      </c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13"/>
      <c r="Z743" s="213"/>
      <c r="AA743" s="213"/>
      <c r="AB743" s="213"/>
      <c r="AC743" s="213"/>
      <c r="AD743" s="213"/>
      <c r="AE743" s="213"/>
      <c r="AF743" s="213"/>
      <c r="AG743" s="213" t="s">
        <v>204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64" t="s">
        <v>379</v>
      </c>
      <c r="D744" s="261"/>
      <c r="E744" s="262">
        <v>275.47399999999999</v>
      </c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13"/>
      <c r="Z744" s="213"/>
      <c r="AA744" s="213"/>
      <c r="AB744" s="213"/>
      <c r="AC744" s="213"/>
      <c r="AD744" s="213"/>
      <c r="AE744" s="213"/>
      <c r="AF744" s="213"/>
      <c r="AG744" s="213" t="s">
        <v>204</v>
      </c>
      <c r="AH744" s="213">
        <v>1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20"/>
      <c r="B745" s="221"/>
      <c r="C745" s="253" t="s">
        <v>487</v>
      </c>
      <c r="D745" s="226"/>
      <c r="E745" s="227"/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13"/>
      <c r="Z745" s="213"/>
      <c r="AA745" s="213"/>
      <c r="AB745" s="213"/>
      <c r="AC745" s="213"/>
      <c r="AD745" s="213"/>
      <c r="AE745" s="213"/>
      <c r="AF745" s="213"/>
      <c r="AG745" s="213" t="s">
        <v>204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53" t="s">
        <v>2065</v>
      </c>
      <c r="D746" s="226"/>
      <c r="E746" s="227"/>
      <c r="F746" s="224"/>
      <c r="G746" s="224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13"/>
      <c r="Z746" s="213"/>
      <c r="AA746" s="213"/>
      <c r="AB746" s="213"/>
      <c r="AC746" s="213"/>
      <c r="AD746" s="213"/>
      <c r="AE746" s="213"/>
      <c r="AF746" s="213"/>
      <c r="AG746" s="213" t="s">
        <v>204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53" t="s">
        <v>487</v>
      </c>
      <c r="D747" s="226"/>
      <c r="E747" s="227"/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13"/>
      <c r="Z747" s="213"/>
      <c r="AA747" s="213"/>
      <c r="AB747" s="213"/>
      <c r="AC747" s="213"/>
      <c r="AD747" s="213"/>
      <c r="AE747" s="213"/>
      <c r="AF747" s="213"/>
      <c r="AG747" s="213" t="s">
        <v>204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1" x14ac:dyDescent="0.2">
      <c r="A748" s="220"/>
      <c r="B748" s="221"/>
      <c r="C748" s="253" t="s">
        <v>2047</v>
      </c>
      <c r="D748" s="226"/>
      <c r="E748" s="227">
        <v>706.93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13"/>
      <c r="Z748" s="213"/>
      <c r="AA748" s="213"/>
      <c r="AB748" s="213"/>
      <c r="AC748" s="213"/>
      <c r="AD748" s="213"/>
      <c r="AE748" s="213"/>
      <c r="AF748" s="213"/>
      <c r="AG748" s="213" t="s">
        <v>204</v>
      </c>
      <c r="AH748" s="213">
        <v>0</v>
      </c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ht="22.5" outlineLevel="1" x14ac:dyDescent="0.2">
      <c r="A749" s="220"/>
      <c r="B749" s="221"/>
      <c r="C749" s="253" t="s">
        <v>2048</v>
      </c>
      <c r="D749" s="226"/>
      <c r="E749" s="227">
        <v>203.328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13"/>
      <c r="Z749" s="213"/>
      <c r="AA749" s="213"/>
      <c r="AB749" s="213"/>
      <c r="AC749" s="213"/>
      <c r="AD749" s="213"/>
      <c r="AE749" s="213"/>
      <c r="AF749" s="213"/>
      <c r="AG749" s="213" t="s">
        <v>204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53" t="s">
        <v>2049</v>
      </c>
      <c r="D750" s="226"/>
      <c r="E750" s="227">
        <v>61.985999999999997</v>
      </c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13"/>
      <c r="Z750" s="213"/>
      <c r="AA750" s="213"/>
      <c r="AB750" s="213"/>
      <c r="AC750" s="213"/>
      <c r="AD750" s="213"/>
      <c r="AE750" s="213"/>
      <c r="AF750" s="213"/>
      <c r="AG750" s="213" t="s">
        <v>204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53" t="s">
        <v>2066</v>
      </c>
      <c r="D751" s="226"/>
      <c r="E751" s="227">
        <v>97.36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13"/>
      <c r="Z751" s="213"/>
      <c r="AA751" s="213"/>
      <c r="AB751" s="213"/>
      <c r="AC751" s="213"/>
      <c r="AD751" s="213"/>
      <c r="AE751" s="213"/>
      <c r="AF751" s="213"/>
      <c r="AG751" s="213" t="s">
        <v>204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64" t="s">
        <v>379</v>
      </c>
      <c r="D752" s="261"/>
      <c r="E752" s="262">
        <v>1069.604</v>
      </c>
      <c r="F752" s="224"/>
      <c r="G752" s="224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13"/>
      <c r="Z752" s="213"/>
      <c r="AA752" s="213"/>
      <c r="AB752" s="213"/>
      <c r="AC752" s="213"/>
      <c r="AD752" s="213"/>
      <c r="AE752" s="213"/>
      <c r="AF752" s="213"/>
      <c r="AG752" s="213" t="s">
        <v>204</v>
      </c>
      <c r="AH752" s="213">
        <v>1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53" t="s">
        <v>2067</v>
      </c>
      <c r="D753" s="226"/>
      <c r="E753" s="227">
        <v>489.19</v>
      </c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13"/>
      <c r="Z753" s="213"/>
      <c r="AA753" s="213"/>
      <c r="AB753" s="213"/>
      <c r="AC753" s="213"/>
      <c r="AD753" s="213"/>
      <c r="AE753" s="213"/>
      <c r="AF753" s="213"/>
      <c r="AG753" s="213" t="s">
        <v>204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51"/>
      <c r="D754" s="246"/>
      <c r="E754" s="246"/>
      <c r="F754" s="246"/>
      <c r="G754" s="246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13"/>
      <c r="Z754" s="213"/>
      <c r="AA754" s="213"/>
      <c r="AB754" s="213"/>
      <c r="AC754" s="213"/>
      <c r="AD754" s="213"/>
      <c r="AE754" s="213"/>
      <c r="AF754" s="213"/>
      <c r="AG754" s="213" t="s">
        <v>200</v>
      </c>
      <c r="AH754" s="213"/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33.75" outlineLevel="1" x14ac:dyDescent="0.2">
      <c r="A755" s="236">
        <v>107</v>
      </c>
      <c r="B755" s="237" t="s">
        <v>2068</v>
      </c>
      <c r="C755" s="249" t="s">
        <v>2069</v>
      </c>
      <c r="D755" s="238" t="s">
        <v>261</v>
      </c>
      <c r="E755" s="239">
        <v>16.8</v>
      </c>
      <c r="F755" s="240"/>
      <c r="G755" s="241">
        <f>ROUND(E755*F755,2)</f>
        <v>0</v>
      </c>
      <c r="H755" s="240"/>
      <c r="I755" s="241">
        <f>ROUND(E755*H755,2)</f>
        <v>0</v>
      </c>
      <c r="J755" s="240"/>
      <c r="K755" s="241">
        <f>ROUND(E755*J755,2)</f>
        <v>0</v>
      </c>
      <c r="L755" s="241">
        <v>21</v>
      </c>
      <c r="M755" s="241">
        <f>G755*(1+L755/100)</f>
        <v>0</v>
      </c>
      <c r="N755" s="239">
        <v>1.8400000000000001E-3</v>
      </c>
      <c r="O755" s="239">
        <f>ROUND(E755*N755,2)</f>
        <v>0.03</v>
      </c>
      <c r="P755" s="239">
        <v>0</v>
      </c>
      <c r="Q755" s="239">
        <f>ROUND(E755*P755,2)</f>
        <v>0</v>
      </c>
      <c r="R755" s="241" t="s">
        <v>2024</v>
      </c>
      <c r="S755" s="241" t="s">
        <v>194</v>
      </c>
      <c r="T755" s="242" t="s">
        <v>242</v>
      </c>
      <c r="U755" s="224">
        <v>0.252</v>
      </c>
      <c r="V755" s="224">
        <f>ROUND(E755*U755,2)</f>
        <v>4.2300000000000004</v>
      </c>
      <c r="W755" s="224"/>
      <c r="X755" s="224" t="s">
        <v>231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232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65" t="s">
        <v>487</v>
      </c>
      <c r="D756" s="222"/>
      <c r="E756" s="223"/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13"/>
      <c r="Z756" s="213"/>
      <c r="AA756" s="213"/>
      <c r="AB756" s="213"/>
      <c r="AC756" s="213"/>
      <c r="AD756" s="213"/>
      <c r="AE756" s="213"/>
      <c r="AF756" s="213"/>
      <c r="AG756" s="213" t="s">
        <v>234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66" t="s">
        <v>2070</v>
      </c>
      <c r="D757" s="263"/>
      <c r="E757" s="263"/>
      <c r="F757" s="263"/>
      <c r="G757" s="263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13"/>
      <c r="Z757" s="213"/>
      <c r="AA757" s="213"/>
      <c r="AB757" s="213"/>
      <c r="AC757" s="213"/>
      <c r="AD757" s="213"/>
      <c r="AE757" s="213"/>
      <c r="AF757" s="213"/>
      <c r="AG757" s="213" t="s">
        <v>234</v>
      </c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52" t="s">
        <v>2071</v>
      </c>
      <c r="D758" s="247"/>
      <c r="E758" s="247"/>
      <c r="F758" s="247"/>
      <c r="G758" s="247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13"/>
      <c r="Z758" s="213"/>
      <c r="AA758" s="213"/>
      <c r="AB758" s="213"/>
      <c r="AC758" s="213"/>
      <c r="AD758" s="213"/>
      <c r="AE758" s="213"/>
      <c r="AF758" s="213"/>
      <c r="AG758" s="213" t="s">
        <v>199</v>
      </c>
      <c r="AH758" s="213"/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53" t="s">
        <v>2072</v>
      </c>
      <c r="D759" s="226"/>
      <c r="E759" s="227">
        <v>16.8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13"/>
      <c r="Z759" s="213"/>
      <c r="AA759" s="213"/>
      <c r="AB759" s="213"/>
      <c r="AC759" s="213"/>
      <c r="AD759" s="213"/>
      <c r="AE759" s="213"/>
      <c r="AF759" s="213"/>
      <c r="AG759" s="213" t="s">
        <v>204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51"/>
      <c r="D760" s="246"/>
      <c r="E760" s="246"/>
      <c r="F760" s="246"/>
      <c r="G760" s="246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13"/>
      <c r="Z760" s="213"/>
      <c r="AA760" s="213"/>
      <c r="AB760" s="213"/>
      <c r="AC760" s="213"/>
      <c r="AD760" s="213"/>
      <c r="AE760" s="213"/>
      <c r="AF760" s="213"/>
      <c r="AG760" s="213" t="s">
        <v>200</v>
      </c>
      <c r="AH760" s="213"/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ht="33.75" outlineLevel="1" x14ac:dyDescent="0.2">
      <c r="A761" s="236">
        <v>108</v>
      </c>
      <c r="B761" s="237" t="s">
        <v>2073</v>
      </c>
      <c r="C761" s="249" t="s">
        <v>2074</v>
      </c>
      <c r="D761" s="238" t="s">
        <v>261</v>
      </c>
      <c r="E761" s="239">
        <v>29.4</v>
      </c>
      <c r="F761" s="240"/>
      <c r="G761" s="241">
        <f>ROUND(E761*F761,2)</f>
        <v>0</v>
      </c>
      <c r="H761" s="240"/>
      <c r="I761" s="241">
        <f>ROUND(E761*H761,2)</f>
        <v>0</v>
      </c>
      <c r="J761" s="240"/>
      <c r="K761" s="241">
        <f>ROUND(E761*J761,2)</f>
        <v>0</v>
      </c>
      <c r="L761" s="241">
        <v>21</v>
      </c>
      <c r="M761" s="241">
        <f>G761*(1+L761/100)</f>
        <v>0</v>
      </c>
      <c r="N761" s="239">
        <v>5.8E-4</v>
      </c>
      <c r="O761" s="239">
        <f>ROUND(E761*N761,2)</f>
        <v>0.02</v>
      </c>
      <c r="P761" s="239">
        <v>0</v>
      </c>
      <c r="Q761" s="239">
        <f>ROUND(E761*P761,2)</f>
        <v>0</v>
      </c>
      <c r="R761" s="241" t="s">
        <v>2024</v>
      </c>
      <c r="S761" s="241" t="s">
        <v>194</v>
      </c>
      <c r="T761" s="242" t="s">
        <v>242</v>
      </c>
      <c r="U761" s="224">
        <v>0.189</v>
      </c>
      <c r="V761" s="224">
        <f>ROUND(E761*U761,2)</f>
        <v>5.56</v>
      </c>
      <c r="W761" s="224"/>
      <c r="X761" s="224" t="s">
        <v>231</v>
      </c>
      <c r="Y761" s="213"/>
      <c r="Z761" s="213"/>
      <c r="AA761" s="213"/>
      <c r="AB761" s="213"/>
      <c r="AC761" s="213"/>
      <c r="AD761" s="213"/>
      <c r="AE761" s="213"/>
      <c r="AF761" s="213"/>
      <c r="AG761" s="213" t="s">
        <v>232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65" t="s">
        <v>487</v>
      </c>
      <c r="D762" s="222"/>
      <c r="E762" s="223"/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13"/>
      <c r="Z762" s="213"/>
      <c r="AA762" s="213"/>
      <c r="AB762" s="213"/>
      <c r="AC762" s="213"/>
      <c r="AD762" s="213"/>
      <c r="AE762" s="213"/>
      <c r="AF762" s="213"/>
      <c r="AG762" s="213" t="s">
        <v>234</v>
      </c>
      <c r="AH762" s="213"/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6" t="s">
        <v>2070</v>
      </c>
      <c r="D763" s="263"/>
      <c r="E763" s="263"/>
      <c r="F763" s="263"/>
      <c r="G763" s="263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13"/>
      <c r="Z763" s="213"/>
      <c r="AA763" s="213"/>
      <c r="AB763" s="213"/>
      <c r="AC763" s="213"/>
      <c r="AD763" s="213"/>
      <c r="AE763" s="213"/>
      <c r="AF763" s="213"/>
      <c r="AG763" s="213" t="s">
        <v>234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20"/>
      <c r="B764" s="221"/>
      <c r="C764" s="252" t="s">
        <v>2075</v>
      </c>
      <c r="D764" s="247"/>
      <c r="E764" s="247"/>
      <c r="F764" s="247"/>
      <c r="G764" s="247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13"/>
      <c r="Z764" s="213"/>
      <c r="AA764" s="213"/>
      <c r="AB764" s="213"/>
      <c r="AC764" s="213"/>
      <c r="AD764" s="213"/>
      <c r="AE764" s="213"/>
      <c r="AF764" s="213"/>
      <c r="AG764" s="213" t="s">
        <v>199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53" t="s">
        <v>2076</v>
      </c>
      <c r="D765" s="226"/>
      <c r="E765" s="227">
        <v>29.4</v>
      </c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13"/>
      <c r="Z765" s="213"/>
      <c r="AA765" s="213"/>
      <c r="AB765" s="213"/>
      <c r="AC765" s="213"/>
      <c r="AD765" s="213"/>
      <c r="AE765" s="213"/>
      <c r="AF765" s="213"/>
      <c r="AG765" s="213" t="s">
        <v>204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51"/>
      <c r="D766" s="246"/>
      <c r="E766" s="246"/>
      <c r="F766" s="246"/>
      <c r="G766" s="246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13"/>
      <c r="Z766" s="213"/>
      <c r="AA766" s="213"/>
      <c r="AB766" s="213"/>
      <c r="AC766" s="213"/>
      <c r="AD766" s="213"/>
      <c r="AE766" s="213"/>
      <c r="AF766" s="213"/>
      <c r="AG766" s="213" t="s">
        <v>200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ht="33.75" outlineLevel="1" x14ac:dyDescent="0.2">
      <c r="A767" s="236">
        <v>109</v>
      </c>
      <c r="B767" s="237" t="s">
        <v>2077</v>
      </c>
      <c r="C767" s="249" t="s">
        <v>2078</v>
      </c>
      <c r="D767" s="238" t="s">
        <v>313</v>
      </c>
      <c r="E767" s="239">
        <v>7</v>
      </c>
      <c r="F767" s="240"/>
      <c r="G767" s="241">
        <f>ROUND(E767*F767,2)</f>
        <v>0</v>
      </c>
      <c r="H767" s="240"/>
      <c r="I767" s="241">
        <f>ROUND(E767*H767,2)</f>
        <v>0</v>
      </c>
      <c r="J767" s="240"/>
      <c r="K767" s="241">
        <f>ROUND(E767*J767,2)</f>
        <v>0</v>
      </c>
      <c r="L767" s="241">
        <v>21</v>
      </c>
      <c r="M767" s="241">
        <f>G767*(1+L767/100)</f>
        <v>0</v>
      </c>
      <c r="N767" s="239">
        <v>1.5499999999999999E-3</v>
      </c>
      <c r="O767" s="239">
        <f>ROUND(E767*N767,2)</f>
        <v>0.01</v>
      </c>
      <c r="P767" s="239">
        <v>0</v>
      </c>
      <c r="Q767" s="239">
        <f>ROUND(E767*P767,2)</f>
        <v>0</v>
      </c>
      <c r="R767" s="241" t="s">
        <v>2024</v>
      </c>
      <c r="S767" s="241" t="s">
        <v>194</v>
      </c>
      <c r="T767" s="242" t="s">
        <v>242</v>
      </c>
      <c r="U767" s="224">
        <v>0.65</v>
      </c>
      <c r="V767" s="224">
        <f>ROUND(E767*U767,2)</f>
        <v>4.55</v>
      </c>
      <c r="W767" s="224"/>
      <c r="X767" s="224" t="s">
        <v>231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232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65" t="s">
        <v>487</v>
      </c>
      <c r="D768" s="222"/>
      <c r="E768" s="223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13"/>
      <c r="Z768" s="213"/>
      <c r="AA768" s="213"/>
      <c r="AB768" s="213"/>
      <c r="AC768" s="213"/>
      <c r="AD768" s="213"/>
      <c r="AE768" s="213"/>
      <c r="AF768" s="213"/>
      <c r="AG768" s="213" t="s">
        <v>234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6" t="s">
        <v>2070</v>
      </c>
      <c r="D769" s="263"/>
      <c r="E769" s="263"/>
      <c r="F769" s="263"/>
      <c r="G769" s="263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13"/>
      <c r="Z769" s="213"/>
      <c r="AA769" s="213"/>
      <c r="AB769" s="213"/>
      <c r="AC769" s="213"/>
      <c r="AD769" s="213"/>
      <c r="AE769" s="213"/>
      <c r="AF769" s="213"/>
      <c r="AG769" s="213" t="s">
        <v>234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52" t="s">
        <v>2079</v>
      </c>
      <c r="D770" s="247"/>
      <c r="E770" s="247"/>
      <c r="F770" s="247"/>
      <c r="G770" s="247"/>
      <c r="H770" s="224"/>
      <c r="I770" s="224"/>
      <c r="J770" s="224"/>
      <c r="K770" s="224"/>
      <c r="L770" s="224"/>
      <c r="M770" s="224"/>
      <c r="N770" s="223"/>
      <c r="O770" s="223"/>
      <c r="P770" s="223"/>
      <c r="Q770" s="223"/>
      <c r="R770" s="224"/>
      <c r="S770" s="224"/>
      <c r="T770" s="224"/>
      <c r="U770" s="224"/>
      <c r="V770" s="224"/>
      <c r="W770" s="224"/>
      <c r="X770" s="224"/>
      <c r="Y770" s="213"/>
      <c r="Z770" s="213"/>
      <c r="AA770" s="213"/>
      <c r="AB770" s="213"/>
      <c r="AC770" s="213"/>
      <c r="AD770" s="213"/>
      <c r="AE770" s="213"/>
      <c r="AF770" s="213"/>
      <c r="AG770" s="213" t="s">
        <v>199</v>
      </c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20"/>
      <c r="B771" s="221"/>
      <c r="C771" s="251"/>
      <c r="D771" s="246"/>
      <c r="E771" s="246"/>
      <c r="F771" s="246"/>
      <c r="G771" s="246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13"/>
      <c r="Z771" s="213"/>
      <c r="AA771" s="213"/>
      <c r="AB771" s="213"/>
      <c r="AC771" s="213"/>
      <c r="AD771" s="213"/>
      <c r="AE771" s="213"/>
      <c r="AF771" s="213"/>
      <c r="AG771" s="213" t="s">
        <v>200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ht="22.5" outlineLevel="1" x14ac:dyDescent="0.2">
      <c r="A772" s="236">
        <v>110</v>
      </c>
      <c r="B772" s="237" t="s">
        <v>2080</v>
      </c>
      <c r="C772" s="249" t="s">
        <v>2081</v>
      </c>
      <c r="D772" s="238" t="s">
        <v>313</v>
      </c>
      <c r="E772" s="239">
        <v>14</v>
      </c>
      <c r="F772" s="240"/>
      <c r="G772" s="241">
        <f>ROUND(E772*F772,2)</f>
        <v>0</v>
      </c>
      <c r="H772" s="240"/>
      <c r="I772" s="241">
        <f>ROUND(E772*H772,2)</f>
        <v>0</v>
      </c>
      <c r="J772" s="240"/>
      <c r="K772" s="241">
        <f>ROUND(E772*J772,2)</f>
        <v>0</v>
      </c>
      <c r="L772" s="241">
        <v>21</v>
      </c>
      <c r="M772" s="241">
        <f>G772*(1+L772/100)</f>
        <v>0</v>
      </c>
      <c r="N772" s="239">
        <v>1E-4</v>
      </c>
      <c r="O772" s="239">
        <f>ROUND(E772*N772,2)</f>
        <v>0</v>
      </c>
      <c r="P772" s="239">
        <v>0</v>
      </c>
      <c r="Q772" s="239">
        <f>ROUND(E772*P772,2)</f>
        <v>0</v>
      </c>
      <c r="R772" s="241" t="s">
        <v>2024</v>
      </c>
      <c r="S772" s="241" t="s">
        <v>194</v>
      </c>
      <c r="T772" s="242" t="s">
        <v>242</v>
      </c>
      <c r="U772" s="224">
        <v>0.13</v>
      </c>
      <c r="V772" s="224">
        <f>ROUND(E772*U772,2)</f>
        <v>1.82</v>
      </c>
      <c r="W772" s="224"/>
      <c r="X772" s="224" t="s">
        <v>231</v>
      </c>
      <c r="Y772" s="213"/>
      <c r="Z772" s="213"/>
      <c r="AA772" s="213"/>
      <c r="AB772" s="213"/>
      <c r="AC772" s="213"/>
      <c r="AD772" s="213"/>
      <c r="AE772" s="213"/>
      <c r="AF772" s="213"/>
      <c r="AG772" s="213" t="s">
        <v>232</v>
      </c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65" t="s">
        <v>487</v>
      </c>
      <c r="D773" s="222"/>
      <c r="E773" s="223"/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13"/>
      <c r="Z773" s="213"/>
      <c r="AA773" s="213"/>
      <c r="AB773" s="213"/>
      <c r="AC773" s="213"/>
      <c r="AD773" s="213"/>
      <c r="AE773" s="213"/>
      <c r="AF773" s="213"/>
      <c r="AG773" s="213" t="s">
        <v>234</v>
      </c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66" t="s">
        <v>2070</v>
      </c>
      <c r="D774" s="263"/>
      <c r="E774" s="263"/>
      <c r="F774" s="263"/>
      <c r="G774" s="263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13"/>
      <c r="Z774" s="213"/>
      <c r="AA774" s="213"/>
      <c r="AB774" s="213"/>
      <c r="AC774" s="213"/>
      <c r="AD774" s="213"/>
      <c r="AE774" s="213"/>
      <c r="AF774" s="213"/>
      <c r="AG774" s="213" t="s">
        <v>234</v>
      </c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52" t="s">
        <v>2082</v>
      </c>
      <c r="D775" s="247"/>
      <c r="E775" s="247"/>
      <c r="F775" s="247"/>
      <c r="G775" s="247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13"/>
      <c r="Z775" s="213"/>
      <c r="AA775" s="213"/>
      <c r="AB775" s="213"/>
      <c r="AC775" s="213"/>
      <c r="AD775" s="213"/>
      <c r="AE775" s="213"/>
      <c r="AF775" s="213"/>
      <c r="AG775" s="213" t="s">
        <v>199</v>
      </c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20"/>
      <c r="B776" s="221"/>
      <c r="C776" s="253" t="s">
        <v>2083</v>
      </c>
      <c r="D776" s="226"/>
      <c r="E776" s="227">
        <v>14</v>
      </c>
      <c r="F776" s="224"/>
      <c r="G776" s="224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13"/>
      <c r="Z776" s="213"/>
      <c r="AA776" s="213"/>
      <c r="AB776" s="213"/>
      <c r="AC776" s="213"/>
      <c r="AD776" s="213"/>
      <c r="AE776" s="213"/>
      <c r="AF776" s="213"/>
      <c r="AG776" s="213" t="s">
        <v>204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1" x14ac:dyDescent="0.2">
      <c r="A777" s="220"/>
      <c r="B777" s="221"/>
      <c r="C777" s="251"/>
      <c r="D777" s="246"/>
      <c r="E777" s="246"/>
      <c r="F777" s="246"/>
      <c r="G777" s="246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13"/>
      <c r="Z777" s="213"/>
      <c r="AA777" s="213"/>
      <c r="AB777" s="213"/>
      <c r="AC777" s="213"/>
      <c r="AD777" s="213"/>
      <c r="AE777" s="213"/>
      <c r="AF777" s="213"/>
      <c r="AG777" s="213" t="s">
        <v>200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ht="22.5" outlineLevel="1" x14ac:dyDescent="0.2">
      <c r="A778" s="236">
        <v>111</v>
      </c>
      <c r="B778" s="237" t="s">
        <v>2084</v>
      </c>
      <c r="C778" s="249" t="s">
        <v>2085</v>
      </c>
      <c r="D778" s="238" t="s">
        <v>398</v>
      </c>
      <c r="E778" s="239">
        <v>1931.6279999999999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0</v>
      </c>
      <c r="O778" s="239">
        <f>ROUND(E778*N778,2)</f>
        <v>0</v>
      </c>
      <c r="P778" s="239">
        <v>0</v>
      </c>
      <c r="Q778" s="239">
        <f>ROUND(E778*P778,2)</f>
        <v>0</v>
      </c>
      <c r="R778" s="241" t="s">
        <v>2024</v>
      </c>
      <c r="S778" s="241" t="s">
        <v>194</v>
      </c>
      <c r="T778" s="242" t="s">
        <v>242</v>
      </c>
      <c r="U778" s="224">
        <v>0.1</v>
      </c>
      <c r="V778" s="224">
        <f>ROUND(E778*U778,2)</f>
        <v>193.16</v>
      </c>
      <c r="W778" s="224"/>
      <c r="X778" s="224" t="s">
        <v>231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232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53" t="s">
        <v>2041</v>
      </c>
      <c r="D779" s="226"/>
      <c r="E779" s="227">
        <v>171.68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13"/>
      <c r="Z779" s="213"/>
      <c r="AA779" s="213"/>
      <c r="AB779" s="213"/>
      <c r="AC779" s="213"/>
      <c r="AD779" s="213"/>
      <c r="AE779" s="213"/>
      <c r="AF779" s="213"/>
      <c r="AG779" s="213" t="s">
        <v>204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53" t="s">
        <v>2042</v>
      </c>
      <c r="D780" s="226"/>
      <c r="E780" s="227">
        <v>28.55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13"/>
      <c r="Z780" s="213"/>
      <c r="AA780" s="213"/>
      <c r="AB780" s="213"/>
      <c r="AC780" s="213"/>
      <c r="AD780" s="213"/>
      <c r="AE780" s="213"/>
      <c r="AF780" s="213"/>
      <c r="AG780" s="213" t="s">
        <v>204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ht="22.5" outlineLevel="1" x14ac:dyDescent="0.2">
      <c r="A781" s="220"/>
      <c r="B781" s="221"/>
      <c r="C781" s="253" t="s">
        <v>2043</v>
      </c>
      <c r="D781" s="226"/>
      <c r="E781" s="227">
        <v>54.423000000000002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13"/>
      <c r="Z781" s="213"/>
      <c r="AA781" s="213"/>
      <c r="AB781" s="213"/>
      <c r="AC781" s="213"/>
      <c r="AD781" s="213"/>
      <c r="AE781" s="213"/>
      <c r="AF781" s="213"/>
      <c r="AG781" s="213" t="s">
        <v>204</v>
      </c>
      <c r="AH781" s="213">
        <v>0</v>
      </c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1" x14ac:dyDescent="0.2">
      <c r="A782" s="220"/>
      <c r="B782" s="221"/>
      <c r="C782" s="253" t="s">
        <v>2044</v>
      </c>
      <c r="D782" s="226"/>
      <c r="E782" s="227">
        <v>18.140999999999998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13"/>
      <c r="Z782" s="213"/>
      <c r="AA782" s="213"/>
      <c r="AB782" s="213"/>
      <c r="AC782" s="213"/>
      <c r="AD782" s="213"/>
      <c r="AE782" s="213"/>
      <c r="AF782" s="213"/>
      <c r="AG782" s="213" t="s">
        <v>204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20"/>
      <c r="B783" s="221"/>
      <c r="C783" s="253" t="s">
        <v>2045</v>
      </c>
      <c r="D783" s="226"/>
      <c r="E783" s="227">
        <v>1.34</v>
      </c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13"/>
      <c r="Z783" s="213"/>
      <c r="AA783" s="213"/>
      <c r="AB783" s="213"/>
      <c r="AC783" s="213"/>
      <c r="AD783" s="213"/>
      <c r="AE783" s="213"/>
      <c r="AF783" s="213"/>
      <c r="AG783" s="213" t="s">
        <v>204</v>
      </c>
      <c r="AH783" s="213">
        <v>0</v>
      </c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53" t="s">
        <v>2046</v>
      </c>
      <c r="D784" s="226"/>
      <c r="E784" s="227">
        <v>1.34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13"/>
      <c r="Z784" s="213"/>
      <c r="AA784" s="213"/>
      <c r="AB784" s="213"/>
      <c r="AC784" s="213"/>
      <c r="AD784" s="213"/>
      <c r="AE784" s="213"/>
      <c r="AF784" s="213"/>
      <c r="AG784" s="213" t="s">
        <v>204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4" t="s">
        <v>379</v>
      </c>
      <c r="D785" s="261"/>
      <c r="E785" s="262">
        <v>275.47399999999999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13"/>
      <c r="Z785" s="213"/>
      <c r="AA785" s="213"/>
      <c r="AB785" s="213"/>
      <c r="AC785" s="213"/>
      <c r="AD785" s="213"/>
      <c r="AE785" s="213"/>
      <c r="AF785" s="213"/>
      <c r="AG785" s="213" t="s">
        <v>204</v>
      </c>
      <c r="AH785" s="213">
        <v>1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53" t="s">
        <v>2065</v>
      </c>
      <c r="D786" s="226"/>
      <c r="E786" s="227"/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13"/>
      <c r="Z786" s="213"/>
      <c r="AA786" s="213"/>
      <c r="AB786" s="213"/>
      <c r="AC786" s="213"/>
      <c r="AD786" s="213"/>
      <c r="AE786" s="213"/>
      <c r="AF786" s="213"/>
      <c r="AG786" s="213" t="s">
        <v>204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20"/>
      <c r="B787" s="221"/>
      <c r="C787" s="253" t="s">
        <v>487</v>
      </c>
      <c r="D787" s="226"/>
      <c r="E787" s="227"/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13"/>
      <c r="Z787" s="213"/>
      <c r="AA787" s="213"/>
      <c r="AB787" s="213"/>
      <c r="AC787" s="213"/>
      <c r="AD787" s="213"/>
      <c r="AE787" s="213"/>
      <c r="AF787" s="213"/>
      <c r="AG787" s="213" t="s">
        <v>204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53" t="s">
        <v>2047</v>
      </c>
      <c r="D788" s="226"/>
      <c r="E788" s="227">
        <v>706.93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13"/>
      <c r="Z788" s="213"/>
      <c r="AA788" s="213"/>
      <c r="AB788" s="213"/>
      <c r="AC788" s="213"/>
      <c r="AD788" s="213"/>
      <c r="AE788" s="213"/>
      <c r="AF788" s="213"/>
      <c r="AG788" s="213" t="s">
        <v>204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ht="22.5" outlineLevel="1" x14ac:dyDescent="0.2">
      <c r="A789" s="220"/>
      <c r="B789" s="221"/>
      <c r="C789" s="253" t="s">
        <v>2048</v>
      </c>
      <c r="D789" s="226"/>
      <c r="E789" s="227">
        <v>203.328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13"/>
      <c r="Z789" s="213"/>
      <c r="AA789" s="213"/>
      <c r="AB789" s="213"/>
      <c r="AC789" s="213"/>
      <c r="AD789" s="213"/>
      <c r="AE789" s="213"/>
      <c r="AF789" s="213"/>
      <c r="AG789" s="213" t="s">
        <v>204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53" t="s">
        <v>2049</v>
      </c>
      <c r="D790" s="226"/>
      <c r="E790" s="227">
        <v>61.985999999999997</v>
      </c>
      <c r="F790" s="224"/>
      <c r="G790" s="224"/>
      <c r="H790" s="224"/>
      <c r="I790" s="224"/>
      <c r="J790" s="224"/>
      <c r="K790" s="224"/>
      <c r="L790" s="224"/>
      <c r="M790" s="224"/>
      <c r="N790" s="223"/>
      <c r="O790" s="223"/>
      <c r="P790" s="223"/>
      <c r="Q790" s="223"/>
      <c r="R790" s="224"/>
      <c r="S790" s="224"/>
      <c r="T790" s="224"/>
      <c r="U790" s="224"/>
      <c r="V790" s="224"/>
      <c r="W790" s="224"/>
      <c r="X790" s="224"/>
      <c r="Y790" s="213"/>
      <c r="Z790" s="213"/>
      <c r="AA790" s="213"/>
      <c r="AB790" s="213"/>
      <c r="AC790" s="213"/>
      <c r="AD790" s="213"/>
      <c r="AE790" s="213"/>
      <c r="AF790" s="213"/>
      <c r="AG790" s="213" t="s">
        <v>204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20"/>
      <c r="B791" s="221"/>
      <c r="C791" s="253" t="s">
        <v>2086</v>
      </c>
      <c r="D791" s="226"/>
      <c r="E791" s="227">
        <v>97.36</v>
      </c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13"/>
      <c r="Z791" s="213"/>
      <c r="AA791" s="213"/>
      <c r="AB791" s="213"/>
      <c r="AC791" s="213"/>
      <c r="AD791" s="213"/>
      <c r="AE791" s="213"/>
      <c r="AF791" s="213"/>
      <c r="AG791" s="213" t="s">
        <v>204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53" t="s">
        <v>2087</v>
      </c>
      <c r="D792" s="226"/>
      <c r="E792" s="227">
        <v>97.36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13"/>
      <c r="Z792" s="213"/>
      <c r="AA792" s="213"/>
      <c r="AB792" s="213"/>
      <c r="AC792" s="213"/>
      <c r="AD792" s="213"/>
      <c r="AE792" s="213"/>
      <c r="AF792" s="213"/>
      <c r="AG792" s="213" t="s">
        <v>204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53" t="s">
        <v>2088</v>
      </c>
      <c r="D793" s="226"/>
      <c r="E793" s="227">
        <v>489.19</v>
      </c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13"/>
      <c r="Z793" s="213"/>
      <c r="AA793" s="213"/>
      <c r="AB793" s="213"/>
      <c r="AC793" s="213"/>
      <c r="AD793" s="213"/>
      <c r="AE793" s="213"/>
      <c r="AF793" s="213"/>
      <c r="AG793" s="213" t="s">
        <v>204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20"/>
      <c r="B794" s="221"/>
      <c r="C794" s="251"/>
      <c r="D794" s="246"/>
      <c r="E794" s="246"/>
      <c r="F794" s="246"/>
      <c r="G794" s="246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13"/>
      <c r="Z794" s="213"/>
      <c r="AA794" s="213"/>
      <c r="AB794" s="213"/>
      <c r="AC794" s="213"/>
      <c r="AD794" s="213"/>
      <c r="AE794" s="213"/>
      <c r="AF794" s="213"/>
      <c r="AG794" s="213" t="s">
        <v>200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ht="22.5" outlineLevel="1" x14ac:dyDescent="0.2">
      <c r="A795" s="236">
        <v>112</v>
      </c>
      <c r="B795" s="237" t="s">
        <v>2089</v>
      </c>
      <c r="C795" s="249" t="s">
        <v>2090</v>
      </c>
      <c r="D795" s="238" t="s">
        <v>398</v>
      </c>
      <c r="E795" s="239">
        <v>1979.174</v>
      </c>
      <c r="F795" s="240"/>
      <c r="G795" s="241">
        <f>ROUND(E795*F795,2)</f>
        <v>0</v>
      </c>
      <c r="H795" s="240"/>
      <c r="I795" s="241">
        <f>ROUND(E795*H795,2)</f>
        <v>0</v>
      </c>
      <c r="J795" s="240"/>
      <c r="K795" s="241">
        <f>ROUND(E795*J795,2)</f>
        <v>0</v>
      </c>
      <c r="L795" s="241">
        <v>21</v>
      </c>
      <c r="M795" s="241">
        <f>G795*(1+L795/100)</f>
        <v>0</v>
      </c>
      <c r="N795" s="239">
        <v>3.0000000000000001E-5</v>
      </c>
      <c r="O795" s="239">
        <f>ROUND(E795*N795,2)</f>
        <v>0.06</v>
      </c>
      <c r="P795" s="239">
        <v>0</v>
      </c>
      <c r="Q795" s="239">
        <f>ROUND(E795*P795,2)</f>
        <v>0</v>
      </c>
      <c r="R795" s="241" t="s">
        <v>2024</v>
      </c>
      <c r="S795" s="241" t="s">
        <v>194</v>
      </c>
      <c r="T795" s="242" t="s">
        <v>242</v>
      </c>
      <c r="U795" s="224">
        <v>0.11765</v>
      </c>
      <c r="V795" s="224">
        <f>ROUND(E795*U795,2)</f>
        <v>232.85</v>
      </c>
      <c r="W795" s="224"/>
      <c r="X795" s="224" t="s">
        <v>231</v>
      </c>
      <c r="Y795" s="213"/>
      <c r="Z795" s="213"/>
      <c r="AA795" s="213"/>
      <c r="AB795" s="213"/>
      <c r="AC795" s="213"/>
      <c r="AD795" s="213"/>
      <c r="AE795" s="213"/>
      <c r="AF795" s="213"/>
      <c r="AG795" s="213" t="s">
        <v>232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53" t="s">
        <v>2042</v>
      </c>
      <c r="D796" s="226"/>
      <c r="E796" s="227">
        <v>28.55</v>
      </c>
      <c r="F796" s="224"/>
      <c r="G796" s="224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13"/>
      <c r="Z796" s="213"/>
      <c r="AA796" s="213"/>
      <c r="AB796" s="213"/>
      <c r="AC796" s="213"/>
      <c r="AD796" s="213"/>
      <c r="AE796" s="213"/>
      <c r="AF796" s="213"/>
      <c r="AG796" s="213" t="s">
        <v>204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4" t="s">
        <v>379</v>
      </c>
      <c r="D797" s="261"/>
      <c r="E797" s="262">
        <v>28.55</v>
      </c>
      <c r="F797" s="224"/>
      <c r="G797" s="224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13"/>
      <c r="Z797" s="213"/>
      <c r="AA797" s="213"/>
      <c r="AB797" s="213"/>
      <c r="AC797" s="213"/>
      <c r="AD797" s="213"/>
      <c r="AE797" s="213"/>
      <c r="AF797" s="213"/>
      <c r="AG797" s="213" t="s">
        <v>204</v>
      </c>
      <c r="AH797" s="213">
        <v>1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53" t="s">
        <v>2065</v>
      </c>
      <c r="D798" s="226"/>
      <c r="E798" s="227"/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13"/>
      <c r="Z798" s="213"/>
      <c r="AA798" s="213"/>
      <c r="AB798" s="213"/>
      <c r="AC798" s="213"/>
      <c r="AD798" s="213"/>
      <c r="AE798" s="213"/>
      <c r="AF798" s="213"/>
      <c r="AG798" s="213" t="s">
        <v>204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1" x14ac:dyDescent="0.2">
      <c r="A799" s="220"/>
      <c r="B799" s="221"/>
      <c r="C799" s="253" t="s">
        <v>487</v>
      </c>
      <c r="D799" s="226"/>
      <c r="E799" s="227"/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13"/>
      <c r="Z799" s="213"/>
      <c r="AA799" s="213"/>
      <c r="AB799" s="213"/>
      <c r="AC799" s="213"/>
      <c r="AD799" s="213"/>
      <c r="AE799" s="213"/>
      <c r="AF799" s="213"/>
      <c r="AG799" s="213" t="s">
        <v>204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1" x14ac:dyDescent="0.2">
      <c r="A800" s="220"/>
      <c r="B800" s="221"/>
      <c r="C800" s="253" t="s">
        <v>2047</v>
      </c>
      <c r="D800" s="226"/>
      <c r="E800" s="227">
        <v>706.93</v>
      </c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13"/>
      <c r="Z800" s="213"/>
      <c r="AA800" s="213"/>
      <c r="AB800" s="213"/>
      <c r="AC800" s="213"/>
      <c r="AD800" s="213"/>
      <c r="AE800" s="213"/>
      <c r="AF800" s="213"/>
      <c r="AG800" s="213" t="s">
        <v>204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ht="22.5" outlineLevel="1" x14ac:dyDescent="0.2">
      <c r="A801" s="220"/>
      <c r="B801" s="221"/>
      <c r="C801" s="253" t="s">
        <v>2048</v>
      </c>
      <c r="D801" s="226"/>
      <c r="E801" s="227">
        <v>203.328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204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53" t="s">
        <v>2049</v>
      </c>
      <c r="D802" s="226"/>
      <c r="E802" s="227">
        <v>61.985999999999997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13"/>
      <c r="Z802" s="213"/>
      <c r="AA802" s="213"/>
      <c r="AB802" s="213"/>
      <c r="AC802" s="213"/>
      <c r="AD802" s="213"/>
      <c r="AE802" s="213"/>
      <c r="AF802" s="213"/>
      <c r="AG802" s="213" t="s">
        <v>204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64" t="s">
        <v>379</v>
      </c>
      <c r="D803" s="261"/>
      <c r="E803" s="262">
        <v>972.24400000000003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13"/>
      <c r="Z803" s="213"/>
      <c r="AA803" s="213"/>
      <c r="AB803" s="213"/>
      <c r="AC803" s="213"/>
      <c r="AD803" s="213"/>
      <c r="AE803" s="213"/>
      <c r="AF803" s="213"/>
      <c r="AG803" s="213" t="s">
        <v>204</v>
      </c>
      <c r="AH803" s="213">
        <v>1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53" t="s">
        <v>2091</v>
      </c>
      <c r="D804" s="226"/>
      <c r="E804" s="227">
        <v>978.38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13"/>
      <c r="Z804" s="213"/>
      <c r="AA804" s="213"/>
      <c r="AB804" s="213"/>
      <c r="AC804" s="213"/>
      <c r="AD804" s="213"/>
      <c r="AE804" s="213"/>
      <c r="AF804" s="213"/>
      <c r="AG804" s="213" t="s">
        <v>204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1" x14ac:dyDescent="0.2">
      <c r="A805" s="220"/>
      <c r="B805" s="221"/>
      <c r="C805" s="253" t="s">
        <v>2092</v>
      </c>
      <c r="D805" s="226"/>
      <c r="E805" s="227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13"/>
      <c r="Z805" s="213"/>
      <c r="AA805" s="213"/>
      <c r="AB805" s="213"/>
      <c r="AC805" s="213"/>
      <c r="AD805" s="213"/>
      <c r="AE805" s="213"/>
      <c r="AF805" s="213"/>
      <c r="AG805" s="213" t="s">
        <v>204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1" x14ac:dyDescent="0.2">
      <c r="A806" s="220"/>
      <c r="B806" s="221"/>
      <c r="C806" s="251"/>
      <c r="D806" s="246"/>
      <c r="E806" s="246"/>
      <c r="F806" s="246"/>
      <c r="G806" s="246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13"/>
      <c r="Z806" s="213"/>
      <c r="AA806" s="213"/>
      <c r="AB806" s="213"/>
      <c r="AC806" s="213"/>
      <c r="AD806" s="213"/>
      <c r="AE806" s="213"/>
      <c r="AF806" s="213"/>
      <c r="AG806" s="213" t="s">
        <v>200</v>
      </c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ht="22.5" outlineLevel="1" x14ac:dyDescent="0.2">
      <c r="A807" s="236">
        <v>113</v>
      </c>
      <c r="B807" s="237" t="s">
        <v>2093</v>
      </c>
      <c r="C807" s="249" t="s">
        <v>2094</v>
      </c>
      <c r="D807" s="238" t="s">
        <v>398</v>
      </c>
      <c r="E807" s="239">
        <v>615.1</v>
      </c>
      <c r="F807" s="240"/>
      <c r="G807" s="241">
        <f>ROUND(E807*F807,2)</f>
        <v>0</v>
      </c>
      <c r="H807" s="240"/>
      <c r="I807" s="241">
        <f>ROUND(E807*H807,2)</f>
        <v>0</v>
      </c>
      <c r="J807" s="240"/>
      <c r="K807" s="241">
        <f>ROUND(E807*J807,2)</f>
        <v>0</v>
      </c>
      <c r="L807" s="241">
        <v>21</v>
      </c>
      <c r="M807" s="241">
        <f>G807*(1+L807/100)</f>
        <v>0</v>
      </c>
      <c r="N807" s="239">
        <v>8.2500000000000004E-2</v>
      </c>
      <c r="O807" s="239">
        <f>ROUND(E807*N807,2)</f>
        <v>50.75</v>
      </c>
      <c r="P807" s="239">
        <v>0</v>
      </c>
      <c r="Q807" s="239">
        <f>ROUND(E807*P807,2)</f>
        <v>0</v>
      </c>
      <c r="R807" s="241" t="s">
        <v>2024</v>
      </c>
      <c r="S807" s="241" t="s">
        <v>194</v>
      </c>
      <c r="T807" s="242" t="s">
        <v>242</v>
      </c>
      <c r="U807" s="224">
        <v>1.7999999999999999E-2</v>
      </c>
      <c r="V807" s="224">
        <f>ROUND(E807*U807,2)</f>
        <v>11.07</v>
      </c>
      <c r="W807" s="224"/>
      <c r="X807" s="224" t="s">
        <v>231</v>
      </c>
      <c r="Y807" s="213"/>
      <c r="Z807" s="213"/>
      <c r="AA807" s="213"/>
      <c r="AB807" s="213"/>
      <c r="AC807" s="213"/>
      <c r="AD807" s="213"/>
      <c r="AE807" s="213"/>
      <c r="AF807" s="213"/>
      <c r="AG807" s="213" t="s">
        <v>232</v>
      </c>
      <c r="AH807" s="213"/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53" t="s">
        <v>2042</v>
      </c>
      <c r="D808" s="226"/>
      <c r="E808" s="227">
        <v>28.55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13"/>
      <c r="Z808" s="213"/>
      <c r="AA808" s="213"/>
      <c r="AB808" s="213"/>
      <c r="AC808" s="213"/>
      <c r="AD808" s="213"/>
      <c r="AE808" s="213"/>
      <c r="AF808" s="213"/>
      <c r="AG808" s="213" t="s">
        <v>204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53" t="s">
        <v>2095</v>
      </c>
      <c r="D809" s="226"/>
      <c r="E809" s="227">
        <v>97.36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13"/>
      <c r="Z809" s="213"/>
      <c r="AA809" s="213"/>
      <c r="AB809" s="213"/>
      <c r="AC809" s="213"/>
      <c r="AD809" s="213"/>
      <c r="AE809" s="213"/>
      <c r="AF809" s="213"/>
      <c r="AG809" s="213" t="s">
        <v>204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20"/>
      <c r="B810" s="221"/>
      <c r="C810" s="253" t="s">
        <v>2096</v>
      </c>
      <c r="D810" s="226"/>
      <c r="E810" s="227">
        <v>124.21</v>
      </c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13"/>
      <c r="Z810" s="213"/>
      <c r="AA810" s="213"/>
      <c r="AB810" s="213"/>
      <c r="AC810" s="213"/>
      <c r="AD810" s="213"/>
      <c r="AE810" s="213"/>
      <c r="AF810" s="213"/>
      <c r="AG810" s="213" t="s">
        <v>204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53" t="s">
        <v>2097</v>
      </c>
      <c r="D811" s="226"/>
      <c r="E811" s="227">
        <v>364.98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13"/>
      <c r="Z811" s="213"/>
      <c r="AA811" s="213"/>
      <c r="AB811" s="213"/>
      <c r="AC811" s="213"/>
      <c r="AD811" s="213"/>
      <c r="AE811" s="213"/>
      <c r="AF811" s="213"/>
      <c r="AG811" s="213" t="s">
        <v>204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51"/>
      <c r="D812" s="246"/>
      <c r="E812" s="246"/>
      <c r="F812" s="246"/>
      <c r="G812" s="246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13"/>
      <c r="Z812" s="213"/>
      <c r="AA812" s="213"/>
      <c r="AB812" s="213"/>
      <c r="AC812" s="213"/>
      <c r="AD812" s="213"/>
      <c r="AE812" s="213"/>
      <c r="AF812" s="213"/>
      <c r="AG812" s="213" t="s">
        <v>200</v>
      </c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36">
        <v>114</v>
      </c>
      <c r="B813" s="237" t="s">
        <v>2098</v>
      </c>
      <c r="C813" s="249" t="s">
        <v>2099</v>
      </c>
      <c r="D813" s="238" t="s">
        <v>398</v>
      </c>
      <c r="E813" s="239">
        <v>1757.22</v>
      </c>
      <c r="F813" s="240"/>
      <c r="G813" s="241">
        <f>ROUND(E813*F813,2)</f>
        <v>0</v>
      </c>
      <c r="H813" s="240"/>
      <c r="I813" s="241">
        <f>ROUND(E813*H813,2)</f>
        <v>0</v>
      </c>
      <c r="J813" s="240"/>
      <c r="K813" s="241">
        <f>ROUND(E813*J813,2)</f>
        <v>0</v>
      </c>
      <c r="L813" s="241">
        <v>21</v>
      </c>
      <c r="M813" s="241">
        <f>G813*(1+L813/100)</f>
        <v>0</v>
      </c>
      <c r="N813" s="239">
        <v>7.1000000000000002E-4</v>
      </c>
      <c r="O813" s="239">
        <f>ROUND(E813*N813,2)</f>
        <v>1.25</v>
      </c>
      <c r="P813" s="239">
        <v>0</v>
      </c>
      <c r="Q813" s="239">
        <f>ROUND(E813*P813,2)</f>
        <v>0</v>
      </c>
      <c r="R813" s="241" t="s">
        <v>2024</v>
      </c>
      <c r="S813" s="241" t="s">
        <v>194</v>
      </c>
      <c r="T813" s="242" t="s">
        <v>195</v>
      </c>
      <c r="U813" s="224">
        <v>0.28999999999999998</v>
      </c>
      <c r="V813" s="224">
        <f>ROUND(E813*U813,2)</f>
        <v>509.59</v>
      </c>
      <c r="W813" s="224"/>
      <c r="X813" s="224" t="s">
        <v>231</v>
      </c>
      <c r="Y813" s="213"/>
      <c r="Z813" s="213"/>
      <c r="AA813" s="213"/>
      <c r="AB813" s="213"/>
      <c r="AC813" s="213"/>
      <c r="AD813" s="213"/>
      <c r="AE813" s="213"/>
      <c r="AF813" s="213"/>
      <c r="AG813" s="213" t="s">
        <v>232</v>
      </c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50" t="s">
        <v>2100</v>
      </c>
      <c r="D814" s="244"/>
      <c r="E814" s="244"/>
      <c r="F814" s="244"/>
      <c r="G814" s="24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13"/>
      <c r="Z814" s="213"/>
      <c r="AA814" s="213"/>
      <c r="AB814" s="213"/>
      <c r="AC814" s="213"/>
      <c r="AD814" s="213"/>
      <c r="AE814" s="213"/>
      <c r="AF814" s="213"/>
      <c r="AG814" s="213" t="s">
        <v>199</v>
      </c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53" t="s">
        <v>2101</v>
      </c>
      <c r="D815" s="226"/>
      <c r="E815" s="227"/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13"/>
      <c r="Z815" s="213"/>
      <c r="AA815" s="213"/>
      <c r="AB815" s="213"/>
      <c r="AC815" s="213"/>
      <c r="AD815" s="213"/>
      <c r="AE815" s="213"/>
      <c r="AF815" s="213"/>
      <c r="AG815" s="213" t="s">
        <v>204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20"/>
      <c r="B816" s="221"/>
      <c r="C816" s="253" t="s">
        <v>2102</v>
      </c>
      <c r="D816" s="226"/>
      <c r="E816" s="227"/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13"/>
      <c r="Z816" s="213"/>
      <c r="AA816" s="213"/>
      <c r="AB816" s="213"/>
      <c r="AC816" s="213"/>
      <c r="AD816" s="213"/>
      <c r="AE816" s="213"/>
      <c r="AF816" s="213"/>
      <c r="AG816" s="213" t="s">
        <v>204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20"/>
      <c r="B817" s="221"/>
      <c r="C817" s="253" t="s">
        <v>2103</v>
      </c>
      <c r="D817" s="226"/>
      <c r="E817" s="227">
        <v>343.36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13"/>
      <c r="Z817" s="213"/>
      <c r="AA817" s="213"/>
      <c r="AB817" s="213"/>
      <c r="AC817" s="213"/>
      <c r="AD817" s="213"/>
      <c r="AE817" s="213"/>
      <c r="AF817" s="213"/>
      <c r="AG817" s="213" t="s">
        <v>204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53" t="s">
        <v>2104</v>
      </c>
      <c r="D818" s="226"/>
      <c r="E818" s="227">
        <v>1413.86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13"/>
      <c r="Z818" s="213"/>
      <c r="AA818" s="213"/>
      <c r="AB818" s="213"/>
      <c r="AC818" s="213"/>
      <c r="AD818" s="213"/>
      <c r="AE818" s="213"/>
      <c r="AF818" s="213"/>
      <c r="AG818" s="213" t="s">
        <v>204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51"/>
      <c r="D819" s="246"/>
      <c r="E819" s="246"/>
      <c r="F819" s="246"/>
      <c r="G819" s="246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13"/>
      <c r="Z819" s="213"/>
      <c r="AA819" s="213"/>
      <c r="AB819" s="213"/>
      <c r="AC819" s="213"/>
      <c r="AD819" s="213"/>
      <c r="AE819" s="213"/>
      <c r="AF819" s="213"/>
      <c r="AG819" s="213" t="s">
        <v>200</v>
      </c>
      <c r="AH819" s="213"/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36">
        <v>115</v>
      </c>
      <c r="B820" s="237" t="s">
        <v>2098</v>
      </c>
      <c r="C820" s="249" t="s">
        <v>2099</v>
      </c>
      <c r="D820" s="238" t="s">
        <v>398</v>
      </c>
      <c r="E820" s="239">
        <v>1004.52</v>
      </c>
      <c r="F820" s="240"/>
      <c r="G820" s="241">
        <f>ROUND(E820*F820,2)</f>
        <v>0</v>
      </c>
      <c r="H820" s="240"/>
      <c r="I820" s="241">
        <f>ROUND(E820*H820,2)</f>
        <v>0</v>
      </c>
      <c r="J820" s="240"/>
      <c r="K820" s="241">
        <f>ROUND(E820*J820,2)</f>
        <v>0</v>
      </c>
      <c r="L820" s="241">
        <v>21</v>
      </c>
      <c r="M820" s="241">
        <f>G820*(1+L820/100)</f>
        <v>0</v>
      </c>
      <c r="N820" s="239">
        <v>7.1000000000000002E-4</v>
      </c>
      <c r="O820" s="239">
        <f>ROUND(E820*N820,2)</f>
        <v>0.71</v>
      </c>
      <c r="P820" s="239">
        <v>0</v>
      </c>
      <c r="Q820" s="239">
        <f>ROUND(E820*P820,2)</f>
        <v>0</v>
      </c>
      <c r="R820" s="241" t="s">
        <v>2024</v>
      </c>
      <c r="S820" s="241" t="s">
        <v>194</v>
      </c>
      <c r="T820" s="242" t="s">
        <v>242</v>
      </c>
      <c r="U820" s="224">
        <v>0.28999999999999998</v>
      </c>
      <c r="V820" s="224">
        <f>ROUND(E820*U820,2)</f>
        <v>291.31</v>
      </c>
      <c r="W820" s="224"/>
      <c r="X820" s="224" t="s">
        <v>231</v>
      </c>
      <c r="Y820" s="213"/>
      <c r="Z820" s="213"/>
      <c r="AA820" s="213"/>
      <c r="AB820" s="213"/>
      <c r="AC820" s="213"/>
      <c r="AD820" s="213"/>
      <c r="AE820" s="213"/>
      <c r="AF820" s="213"/>
      <c r="AG820" s="213" t="s">
        <v>232</v>
      </c>
      <c r="AH820" s="213"/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20"/>
      <c r="B821" s="221"/>
      <c r="C821" s="250" t="s">
        <v>2100</v>
      </c>
      <c r="D821" s="244"/>
      <c r="E821" s="244"/>
      <c r="F821" s="244"/>
      <c r="G821" s="24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13"/>
      <c r="Z821" s="213"/>
      <c r="AA821" s="213"/>
      <c r="AB821" s="213"/>
      <c r="AC821" s="213"/>
      <c r="AD821" s="213"/>
      <c r="AE821" s="213"/>
      <c r="AF821" s="213"/>
      <c r="AG821" s="213" t="s">
        <v>199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53" t="s">
        <v>2105</v>
      </c>
      <c r="D822" s="226"/>
      <c r="E822" s="227"/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13"/>
      <c r="Z822" s="213"/>
      <c r="AA822" s="213"/>
      <c r="AB822" s="213"/>
      <c r="AC822" s="213"/>
      <c r="AD822" s="213"/>
      <c r="AE822" s="213"/>
      <c r="AF822" s="213"/>
      <c r="AG822" s="213" t="s">
        <v>204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53" t="s">
        <v>2106</v>
      </c>
      <c r="D823" s="226"/>
      <c r="E823" s="227">
        <v>171.68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13"/>
      <c r="Z823" s="213"/>
      <c r="AA823" s="213"/>
      <c r="AB823" s="213"/>
      <c r="AC823" s="213"/>
      <c r="AD823" s="213"/>
      <c r="AE823" s="213"/>
      <c r="AF823" s="213"/>
      <c r="AG823" s="213" t="s">
        <v>204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53" t="s">
        <v>2107</v>
      </c>
      <c r="D824" s="226"/>
      <c r="E824" s="227">
        <v>28.55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13"/>
      <c r="Z824" s="213"/>
      <c r="AA824" s="213"/>
      <c r="AB824" s="213"/>
      <c r="AC824" s="213"/>
      <c r="AD824" s="213"/>
      <c r="AE824" s="213"/>
      <c r="AF824" s="213"/>
      <c r="AG824" s="213" t="s">
        <v>204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20"/>
      <c r="B825" s="221"/>
      <c r="C825" s="253" t="s">
        <v>2108</v>
      </c>
      <c r="D825" s="226"/>
      <c r="E825" s="227">
        <v>706.93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13"/>
      <c r="Z825" s="213"/>
      <c r="AA825" s="213"/>
      <c r="AB825" s="213"/>
      <c r="AC825" s="213"/>
      <c r="AD825" s="213"/>
      <c r="AE825" s="213"/>
      <c r="AF825" s="213"/>
      <c r="AG825" s="213" t="s">
        <v>204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53" t="s">
        <v>2109</v>
      </c>
      <c r="D826" s="226"/>
      <c r="E826" s="227">
        <v>97.36</v>
      </c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13"/>
      <c r="Z826" s="213"/>
      <c r="AA826" s="213"/>
      <c r="AB826" s="213"/>
      <c r="AC826" s="213"/>
      <c r="AD826" s="213"/>
      <c r="AE826" s="213"/>
      <c r="AF826" s="213"/>
      <c r="AG826" s="213" t="s">
        <v>204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51"/>
      <c r="D827" s="246"/>
      <c r="E827" s="246"/>
      <c r="F827" s="246"/>
      <c r="G827" s="246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13"/>
      <c r="Z827" s="213"/>
      <c r="AA827" s="213"/>
      <c r="AB827" s="213"/>
      <c r="AC827" s="213"/>
      <c r="AD827" s="213"/>
      <c r="AE827" s="213"/>
      <c r="AF827" s="213"/>
      <c r="AG827" s="213" t="s">
        <v>200</v>
      </c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36">
        <v>116</v>
      </c>
      <c r="B828" s="237" t="s">
        <v>2110</v>
      </c>
      <c r="C828" s="249" t="s">
        <v>2111</v>
      </c>
      <c r="D828" s="238" t="s">
        <v>313</v>
      </c>
      <c r="E828" s="239">
        <v>51</v>
      </c>
      <c r="F828" s="240"/>
      <c r="G828" s="241">
        <f>ROUND(E828*F828,2)</f>
        <v>0</v>
      </c>
      <c r="H828" s="240"/>
      <c r="I828" s="241">
        <f>ROUND(E828*H828,2)</f>
        <v>0</v>
      </c>
      <c r="J828" s="240"/>
      <c r="K828" s="241">
        <f>ROUND(E828*J828,2)</f>
        <v>0</v>
      </c>
      <c r="L828" s="241">
        <v>21</v>
      </c>
      <c r="M828" s="241">
        <f>G828*(1+L828/100)</f>
        <v>0</v>
      </c>
      <c r="N828" s="239">
        <v>6.9999999999999994E-5</v>
      </c>
      <c r="O828" s="239">
        <f>ROUND(E828*N828,2)</f>
        <v>0</v>
      </c>
      <c r="P828" s="239">
        <v>0</v>
      </c>
      <c r="Q828" s="239">
        <f>ROUND(E828*P828,2)</f>
        <v>0</v>
      </c>
      <c r="R828" s="241"/>
      <c r="S828" s="241" t="s">
        <v>343</v>
      </c>
      <c r="T828" s="242" t="s">
        <v>242</v>
      </c>
      <c r="U828" s="224">
        <v>1</v>
      </c>
      <c r="V828" s="224">
        <f>ROUND(E828*U828,2)</f>
        <v>51</v>
      </c>
      <c r="W828" s="224"/>
      <c r="X828" s="224" t="s">
        <v>231</v>
      </c>
      <c r="Y828" s="213"/>
      <c r="Z828" s="213"/>
      <c r="AA828" s="213"/>
      <c r="AB828" s="213"/>
      <c r="AC828" s="213"/>
      <c r="AD828" s="213"/>
      <c r="AE828" s="213"/>
      <c r="AF828" s="213"/>
      <c r="AG828" s="213" t="s">
        <v>232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20"/>
      <c r="B829" s="221"/>
      <c r="C829" s="253" t="s">
        <v>2112</v>
      </c>
      <c r="D829" s="226"/>
      <c r="E829" s="227">
        <v>51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13"/>
      <c r="Z829" s="213"/>
      <c r="AA829" s="213"/>
      <c r="AB829" s="213"/>
      <c r="AC829" s="213"/>
      <c r="AD829" s="213"/>
      <c r="AE829" s="213"/>
      <c r="AF829" s="213"/>
      <c r="AG829" s="213" t="s">
        <v>204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51"/>
      <c r="D830" s="246"/>
      <c r="E830" s="246"/>
      <c r="F830" s="246"/>
      <c r="G830" s="246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13"/>
      <c r="Z830" s="213"/>
      <c r="AA830" s="213"/>
      <c r="AB830" s="213"/>
      <c r="AC830" s="213"/>
      <c r="AD830" s="213"/>
      <c r="AE830" s="213"/>
      <c r="AF830" s="213"/>
      <c r="AG830" s="213" t="s">
        <v>200</v>
      </c>
      <c r="AH830" s="213"/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36">
        <v>117</v>
      </c>
      <c r="B831" s="237" t="s">
        <v>2113</v>
      </c>
      <c r="C831" s="249" t="s">
        <v>2114</v>
      </c>
      <c r="D831" s="238" t="s">
        <v>313</v>
      </c>
      <c r="E831" s="239">
        <v>461.27024999999998</v>
      </c>
      <c r="F831" s="240"/>
      <c r="G831" s="241">
        <f>ROUND(E831*F831,2)</f>
        <v>0</v>
      </c>
      <c r="H831" s="240"/>
      <c r="I831" s="241">
        <f>ROUND(E831*H831,2)</f>
        <v>0</v>
      </c>
      <c r="J831" s="240"/>
      <c r="K831" s="241">
        <f>ROUND(E831*J831,2)</f>
        <v>0</v>
      </c>
      <c r="L831" s="241">
        <v>21</v>
      </c>
      <c r="M831" s="241">
        <f>G831*(1+L831/100)</f>
        <v>0</v>
      </c>
      <c r="N831" s="239">
        <v>0.01</v>
      </c>
      <c r="O831" s="239">
        <f>ROUND(E831*N831,2)</f>
        <v>4.6100000000000003</v>
      </c>
      <c r="P831" s="239">
        <v>0</v>
      </c>
      <c r="Q831" s="239">
        <f>ROUND(E831*P831,2)</f>
        <v>0</v>
      </c>
      <c r="R831" s="241" t="s">
        <v>317</v>
      </c>
      <c r="S831" s="241" t="s">
        <v>242</v>
      </c>
      <c r="T831" s="242" t="s">
        <v>242</v>
      </c>
      <c r="U831" s="224">
        <v>0</v>
      </c>
      <c r="V831" s="224">
        <f>ROUND(E831*U831,2)</f>
        <v>0</v>
      </c>
      <c r="W831" s="224"/>
      <c r="X831" s="224" t="s">
        <v>318</v>
      </c>
      <c r="Y831" s="213"/>
      <c r="Z831" s="213"/>
      <c r="AA831" s="213"/>
      <c r="AB831" s="213"/>
      <c r="AC831" s="213"/>
      <c r="AD831" s="213"/>
      <c r="AE831" s="213"/>
      <c r="AF831" s="213"/>
      <c r="AG831" s="213" t="s">
        <v>319</v>
      </c>
      <c r="AH831" s="213"/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53" t="s">
        <v>2115</v>
      </c>
      <c r="D832" s="226"/>
      <c r="E832" s="227">
        <v>90.132000000000005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13"/>
      <c r="Z832" s="213"/>
      <c r="AA832" s="213"/>
      <c r="AB832" s="213"/>
      <c r="AC832" s="213"/>
      <c r="AD832" s="213"/>
      <c r="AE832" s="213"/>
      <c r="AF832" s="213"/>
      <c r="AG832" s="213" t="s">
        <v>204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53" t="s">
        <v>2116</v>
      </c>
      <c r="D833" s="226"/>
      <c r="E833" s="227">
        <v>371.13825000000003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13"/>
      <c r="Z833" s="213"/>
      <c r="AA833" s="213"/>
      <c r="AB833" s="213"/>
      <c r="AC833" s="213"/>
      <c r="AD833" s="213"/>
      <c r="AE833" s="213"/>
      <c r="AF833" s="213"/>
      <c r="AG833" s="213" t="s">
        <v>204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20"/>
      <c r="B834" s="221"/>
      <c r="C834" s="251"/>
      <c r="D834" s="246"/>
      <c r="E834" s="246"/>
      <c r="F834" s="246"/>
      <c r="G834" s="246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13"/>
      <c r="Z834" s="213"/>
      <c r="AA834" s="213"/>
      <c r="AB834" s="213"/>
      <c r="AC834" s="213"/>
      <c r="AD834" s="213"/>
      <c r="AE834" s="213"/>
      <c r="AF834" s="213"/>
      <c r="AG834" s="213" t="s">
        <v>200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ht="22.5" outlineLevel="1" x14ac:dyDescent="0.2">
      <c r="A835" s="236">
        <v>118</v>
      </c>
      <c r="B835" s="237" t="s">
        <v>2117</v>
      </c>
      <c r="C835" s="249" t="s">
        <v>2118</v>
      </c>
      <c r="D835" s="238" t="s">
        <v>228</v>
      </c>
      <c r="E835" s="239">
        <v>28.994129999999998</v>
      </c>
      <c r="F835" s="240"/>
      <c r="G835" s="241">
        <f>ROUND(E835*F835,2)</f>
        <v>0</v>
      </c>
      <c r="H835" s="240"/>
      <c r="I835" s="241">
        <f>ROUND(E835*H835,2)</f>
        <v>0</v>
      </c>
      <c r="J835" s="240"/>
      <c r="K835" s="241">
        <f>ROUND(E835*J835,2)</f>
        <v>0</v>
      </c>
      <c r="L835" s="241">
        <v>21</v>
      </c>
      <c r="M835" s="241">
        <f>G835*(1+L835/100)</f>
        <v>0</v>
      </c>
      <c r="N835" s="239">
        <v>0.35</v>
      </c>
      <c r="O835" s="239">
        <f>ROUND(E835*N835,2)</f>
        <v>10.15</v>
      </c>
      <c r="P835" s="239">
        <v>0</v>
      </c>
      <c r="Q835" s="239">
        <f>ROUND(E835*P835,2)</f>
        <v>0</v>
      </c>
      <c r="R835" s="241" t="s">
        <v>317</v>
      </c>
      <c r="S835" s="241" t="s">
        <v>194</v>
      </c>
      <c r="T835" s="242" t="s">
        <v>242</v>
      </c>
      <c r="U835" s="224">
        <v>0</v>
      </c>
      <c r="V835" s="224">
        <f>ROUND(E835*U835,2)</f>
        <v>0</v>
      </c>
      <c r="W835" s="224"/>
      <c r="X835" s="224" t="s">
        <v>318</v>
      </c>
      <c r="Y835" s="213"/>
      <c r="Z835" s="213"/>
      <c r="AA835" s="213"/>
      <c r="AB835" s="213"/>
      <c r="AC835" s="213"/>
      <c r="AD835" s="213"/>
      <c r="AE835" s="213"/>
      <c r="AF835" s="213"/>
      <c r="AG835" s="213" t="s">
        <v>319</v>
      </c>
      <c r="AH835" s="213"/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53" t="s">
        <v>2119</v>
      </c>
      <c r="D836" s="226"/>
      <c r="E836" s="227">
        <v>5.6654400000000003</v>
      </c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13"/>
      <c r="Z836" s="213"/>
      <c r="AA836" s="213"/>
      <c r="AB836" s="213"/>
      <c r="AC836" s="213"/>
      <c r="AD836" s="213"/>
      <c r="AE836" s="213"/>
      <c r="AF836" s="213"/>
      <c r="AG836" s="213" t="s">
        <v>204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53" t="s">
        <v>2120</v>
      </c>
      <c r="D837" s="226"/>
      <c r="E837" s="227">
        <v>23.328690000000002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13"/>
      <c r="Z837" s="213"/>
      <c r="AA837" s="213"/>
      <c r="AB837" s="213"/>
      <c r="AC837" s="213"/>
      <c r="AD837" s="213"/>
      <c r="AE837" s="213"/>
      <c r="AF837" s="213"/>
      <c r="AG837" s="213" t="s">
        <v>204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51"/>
      <c r="D838" s="246"/>
      <c r="E838" s="246"/>
      <c r="F838" s="246"/>
      <c r="G838" s="246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13"/>
      <c r="Z838" s="213"/>
      <c r="AA838" s="213"/>
      <c r="AB838" s="213"/>
      <c r="AC838" s="213"/>
      <c r="AD838" s="213"/>
      <c r="AE838" s="213"/>
      <c r="AF838" s="213"/>
      <c r="AG838" s="213" t="s">
        <v>200</v>
      </c>
      <c r="AH838" s="213"/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ht="22.5" outlineLevel="1" x14ac:dyDescent="0.2">
      <c r="A839" s="236">
        <v>119</v>
      </c>
      <c r="B839" s="237" t="s">
        <v>2121</v>
      </c>
      <c r="C839" s="249" t="s">
        <v>2122</v>
      </c>
      <c r="D839" s="238" t="s">
        <v>398</v>
      </c>
      <c r="E839" s="239">
        <v>2021.4570000000001</v>
      </c>
      <c r="F839" s="240"/>
      <c r="G839" s="241">
        <f>ROUND(E839*F839,2)</f>
        <v>0</v>
      </c>
      <c r="H839" s="240"/>
      <c r="I839" s="241">
        <f>ROUND(E839*H839,2)</f>
        <v>0</v>
      </c>
      <c r="J839" s="240"/>
      <c r="K839" s="241">
        <f>ROUND(E839*J839,2)</f>
        <v>0</v>
      </c>
      <c r="L839" s="241">
        <v>21</v>
      </c>
      <c r="M839" s="241">
        <f>G839*(1+L839/100)</f>
        <v>0</v>
      </c>
      <c r="N839" s="239">
        <v>1.8E-3</v>
      </c>
      <c r="O839" s="239">
        <f>ROUND(E839*N839,2)</f>
        <v>3.64</v>
      </c>
      <c r="P839" s="239">
        <v>0</v>
      </c>
      <c r="Q839" s="239">
        <f>ROUND(E839*P839,2)</f>
        <v>0</v>
      </c>
      <c r="R839" s="241" t="s">
        <v>317</v>
      </c>
      <c r="S839" s="241" t="s">
        <v>194</v>
      </c>
      <c r="T839" s="242" t="s">
        <v>242</v>
      </c>
      <c r="U839" s="224">
        <v>0</v>
      </c>
      <c r="V839" s="224">
        <f>ROUND(E839*U839,2)</f>
        <v>0</v>
      </c>
      <c r="W839" s="224"/>
      <c r="X839" s="224" t="s">
        <v>318</v>
      </c>
      <c r="Y839" s="213"/>
      <c r="Z839" s="213"/>
      <c r="AA839" s="213"/>
      <c r="AB839" s="213"/>
      <c r="AC839" s="213"/>
      <c r="AD839" s="213"/>
      <c r="AE839" s="213"/>
      <c r="AF839" s="213"/>
      <c r="AG839" s="213" t="s">
        <v>319</v>
      </c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20"/>
      <c r="B840" s="221"/>
      <c r="C840" s="253" t="s">
        <v>2123</v>
      </c>
      <c r="D840" s="226"/>
      <c r="E840" s="227">
        <v>188.84800000000001</v>
      </c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13"/>
      <c r="Z840" s="213"/>
      <c r="AA840" s="213"/>
      <c r="AB840" s="213"/>
      <c r="AC840" s="213"/>
      <c r="AD840" s="213"/>
      <c r="AE840" s="213"/>
      <c r="AF840" s="213"/>
      <c r="AG840" s="213" t="s">
        <v>204</v>
      </c>
      <c r="AH840" s="213">
        <v>0</v>
      </c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53" t="s">
        <v>2124</v>
      </c>
      <c r="D841" s="226"/>
      <c r="E841" s="227">
        <v>31.405000000000001</v>
      </c>
      <c r="F841" s="224"/>
      <c r="G841" s="224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13"/>
      <c r="Z841" s="213"/>
      <c r="AA841" s="213"/>
      <c r="AB841" s="213"/>
      <c r="AC841" s="213"/>
      <c r="AD841" s="213"/>
      <c r="AE841" s="213"/>
      <c r="AF841" s="213"/>
      <c r="AG841" s="213" t="s">
        <v>204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ht="22.5" outlineLevel="1" x14ac:dyDescent="0.2">
      <c r="A842" s="220"/>
      <c r="B842" s="221"/>
      <c r="C842" s="253" t="s">
        <v>2125</v>
      </c>
      <c r="D842" s="226"/>
      <c r="E842" s="227">
        <v>62.586449999999999</v>
      </c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13"/>
      <c r="Z842" s="213"/>
      <c r="AA842" s="213"/>
      <c r="AB842" s="213"/>
      <c r="AC842" s="213"/>
      <c r="AD842" s="213"/>
      <c r="AE842" s="213"/>
      <c r="AF842" s="213"/>
      <c r="AG842" s="213" t="s">
        <v>204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20"/>
      <c r="B843" s="221"/>
      <c r="C843" s="253" t="s">
        <v>2126</v>
      </c>
      <c r="D843" s="226"/>
      <c r="E843" s="227">
        <v>20.86215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13"/>
      <c r="Z843" s="213"/>
      <c r="AA843" s="213"/>
      <c r="AB843" s="213"/>
      <c r="AC843" s="213"/>
      <c r="AD843" s="213"/>
      <c r="AE843" s="213"/>
      <c r="AF843" s="213"/>
      <c r="AG843" s="213" t="s">
        <v>204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1" x14ac:dyDescent="0.2">
      <c r="A844" s="220"/>
      <c r="B844" s="221"/>
      <c r="C844" s="253" t="s">
        <v>2127</v>
      </c>
      <c r="D844" s="226"/>
      <c r="E844" s="227">
        <v>1.5409999999999999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13"/>
      <c r="Z844" s="213"/>
      <c r="AA844" s="213"/>
      <c r="AB844" s="213"/>
      <c r="AC844" s="213"/>
      <c r="AD844" s="213"/>
      <c r="AE844" s="213"/>
      <c r="AF844" s="213"/>
      <c r="AG844" s="213" t="s">
        <v>204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1" x14ac:dyDescent="0.2">
      <c r="A845" s="220"/>
      <c r="B845" s="221"/>
      <c r="C845" s="253" t="s">
        <v>2128</v>
      </c>
      <c r="D845" s="226"/>
      <c r="E845" s="227">
        <v>1.5409999999999999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13"/>
      <c r="Z845" s="213"/>
      <c r="AA845" s="213"/>
      <c r="AB845" s="213"/>
      <c r="AC845" s="213"/>
      <c r="AD845" s="213"/>
      <c r="AE845" s="213"/>
      <c r="AF845" s="213"/>
      <c r="AG845" s="213" t="s">
        <v>204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64" t="s">
        <v>379</v>
      </c>
      <c r="D846" s="261"/>
      <c r="E846" s="262">
        <v>306.78359999999998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13"/>
      <c r="Z846" s="213"/>
      <c r="AA846" s="213"/>
      <c r="AB846" s="213"/>
      <c r="AC846" s="213"/>
      <c r="AD846" s="213"/>
      <c r="AE846" s="213"/>
      <c r="AF846" s="213"/>
      <c r="AG846" s="213" t="s">
        <v>204</v>
      </c>
      <c r="AH846" s="213">
        <v>1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53" t="s">
        <v>487</v>
      </c>
      <c r="D847" s="226"/>
      <c r="E847" s="227"/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13"/>
      <c r="Z847" s="213"/>
      <c r="AA847" s="213"/>
      <c r="AB847" s="213"/>
      <c r="AC847" s="213"/>
      <c r="AD847" s="213"/>
      <c r="AE847" s="213"/>
      <c r="AF847" s="213"/>
      <c r="AG847" s="213" t="s">
        <v>204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20"/>
      <c r="B848" s="221"/>
      <c r="C848" s="253" t="s">
        <v>2065</v>
      </c>
      <c r="D848" s="226"/>
      <c r="E848" s="227"/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13"/>
      <c r="Z848" s="213"/>
      <c r="AA848" s="213"/>
      <c r="AB848" s="213"/>
      <c r="AC848" s="213"/>
      <c r="AD848" s="213"/>
      <c r="AE848" s="213"/>
      <c r="AF848" s="213"/>
      <c r="AG848" s="213" t="s">
        <v>204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20"/>
      <c r="B849" s="221"/>
      <c r="C849" s="253" t="s">
        <v>487</v>
      </c>
      <c r="D849" s="226"/>
      <c r="E849" s="227"/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13"/>
      <c r="Z849" s="213"/>
      <c r="AA849" s="213"/>
      <c r="AB849" s="213"/>
      <c r="AC849" s="213"/>
      <c r="AD849" s="213"/>
      <c r="AE849" s="213"/>
      <c r="AF849" s="213"/>
      <c r="AG849" s="213" t="s">
        <v>204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20"/>
      <c r="B850" s="221"/>
      <c r="C850" s="253" t="s">
        <v>2129</v>
      </c>
      <c r="D850" s="226"/>
      <c r="E850" s="227">
        <v>777.62300000000005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13"/>
      <c r="Z850" s="213"/>
      <c r="AA850" s="213"/>
      <c r="AB850" s="213"/>
      <c r="AC850" s="213"/>
      <c r="AD850" s="213"/>
      <c r="AE850" s="213"/>
      <c r="AF850" s="213"/>
      <c r="AG850" s="213" t="s">
        <v>204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ht="22.5" outlineLevel="1" x14ac:dyDescent="0.2">
      <c r="A851" s="220"/>
      <c r="B851" s="221"/>
      <c r="C851" s="253" t="s">
        <v>2130</v>
      </c>
      <c r="D851" s="226"/>
      <c r="E851" s="227">
        <v>223.66079999999999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13"/>
      <c r="Z851" s="213"/>
      <c r="AA851" s="213"/>
      <c r="AB851" s="213"/>
      <c r="AC851" s="213"/>
      <c r="AD851" s="213"/>
      <c r="AE851" s="213"/>
      <c r="AF851" s="213"/>
      <c r="AG851" s="213" t="s">
        <v>204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1" x14ac:dyDescent="0.2">
      <c r="A852" s="220"/>
      <c r="B852" s="221"/>
      <c r="C852" s="253" t="s">
        <v>2131</v>
      </c>
      <c r="D852" s="226"/>
      <c r="E852" s="227">
        <v>68.184600000000003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13"/>
      <c r="Z852" s="213"/>
      <c r="AA852" s="213"/>
      <c r="AB852" s="213"/>
      <c r="AC852" s="213"/>
      <c r="AD852" s="213"/>
      <c r="AE852" s="213"/>
      <c r="AF852" s="213"/>
      <c r="AG852" s="213" t="s">
        <v>204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1" x14ac:dyDescent="0.2">
      <c r="A853" s="220"/>
      <c r="B853" s="221"/>
      <c r="C853" s="253" t="s">
        <v>2132</v>
      </c>
      <c r="D853" s="226"/>
      <c r="E853" s="227">
        <v>107.096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13"/>
      <c r="Z853" s="213"/>
      <c r="AA853" s="213"/>
      <c r="AB853" s="213"/>
      <c r="AC853" s="213"/>
      <c r="AD853" s="213"/>
      <c r="AE853" s="213"/>
      <c r="AF853" s="213"/>
      <c r="AG853" s="213" t="s">
        <v>204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1" x14ac:dyDescent="0.2">
      <c r="A854" s="220"/>
      <c r="B854" s="221"/>
      <c r="C854" s="264" t="s">
        <v>379</v>
      </c>
      <c r="D854" s="261"/>
      <c r="E854" s="262">
        <v>1176.5644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13"/>
      <c r="Z854" s="213"/>
      <c r="AA854" s="213"/>
      <c r="AB854" s="213"/>
      <c r="AC854" s="213"/>
      <c r="AD854" s="213"/>
      <c r="AE854" s="213"/>
      <c r="AF854" s="213"/>
      <c r="AG854" s="213" t="s">
        <v>204</v>
      </c>
      <c r="AH854" s="213">
        <v>1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53" t="s">
        <v>2133</v>
      </c>
      <c r="D855" s="226"/>
      <c r="E855" s="227">
        <v>538.10900000000004</v>
      </c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13"/>
      <c r="Z855" s="213"/>
      <c r="AA855" s="213"/>
      <c r="AB855" s="213"/>
      <c r="AC855" s="213"/>
      <c r="AD855" s="213"/>
      <c r="AE855" s="213"/>
      <c r="AF855" s="213"/>
      <c r="AG855" s="213" t="s">
        <v>204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64" t="s">
        <v>379</v>
      </c>
      <c r="D856" s="261"/>
      <c r="E856" s="262">
        <v>538.10900000000004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13"/>
      <c r="Z856" s="213"/>
      <c r="AA856" s="213"/>
      <c r="AB856" s="213"/>
      <c r="AC856" s="213"/>
      <c r="AD856" s="213"/>
      <c r="AE856" s="213"/>
      <c r="AF856" s="213"/>
      <c r="AG856" s="213" t="s">
        <v>204</v>
      </c>
      <c r="AH856" s="213">
        <v>1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51"/>
      <c r="D857" s="246"/>
      <c r="E857" s="246"/>
      <c r="F857" s="246"/>
      <c r="G857" s="246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13"/>
      <c r="Z857" s="213"/>
      <c r="AA857" s="213"/>
      <c r="AB857" s="213"/>
      <c r="AC857" s="213"/>
      <c r="AD857" s="213"/>
      <c r="AE857" s="213"/>
      <c r="AF857" s="213"/>
      <c r="AG857" s="213" t="s">
        <v>200</v>
      </c>
      <c r="AH857" s="213"/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33.75" outlineLevel="1" x14ac:dyDescent="0.2">
      <c r="A858" s="236">
        <v>120</v>
      </c>
      <c r="B858" s="237" t="s">
        <v>2134</v>
      </c>
      <c r="C858" s="249" t="s">
        <v>2135</v>
      </c>
      <c r="D858" s="238" t="s">
        <v>398</v>
      </c>
      <c r="E858" s="239">
        <v>1910.59</v>
      </c>
      <c r="F858" s="240"/>
      <c r="G858" s="241">
        <f>ROUND(E858*F858,2)</f>
        <v>0</v>
      </c>
      <c r="H858" s="240"/>
      <c r="I858" s="241">
        <f>ROUND(E858*H858,2)</f>
        <v>0</v>
      </c>
      <c r="J858" s="240"/>
      <c r="K858" s="241">
        <f>ROUND(E858*J858,2)</f>
        <v>0</v>
      </c>
      <c r="L858" s="241">
        <v>21</v>
      </c>
      <c r="M858" s="241">
        <f>G858*(1+L858/100)</f>
        <v>0</v>
      </c>
      <c r="N858" s="239">
        <v>4.4999999999999997E-3</v>
      </c>
      <c r="O858" s="239">
        <f>ROUND(E858*N858,2)</f>
        <v>8.6</v>
      </c>
      <c r="P858" s="239">
        <v>0</v>
      </c>
      <c r="Q858" s="239">
        <f>ROUND(E858*P858,2)</f>
        <v>0</v>
      </c>
      <c r="R858" s="241" t="s">
        <v>317</v>
      </c>
      <c r="S858" s="241" t="s">
        <v>194</v>
      </c>
      <c r="T858" s="242" t="s">
        <v>242</v>
      </c>
      <c r="U858" s="224">
        <v>0</v>
      </c>
      <c r="V858" s="224">
        <f>ROUND(E858*U858,2)</f>
        <v>0</v>
      </c>
      <c r="W858" s="224"/>
      <c r="X858" s="224" t="s">
        <v>318</v>
      </c>
      <c r="Y858" s="213"/>
      <c r="Z858" s="213"/>
      <c r="AA858" s="213"/>
      <c r="AB858" s="213"/>
      <c r="AC858" s="213"/>
      <c r="AD858" s="213"/>
      <c r="AE858" s="213"/>
      <c r="AF858" s="213"/>
      <c r="AG858" s="213" t="s">
        <v>319</v>
      </c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1" x14ac:dyDescent="0.2">
      <c r="A859" s="220"/>
      <c r="B859" s="221"/>
      <c r="C859" s="253" t="s">
        <v>2136</v>
      </c>
      <c r="D859" s="226"/>
      <c r="E859" s="227">
        <v>303.017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13"/>
      <c r="Z859" s="213"/>
      <c r="AA859" s="213"/>
      <c r="AB859" s="213"/>
      <c r="AC859" s="213"/>
      <c r="AD859" s="213"/>
      <c r="AE859" s="213"/>
      <c r="AF859" s="213"/>
      <c r="AG859" s="213" t="s">
        <v>204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1" x14ac:dyDescent="0.2">
      <c r="A860" s="220"/>
      <c r="B860" s="221"/>
      <c r="C860" s="253" t="s">
        <v>2137</v>
      </c>
      <c r="D860" s="226"/>
      <c r="E860" s="227">
        <v>1069.4639999999999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13"/>
      <c r="Z860" s="213"/>
      <c r="AA860" s="213"/>
      <c r="AB860" s="213"/>
      <c r="AC860" s="213"/>
      <c r="AD860" s="213"/>
      <c r="AE860" s="213"/>
      <c r="AF860" s="213"/>
      <c r="AG860" s="213" t="s">
        <v>204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53" t="s">
        <v>2138</v>
      </c>
      <c r="D861" s="226"/>
      <c r="E861" s="227">
        <v>538.10900000000004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13"/>
      <c r="Z861" s="213"/>
      <c r="AA861" s="213"/>
      <c r="AB861" s="213"/>
      <c r="AC861" s="213"/>
      <c r="AD861" s="213"/>
      <c r="AE861" s="213"/>
      <c r="AF861" s="213"/>
      <c r="AG861" s="213" t="s">
        <v>204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51"/>
      <c r="D862" s="246"/>
      <c r="E862" s="246"/>
      <c r="F862" s="246"/>
      <c r="G862" s="246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13"/>
      <c r="Z862" s="213"/>
      <c r="AA862" s="213"/>
      <c r="AB862" s="213"/>
      <c r="AC862" s="213"/>
      <c r="AD862" s="213"/>
      <c r="AE862" s="213"/>
      <c r="AF862" s="213"/>
      <c r="AG862" s="213" t="s">
        <v>200</v>
      </c>
      <c r="AH862" s="213"/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ht="22.5" outlineLevel="1" x14ac:dyDescent="0.2">
      <c r="A863" s="236">
        <v>121</v>
      </c>
      <c r="B863" s="237" t="s">
        <v>2139</v>
      </c>
      <c r="C863" s="249" t="s">
        <v>2140</v>
      </c>
      <c r="D863" s="238" t="s">
        <v>398</v>
      </c>
      <c r="E863" s="239">
        <v>1493.71</v>
      </c>
      <c r="F863" s="240"/>
      <c r="G863" s="241">
        <f>ROUND(E863*F863,2)</f>
        <v>0</v>
      </c>
      <c r="H863" s="240"/>
      <c r="I863" s="241">
        <f>ROUND(E863*H863,2)</f>
        <v>0</v>
      </c>
      <c r="J863" s="240"/>
      <c r="K863" s="241">
        <f>ROUND(E863*J863,2)</f>
        <v>0</v>
      </c>
      <c r="L863" s="241">
        <v>21</v>
      </c>
      <c r="M863" s="241">
        <f>G863*(1+L863/100)</f>
        <v>0</v>
      </c>
      <c r="N863" s="239">
        <v>3.8E-3</v>
      </c>
      <c r="O863" s="239">
        <f>ROUND(E863*N863,2)</f>
        <v>5.68</v>
      </c>
      <c r="P863" s="239">
        <v>0</v>
      </c>
      <c r="Q863" s="239">
        <f>ROUND(E863*P863,2)</f>
        <v>0</v>
      </c>
      <c r="R863" s="241" t="s">
        <v>317</v>
      </c>
      <c r="S863" s="241" t="s">
        <v>194</v>
      </c>
      <c r="T863" s="242" t="s">
        <v>242</v>
      </c>
      <c r="U863" s="224">
        <v>0</v>
      </c>
      <c r="V863" s="224">
        <f>ROUND(E863*U863,2)</f>
        <v>0</v>
      </c>
      <c r="W863" s="224"/>
      <c r="X863" s="224" t="s">
        <v>318</v>
      </c>
      <c r="Y863" s="213"/>
      <c r="Z863" s="213"/>
      <c r="AA863" s="213"/>
      <c r="AB863" s="213"/>
      <c r="AC863" s="213"/>
      <c r="AD863" s="213"/>
      <c r="AE863" s="213"/>
      <c r="AF863" s="213"/>
      <c r="AG863" s="213" t="s">
        <v>319</v>
      </c>
      <c r="AH863" s="213"/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1" x14ac:dyDescent="0.2">
      <c r="A864" s="220"/>
      <c r="B864" s="221"/>
      <c r="C864" s="253" t="s">
        <v>2041</v>
      </c>
      <c r="D864" s="226"/>
      <c r="E864" s="227">
        <v>171.68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13"/>
      <c r="Z864" s="213"/>
      <c r="AA864" s="213"/>
      <c r="AB864" s="213"/>
      <c r="AC864" s="213"/>
      <c r="AD864" s="213"/>
      <c r="AE864" s="213"/>
      <c r="AF864" s="213"/>
      <c r="AG864" s="213" t="s">
        <v>204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1" x14ac:dyDescent="0.2">
      <c r="A865" s="220"/>
      <c r="B865" s="221"/>
      <c r="C865" s="253" t="s">
        <v>2141</v>
      </c>
      <c r="D865" s="226"/>
      <c r="E865" s="227">
        <v>28.55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13"/>
      <c r="Z865" s="213"/>
      <c r="AA865" s="213"/>
      <c r="AB865" s="213"/>
      <c r="AC865" s="213"/>
      <c r="AD865" s="213"/>
      <c r="AE865" s="213"/>
      <c r="AF865" s="213"/>
      <c r="AG865" s="213" t="s">
        <v>204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outlineLevel="1" x14ac:dyDescent="0.2">
      <c r="A866" s="220"/>
      <c r="B866" s="221"/>
      <c r="C866" s="253" t="s">
        <v>2142</v>
      </c>
      <c r="D866" s="226"/>
      <c r="E866" s="227">
        <v>706.93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13"/>
      <c r="Z866" s="213"/>
      <c r="AA866" s="213"/>
      <c r="AB866" s="213"/>
      <c r="AC866" s="213"/>
      <c r="AD866" s="213"/>
      <c r="AE866" s="213"/>
      <c r="AF866" s="213"/>
      <c r="AG866" s="213" t="s">
        <v>204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53" t="s">
        <v>2060</v>
      </c>
      <c r="D867" s="226"/>
      <c r="E867" s="227">
        <v>97.36</v>
      </c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13"/>
      <c r="Z867" s="213"/>
      <c r="AA867" s="213"/>
      <c r="AB867" s="213"/>
      <c r="AC867" s="213"/>
      <c r="AD867" s="213"/>
      <c r="AE867" s="213"/>
      <c r="AF867" s="213"/>
      <c r="AG867" s="213" t="s">
        <v>204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53" t="s">
        <v>2143</v>
      </c>
      <c r="D868" s="226"/>
      <c r="E868" s="227">
        <v>489.19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13"/>
      <c r="Z868" s="213"/>
      <c r="AA868" s="213"/>
      <c r="AB868" s="213"/>
      <c r="AC868" s="213"/>
      <c r="AD868" s="213"/>
      <c r="AE868" s="213"/>
      <c r="AF868" s="213"/>
      <c r="AG868" s="213" t="s">
        <v>204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51"/>
      <c r="D869" s="246"/>
      <c r="E869" s="246"/>
      <c r="F869" s="246"/>
      <c r="G869" s="246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13"/>
      <c r="Z869" s="213"/>
      <c r="AA869" s="213"/>
      <c r="AB869" s="213"/>
      <c r="AC869" s="213"/>
      <c r="AD869" s="213"/>
      <c r="AE869" s="213"/>
      <c r="AF869" s="213"/>
      <c r="AG869" s="213" t="s">
        <v>200</v>
      </c>
      <c r="AH869" s="213"/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6">
        <v>122</v>
      </c>
      <c r="B870" s="237" t="s">
        <v>2139</v>
      </c>
      <c r="C870" s="249" t="s">
        <v>2140</v>
      </c>
      <c r="D870" s="238" t="s">
        <v>398</v>
      </c>
      <c r="E870" s="239">
        <v>615.1</v>
      </c>
      <c r="F870" s="240"/>
      <c r="G870" s="241">
        <f>ROUND(E870*F870,2)</f>
        <v>0</v>
      </c>
      <c r="H870" s="240"/>
      <c r="I870" s="241">
        <f>ROUND(E870*H870,2)</f>
        <v>0</v>
      </c>
      <c r="J870" s="240"/>
      <c r="K870" s="241">
        <f>ROUND(E870*J870,2)</f>
        <v>0</v>
      </c>
      <c r="L870" s="241">
        <v>21</v>
      </c>
      <c r="M870" s="241">
        <f>G870*(1+L870/100)</f>
        <v>0</v>
      </c>
      <c r="N870" s="239">
        <v>3.8E-3</v>
      </c>
      <c r="O870" s="239">
        <f>ROUND(E870*N870,2)</f>
        <v>2.34</v>
      </c>
      <c r="P870" s="239">
        <v>0</v>
      </c>
      <c r="Q870" s="239">
        <f>ROUND(E870*P870,2)</f>
        <v>0</v>
      </c>
      <c r="R870" s="241" t="s">
        <v>317</v>
      </c>
      <c r="S870" s="241" t="s">
        <v>194</v>
      </c>
      <c r="T870" s="242" t="s">
        <v>242</v>
      </c>
      <c r="U870" s="224">
        <v>0</v>
      </c>
      <c r="V870" s="224">
        <f>ROUND(E870*U870,2)</f>
        <v>0</v>
      </c>
      <c r="W870" s="224"/>
      <c r="X870" s="224" t="s">
        <v>318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319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1" x14ac:dyDescent="0.2">
      <c r="A871" s="220"/>
      <c r="B871" s="221"/>
      <c r="C871" s="253" t="s">
        <v>2144</v>
      </c>
      <c r="D871" s="226"/>
      <c r="E871" s="227">
        <v>28.55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13"/>
      <c r="Z871" s="213"/>
      <c r="AA871" s="213"/>
      <c r="AB871" s="213"/>
      <c r="AC871" s="213"/>
      <c r="AD871" s="213"/>
      <c r="AE871" s="213"/>
      <c r="AF871" s="213"/>
      <c r="AG871" s="213" t="s">
        <v>204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1" x14ac:dyDescent="0.2">
      <c r="A872" s="220"/>
      <c r="B872" s="221"/>
      <c r="C872" s="253" t="s">
        <v>2066</v>
      </c>
      <c r="D872" s="226"/>
      <c r="E872" s="227">
        <v>97.36</v>
      </c>
      <c r="F872" s="224"/>
      <c r="G872" s="224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13"/>
      <c r="Z872" s="213"/>
      <c r="AA872" s="213"/>
      <c r="AB872" s="213"/>
      <c r="AC872" s="213"/>
      <c r="AD872" s="213"/>
      <c r="AE872" s="213"/>
      <c r="AF872" s="213"/>
      <c r="AG872" s="213" t="s">
        <v>204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53" t="s">
        <v>2145</v>
      </c>
      <c r="D873" s="226"/>
      <c r="E873" s="227">
        <v>489.19</v>
      </c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13"/>
      <c r="Z873" s="213"/>
      <c r="AA873" s="213"/>
      <c r="AB873" s="213"/>
      <c r="AC873" s="213"/>
      <c r="AD873" s="213"/>
      <c r="AE873" s="213"/>
      <c r="AF873" s="213"/>
      <c r="AG873" s="213" t="s">
        <v>204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51"/>
      <c r="D874" s="246"/>
      <c r="E874" s="246"/>
      <c r="F874" s="246"/>
      <c r="G874" s="246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13"/>
      <c r="Z874" s="213"/>
      <c r="AA874" s="213"/>
      <c r="AB874" s="213"/>
      <c r="AC874" s="213"/>
      <c r="AD874" s="213"/>
      <c r="AE874" s="213"/>
      <c r="AF874" s="213"/>
      <c r="AG874" s="213" t="s">
        <v>200</v>
      </c>
      <c r="AH874" s="213"/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36">
        <v>123</v>
      </c>
      <c r="B875" s="237" t="s">
        <v>2146</v>
      </c>
      <c r="C875" s="249" t="s">
        <v>2147</v>
      </c>
      <c r="D875" s="238" t="s">
        <v>398</v>
      </c>
      <c r="E875" s="239">
        <v>4320.1400000000003</v>
      </c>
      <c r="F875" s="240"/>
      <c r="G875" s="241">
        <f>ROUND(E875*F875,2)</f>
        <v>0</v>
      </c>
      <c r="H875" s="240"/>
      <c r="I875" s="241">
        <f>ROUND(E875*H875,2)</f>
        <v>0</v>
      </c>
      <c r="J875" s="240"/>
      <c r="K875" s="241">
        <f>ROUND(E875*J875,2)</f>
        <v>0</v>
      </c>
      <c r="L875" s="241">
        <v>21</v>
      </c>
      <c r="M875" s="241">
        <f>G875*(1+L875/100)</f>
        <v>0</v>
      </c>
      <c r="N875" s="239">
        <v>1.2E-4</v>
      </c>
      <c r="O875" s="239">
        <f>ROUND(E875*N875,2)</f>
        <v>0.52</v>
      </c>
      <c r="P875" s="239">
        <v>0</v>
      </c>
      <c r="Q875" s="239">
        <f>ROUND(E875*P875,2)</f>
        <v>0</v>
      </c>
      <c r="R875" s="241" t="s">
        <v>317</v>
      </c>
      <c r="S875" s="241" t="s">
        <v>194</v>
      </c>
      <c r="T875" s="242" t="s">
        <v>242</v>
      </c>
      <c r="U875" s="224">
        <v>0</v>
      </c>
      <c r="V875" s="224">
        <f>ROUND(E875*U875,2)</f>
        <v>0</v>
      </c>
      <c r="W875" s="224"/>
      <c r="X875" s="224" t="s">
        <v>318</v>
      </c>
      <c r="Y875" s="213"/>
      <c r="Z875" s="213"/>
      <c r="AA875" s="213"/>
      <c r="AB875" s="213"/>
      <c r="AC875" s="213"/>
      <c r="AD875" s="213"/>
      <c r="AE875" s="213"/>
      <c r="AF875" s="213"/>
      <c r="AG875" s="213" t="s">
        <v>319</v>
      </c>
      <c r="AH875" s="213"/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1" x14ac:dyDescent="0.2">
      <c r="A876" s="220"/>
      <c r="B876" s="221"/>
      <c r="C876" s="253" t="s">
        <v>2124</v>
      </c>
      <c r="D876" s="226"/>
      <c r="E876" s="227">
        <v>31.405000000000001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13"/>
      <c r="Z876" s="213"/>
      <c r="AA876" s="213"/>
      <c r="AB876" s="213"/>
      <c r="AC876" s="213"/>
      <c r="AD876" s="213"/>
      <c r="AE876" s="213"/>
      <c r="AF876" s="213"/>
      <c r="AG876" s="213" t="s">
        <v>204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1" x14ac:dyDescent="0.2">
      <c r="A877" s="220"/>
      <c r="B877" s="221"/>
      <c r="C877" s="253" t="s">
        <v>2148</v>
      </c>
      <c r="D877" s="226"/>
      <c r="E877" s="227">
        <v>2353.12</v>
      </c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13"/>
      <c r="Z877" s="213"/>
      <c r="AA877" s="213"/>
      <c r="AB877" s="213"/>
      <c r="AC877" s="213"/>
      <c r="AD877" s="213"/>
      <c r="AE877" s="213"/>
      <c r="AF877" s="213"/>
      <c r="AG877" s="213" t="s">
        <v>204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1" x14ac:dyDescent="0.2">
      <c r="A878" s="220"/>
      <c r="B878" s="221"/>
      <c r="C878" s="253" t="s">
        <v>2149</v>
      </c>
      <c r="D878" s="226"/>
      <c r="E878" s="227">
        <v>107.096</v>
      </c>
      <c r="F878" s="224"/>
      <c r="G878" s="224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13"/>
      <c r="Z878" s="213"/>
      <c r="AA878" s="213"/>
      <c r="AB878" s="213"/>
      <c r="AC878" s="213"/>
      <c r="AD878" s="213"/>
      <c r="AE878" s="213"/>
      <c r="AF878" s="213"/>
      <c r="AG878" s="213" t="s">
        <v>204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53" t="s">
        <v>2150</v>
      </c>
      <c r="D879" s="226"/>
      <c r="E879" s="227">
        <v>214.19200000000001</v>
      </c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13"/>
      <c r="Z879" s="213"/>
      <c r="AA879" s="213"/>
      <c r="AB879" s="213"/>
      <c r="AC879" s="213"/>
      <c r="AD879" s="213"/>
      <c r="AE879" s="213"/>
      <c r="AF879" s="213"/>
      <c r="AG879" s="213" t="s">
        <v>204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53" t="s">
        <v>2151</v>
      </c>
      <c r="D880" s="226"/>
      <c r="E880" s="227">
        <v>1614.327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13"/>
      <c r="Z880" s="213"/>
      <c r="AA880" s="213"/>
      <c r="AB880" s="213"/>
      <c r="AC880" s="213"/>
      <c r="AD880" s="213"/>
      <c r="AE880" s="213"/>
      <c r="AF880" s="213"/>
      <c r="AG880" s="213" t="s">
        <v>204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51"/>
      <c r="D881" s="246"/>
      <c r="E881" s="246"/>
      <c r="F881" s="246"/>
      <c r="G881" s="246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13"/>
      <c r="Z881" s="213"/>
      <c r="AA881" s="213"/>
      <c r="AB881" s="213"/>
      <c r="AC881" s="213"/>
      <c r="AD881" s="213"/>
      <c r="AE881" s="213"/>
      <c r="AF881" s="213"/>
      <c r="AG881" s="213" t="s">
        <v>200</v>
      </c>
      <c r="AH881" s="213"/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ht="22.5" outlineLevel="1" x14ac:dyDescent="0.2">
      <c r="A882" s="236">
        <v>124</v>
      </c>
      <c r="B882" s="237" t="s">
        <v>2152</v>
      </c>
      <c r="C882" s="249" t="s">
        <v>2153</v>
      </c>
      <c r="D882" s="238" t="s">
        <v>398</v>
      </c>
      <c r="E882" s="239">
        <v>303.017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39">
        <v>2.9999999999999997E-4</v>
      </c>
      <c r="O882" s="239">
        <f>ROUND(E882*N882,2)</f>
        <v>0.09</v>
      </c>
      <c r="P882" s="239">
        <v>0</v>
      </c>
      <c r="Q882" s="239">
        <f>ROUND(E882*P882,2)</f>
        <v>0</v>
      </c>
      <c r="R882" s="241" t="s">
        <v>317</v>
      </c>
      <c r="S882" s="241" t="s">
        <v>194</v>
      </c>
      <c r="T882" s="242" t="s">
        <v>242</v>
      </c>
      <c r="U882" s="224">
        <v>0</v>
      </c>
      <c r="V882" s="224">
        <f>ROUND(E882*U882,2)</f>
        <v>0</v>
      </c>
      <c r="W882" s="224"/>
      <c r="X882" s="224" t="s">
        <v>318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319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1" x14ac:dyDescent="0.2">
      <c r="A883" s="220"/>
      <c r="B883" s="221"/>
      <c r="C883" s="253" t="s">
        <v>2154</v>
      </c>
      <c r="D883" s="226"/>
      <c r="E883" s="227">
        <v>303.017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13"/>
      <c r="Z883" s="213"/>
      <c r="AA883" s="213"/>
      <c r="AB883" s="213"/>
      <c r="AC883" s="213"/>
      <c r="AD883" s="213"/>
      <c r="AE883" s="213"/>
      <c r="AF883" s="213"/>
      <c r="AG883" s="213" t="s">
        <v>204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1" x14ac:dyDescent="0.2">
      <c r="A884" s="220"/>
      <c r="B884" s="221"/>
      <c r="C884" s="251"/>
      <c r="D884" s="246"/>
      <c r="E884" s="246"/>
      <c r="F884" s="246"/>
      <c r="G884" s="246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13"/>
      <c r="Z884" s="213"/>
      <c r="AA884" s="213"/>
      <c r="AB884" s="213"/>
      <c r="AC884" s="213"/>
      <c r="AD884" s="213"/>
      <c r="AE884" s="213"/>
      <c r="AF884" s="213"/>
      <c r="AG884" s="213" t="s">
        <v>200</v>
      </c>
      <c r="AH884" s="213"/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>
        <v>125</v>
      </c>
      <c r="B885" s="221" t="s">
        <v>2155</v>
      </c>
      <c r="C885" s="265" t="s">
        <v>2156</v>
      </c>
      <c r="D885" s="222" t="s">
        <v>0</v>
      </c>
      <c r="E885" s="245"/>
      <c r="F885" s="225"/>
      <c r="G885" s="224">
        <f>ROUND(E885*F885,2)</f>
        <v>0</v>
      </c>
      <c r="H885" s="225"/>
      <c r="I885" s="224">
        <f>ROUND(E885*H885,2)</f>
        <v>0</v>
      </c>
      <c r="J885" s="225"/>
      <c r="K885" s="224">
        <f>ROUND(E885*J885,2)</f>
        <v>0</v>
      </c>
      <c r="L885" s="224">
        <v>21</v>
      </c>
      <c r="M885" s="224">
        <f>G885*(1+L885/100)</f>
        <v>0</v>
      </c>
      <c r="N885" s="223">
        <v>0</v>
      </c>
      <c r="O885" s="223">
        <f>ROUND(E885*N885,2)</f>
        <v>0</v>
      </c>
      <c r="P885" s="223">
        <v>0</v>
      </c>
      <c r="Q885" s="223">
        <f>ROUND(E885*P885,2)</f>
        <v>0</v>
      </c>
      <c r="R885" s="224" t="s">
        <v>2024</v>
      </c>
      <c r="S885" s="224" t="s">
        <v>194</v>
      </c>
      <c r="T885" s="224" t="s">
        <v>242</v>
      </c>
      <c r="U885" s="224">
        <v>0</v>
      </c>
      <c r="V885" s="224">
        <f>ROUND(E885*U885,2)</f>
        <v>0</v>
      </c>
      <c r="W885" s="224"/>
      <c r="X885" s="224" t="s">
        <v>338</v>
      </c>
      <c r="Y885" s="213"/>
      <c r="Z885" s="213"/>
      <c r="AA885" s="213"/>
      <c r="AB885" s="213"/>
      <c r="AC885" s="213"/>
      <c r="AD885" s="213"/>
      <c r="AE885" s="213"/>
      <c r="AF885" s="213"/>
      <c r="AG885" s="213" t="s">
        <v>339</v>
      </c>
      <c r="AH885" s="213"/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66" t="s">
        <v>1333</v>
      </c>
      <c r="D886" s="263"/>
      <c r="E886" s="263"/>
      <c r="F886" s="263"/>
      <c r="G886" s="263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13"/>
      <c r="Z886" s="213"/>
      <c r="AA886" s="213"/>
      <c r="AB886" s="213"/>
      <c r="AC886" s="213"/>
      <c r="AD886" s="213"/>
      <c r="AE886" s="213"/>
      <c r="AF886" s="213"/>
      <c r="AG886" s="213" t="s">
        <v>234</v>
      </c>
      <c r="AH886" s="213"/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51"/>
      <c r="D887" s="246"/>
      <c r="E887" s="246"/>
      <c r="F887" s="246"/>
      <c r="G887" s="246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13"/>
      <c r="Z887" s="213"/>
      <c r="AA887" s="213"/>
      <c r="AB887" s="213"/>
      <c r="AC887" s="213"/>
      <c r="AD887" s="213"/>
      <c r="AE887" s="213"/>
      <c r="AF887" s="213"/>
      <c r="AG887" s="213" t="s">
        <v>200</v>
      </c>
      <c r="AH887" s="213"/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x14ac:dyDescent="0.2">
      <c r="A888" s="229" t="s">
        <v>189</v>
      </c>
      <c r="B888" s="230" t="s">
        <v>126</v>
      </c>
      <c r="C888" s="248" t="s">
        <v>127</v>
      </c>
      <c r="D888" s="231"/>
      <c r="E888" s="232"/>
      <c r="F888" s="233"/>
      <c r="G888" s="233">
        <f>SUMIF(AG889:AG1024,"&lt;&gt;NOR",G889:G1024)</f>
        <v>0</v>
      </c>
      <c r="H888" s="233"/>
      <c r="I888" s="233">
        <f>SUM(I889:I1024)</f>
        <v>0</v>
      </c>
      <c r="J888" s="233"/>
      <c r="K888" s="233">
        <f>SUM(K889:K1024)</f>
        <v>0</v>
      </c>
      <c r="L888" s="233"/>
      <c r="M888" s="233">
        <f>SUM(M889:M1024)</f>
        <v>0</v>
      </c>
      <c r="N888" s="232"/>
      <c r="O888" s="232">
        <f>SUM(O889:O1024)</f>
        <v>17.149999999999999</v>
      </c>
      <c r="P888" s="232"/>
      <c r="Q888" s="232">
        <f>SUM(Q889:Q1024)</f>
        <v>0</v>
      </c>
      <c r="R888" s="233"/>
      <c r="S888" s="233"/>
      <c r="T888" s="234"/>
      <c r="U888" s="228"/>
      <c r="V888" s="228">
        <f>SUM(V889:V1024)</f>
        <v>668.31</v>
      </c>
      <c r="W888" s="228"/>
      <c r="X888" s="228"/>
      <c r="AG888" t="s">
        <v>190</v>
      </c>
    </row>
    <row r="889" spans="1:60" ht="22.5" outlineLevel="1" x14ac:dyDescent="0.2">
      <c r="A889" s="236">
        <v>126</v>
      </c>
      <c r="B889" s="237" t="s">
        <v>2157</v>
      </c>
      <c r="C889" s="249" t="s">
        <v>2158</v>
      </c>
      <c r="D889" s="238" t="s">
        <v>398</v>
      </c>
      <c r="E889" s="239">
        <v>341.53</v>
      </c>
      <c r="F889" s="240"/>
      <c r="G889" s="241">
        <f>ROUND(E889*F889,2)</f>
        <v>0</v>
      </c>
      <c r="H889" s="240"/>
      <c r="I889" s="241">
        <f>ROUND(E889*H889,2)</f>
        <v>0</v>
      </c>
      <c r="J889" s="240"/>
      <c r="K889" s="241">
        <f>ROUND(E889*J889,2)</f>
        <v>0</v>
      </c>
      <c r="L889" s="241">
        <v>21</v>
      </c>
      <c r="M889" s="241">
        <f>G889*(1+L889/100)</f>
        <v>0</v>
      </c>
      <c r="N889" s="239">
        <v>3.3800000000000002E-3</v>
      </c>
      <c r="O889" s="239">
        <f>ROUND(E889*N889,2)</f>
        <v>1.1499999999999999</v>
      </c>
      <c r="P889" s="239">
        <v>0</v>
      </c>
      <c r="Q889" s="239">
        <f>ROUND(E889*P889,2)</f>
        <v>0</v>
      </c>
      <c r="R889" s="241" t="s">
        <v>2159</v>
      </c>
      <c r="S889" s="241" t="s">
        <v>194</v>
      </c>
      <c r="T889" s="242" t="s">
        <v>242</v>
      </c>
      <c r="U889" s="224">
        <v>0.71004</v>
      </c>
      <c r="V889" s="224">
        <f>ROUND(E889*U889,2)</f>
        <v>242.5</v>
      </c>
      <c r="W889" s="224"/>
      <c r="X889" s="224" t="s">
        <v>231</v>
      </c>
      <c r="Y889" s="213"/>
      <c r="Z889" s="213"/>
      <c r="AA889" s="213"/>
      <c r="AB889" s="213"/>
      <c r="AC889" s="213"/>
      <c r="AD889" s="213"/>
      <c r="AE889" s="213"/>
      <c r="AF889" s="213"/>
      <c r="AG889" s="213" t="s">
        <v>232</v>
      </c>
      <c r="AH889" s="213"/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1" x14ac:dyDescent="0.2">
      <c r="A890" s="220"/>
      <c r="B890" s="221"/>
      <c r="C890" s="253" t="s">
        <v>2160</v>
      </c>
      <c r="D890" s="226"/>
      <c r="E890" s="227"/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13"/>
      <c r="Z890" s="213"/>
      <c r="AA890" s="213"/>
      <c r="AB890" s="213"/>
      <c r="AC890" s="213"/>
      <c r="AD890" s="213"/>
      <c r="AE890" s="213"/>
      <c r="AF890" s="213"/>
      <c r="AG890" s="213" t="s">
        <v>204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53" t="s">
        <v>1676</v>
      </c>
      <c r="D891" s="226"/>
      <c r="E891" s="227"/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13"/>
      <c r="Z891" s="213"/>
      <c r="AA891" s="213"/>
      <c r="AB891" s="213"/>
      <c r="AC891" s="213"/>
      <c r="AD891" s="213"/>
      <c r="AE891" s="213"/>
      <c r="AF891" s="213"/>
      <c r="AG891" s="213" t="s">
        <v>204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53" t="s">
        <v>1677</v>
      </c>
      <c r="D892" s="226"/>
      <c r="E892" s="227">
        <v>85.84</v>
      </c>
      <c r="F892" s="224"/>
      <c r="G892" s="224"/>
      <c r="H892" s="224"/>
      <c r="I892" s="224"/>
      <c r="J892" s="224"/>
      <c r="K892" s="224"/>
      <c r="L892" s="224"/>
      <c r="M892" s="224"/>
      <c r="N892" s="223"/>
      <c r="O892" s="223"/>
      <c r="P892" s="223"/>
      <c r="Q892" s="223"/>
      <c r="R892" s="224"/>
      <c r="S892" s="224"/>
      <c r="T892" s="224"/>
      <c r="U892" s="224"/>
      <c r="V892" s="224"/>
      <c r="W892" s="224"/>
      <c r="X892" s="224"/>
      <c r="Y892" s="213"/>
      <c r="Z892" s="213"/>
      <c r="AA892" s="213"/>
      <c r="AB892" s="213"/>
      <c r="AC892" s="213"/>
      <c r="AD892" s="213"/>
      <c r="AE892" s="213"/>
      <c r="AF892" s="213"/>
      <c r="AG892" s="213" t="s">
        <v>204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ht="22.5" outlineLevel="1" x14ac:dyDescent="0.2">
      <c r="A893" s="220"/>
      <c r="B893" s="221"/>
      <c r="C893" s="253" t="s">
        <v>1678</v>
      </c>
      <c r="D893" s="226"/>
      <c r="E893" s="227">
        <v>219.18</v>
      </c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13"/>
      <c r="Z893" s="213"/>
      <c r="AA893" s="213"/>
      <c r="AB893" s="213"/>
      <c r="AC893" s="213"/>
      <c r="AD893" s="213"/>
      <c r="AE893" s="213"/>
      <c r="AF893" s="213"/>
      <c r="AG893" s="213" t="s">
        <v>204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20"/>
      <c r="B894" s="221"/>
      <c r="C894" s="253" t="s">
        <v>2161</v>
      </c>
      <c r="D894" s="226"/>
      <c r="E894" s="227"/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13"/>
      <c r="Z894" s="213"/>
      <c r="AA894" s="213"/>
      <c r="AB894" s="213"/>
      <c r="AC894" s="213"/>
      <c r="AD894" s="213"/>
      <c r="AE894" s="213"/>
      <c r="AF894" s="213"/>
      <c r="AG894" s="213" t="s">
        <v>204</v>
      </c>
      <c r="AH894" s="213">
        <v>0</v>
      </c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1" x14ac:dyDescent="0.2">
      <c r="A895" s="220"/>
      <c r="B895" s="221"/>
      <c r="C895" s="253" t="s">
        <v>2162</v>
      </c>
      <c r="D895" s="226"/>
      <c r="E895" s="227">
        <v>36.51</v>
      </c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13"/>
      <c r="Z895" s="213"/>
      <c r="AA895" s="213"/>
      <c r="AB895" s="213"/>
      <c r="AC895" s="213"/>
      <c r="AD895" s="213"/>
      <c r="AE895" s="213"/>
      <c r="AF895" s="213"/>
      <c r="AG895" s="213" t="s">
        <v>204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1" x14ac:dyDescent="0.2">
      <c r="A896" s="220"/>
      <c r="B896" s="221"/>
      <c r="C896" s="251"/>
      <c r="D896" s="246"/>
      <c r="E896" s="246"/>
      <c r="F896" s="246"/>
      <c r="G896" s="246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13"/>
      <c r="Z896" s="213"/>
      <c r="AA896" s="213"/>
      <c r="AB896" s="213"/>
      <c r="AC896" s="213"/>
      <c r="AD896" s="213"/>
      <c r="AE896" s="213"/>
      <c r="AF896" s="213"/>
      <c r="AG896" s="213" t="s">
        <v>200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1" x14ac:dyDescent="0.2">
      <c r="A897" s="236">
        <v>127</v>
      </c>
      <c r="B897" s="237" t="s">
        <v>2163</v>
      </c>
      <c r="C897" s="249" t="s">
        <v>2164</v>
      </c>
      <c r="D897" s="238" t="s">
        <v>398</v>
      </c>
      <c r="E897" s="239">
        <v>353.39</v>
      </c>
      <c r="F897" s="240"/>
      <c r="G897" s="241">
        <f>ROUND(E897*F897,2)</f>
        <v>0</v>
      </c>
      <c r="H897" s="240"/>
      <c r="I897" s="241">
        <f>ROUND(E897*H897,2)</f>
        <v>0</v>
      </c>
      <c r="J897" s="240"/>
      <c r="K897" s="241">
        <f>ROUND(E897*J897,2)</f>
        <v>0</v>
      </c>
      <c r="L897" s="241">
        <v>21</v>
      </c>
      <c r="M897" s="241">
        <f>G897*(1+L897/100)</f>
        <v>0</v>
      </c>
      <c r="N897" s="239">
        <v>0</v>
      </c>
      <c r="O897" s="239">
        <f>ROUND(E897*N897,2)</f>
        <v>0</v>
      </c>
      <c r="P897" s="239">
        <v>0</v>
      </c>
      <c r="Q897" s="239">
        <f>ROUND(E897*P897,2)</f>
        <v>0</v>
      </c>
      <c r="R897" s="241" t="s">
        <v>2159</v>
      </c>
      <c r="S897" s="241" t="s">
        <v>194</v>
      </c>
      <c r="T897" s="242" t="s">
        <v>242</v>
      </c>
      <c r="U897" s="224">
        <v>0.08</v>
      </c>
      <c r="V897" s="224">
        <f>ROUND(E897*U897,2)</f>
        <v>28.27</v>
      </c>
      <c r="W897" s="224"/>
      <c r="X897" s="224" t="s">
        <v>231</v>
      </c>
      <c r="Y897" s="213"/>
      <c r="Z897" s="213"/>
      <c r="AA897" s="213"/>
      <c r="AB897" s="213"/>
      <c r="AC897" s="213"/>
      <c r="AD897" s="213"/>
      <c r="AE897" s="213"/>
      <c r="AF897" s="213"/>
      <c r="AG897" s="213" t="s">
        <v>232</v>
      </c>
      <c r="AH897" s="213"/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1" x14ac:dyDescent="0.2">
      <c r="A898" s="220"/>
      <c r="B898" s="221"/>
      <c r="C898" s="253" t="s">
        <v>2165</v>
      </c>
      <c r="D898" s="226"/>
      <c r="E898" s="227"/>
      <c r="F898" s="224"/>
      <c r="G898" s="224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13"/>
      <c r="Z898" s="213"/>
      <c r="AA898" s="213"/>
      <c r="AB898" s="213"/>
      <c r="AC898" s="213"/>
      <c r="AD898" s="213"/>
      <c r="AE898" s="213"/>
      <c r="AF898" s="213"/>
      <c r="AG898" s="213" t="s">
        <v>204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53" t="s">
        <v>2166</v>
      </c>
      <c r="D899" s="226"/>
      <c r="E899" s="227">
        <v>85.84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13"/>
      <c r="Z899" s="213"/>
      <c r="AA899" s="213"/>
      <c r="AB899" s="213"/>
      <c r="AC899" s="213"/>
      <c r="AD899" s="213"/>
      <c r="AE899" s="213"/>
      <c r="AF899" s="213"/>
      <c r="AG899" s="213" t="s">
        <v>204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53" t="s">
        <v>2167</v>
      </c>
      <c r="D900" s="226"/>
      <c r="E900" s="227">
        <v>45.7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13"/>
      <c r="Z900" s="213"/>
      <c r="AA900" s="213"/>
      <c r="AB900" s="213"/>
      <c r="AC900" s="213"/>
      <c r="AD900" s="213"/>
      <c r="AE900" s="213"/>
      <c r="AF900" s="213"/>
      <c r="AG900" s="213" t="s">
        <v>204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53" t="s">
        <v>2168</v>
      </c>
      <c r="D901" s="226"/>
      <c r="E901" s="227">
        <v>30.03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13"/>
      <c r="Z901" s="213"/>
      <c r="AA901" s="213"/>
      <c r="AB901" s="213"/>
      <c r="AC901" s="213"/>
      <c r="AD901" s="213"/>
      <c r="AE901" s="213"/>
      <c r="AF901" s="213"/>
      <c r="AG901" s="213" t="s">
        <v>204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1" x14ac:dyDescent="0.2">
      <c r="A902" s="220"/>
      <c r="B902" s="221"/>
      <c r="C902" s="253" t="s">
        <v>2169</v>
      </c>
      <c r="D902" s="226"/>
      <c r="E902" s="227">
        <v>171.45</v>
      </c>
      <c r="F902" s="224"/>
      <c r="G902" s="224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13"/>
      <c r="Z902" s="213"/>
      <c r="AA902" s="213"/>
      <c r="AB902" s="213"/>
      <c r="AC902" s="213"/>
      <c r="AD902" s="213"/>
      <c r="AE902" s="213"/>
      <c r="AF902" s="213"/>
      <c r="AG902" s="213" t="s">
        <v>204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1" x14ac:dyDescent="0.2">
      <c r="A903" s="220"/>
      <c r="B903" s="221"/>
      <c r="C903" s="253" t="s">
        <v>2170</v>
      </c>
      <c r="D903" s="226"/>
      <c r="E903" s="227"/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13"/>
      <c r="Z903" s="213"/>
      <c r="AA903" s="213"/>
      <c r="AB903" s="213"/>
      <c r="AC903" s="213"/>
      <c r="AD903" s="213"/>
      <c r="AE903" s="213"/>
      <c r="AF903" s="213"/>
      <c r="AG903" s="213" t="s">
        <v>204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1" x14ac:dyDescent="0.2">
      <c r="A904" s="220"/>
      <c r="B904" s="221"/>
      <c r="C904" s="253" t="s">
        <v>2171</v>
      </c>
      <c r="D904" s="226"/>
      <c r="E904" s="227">
        <v>9.8800000000000008</v>
      </c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13"/>
      <c r="Z904" s="213"/>
      <c r="AA904" s="213"/>
      <c r="AB904" s="213"/>
      <c r="AC904" s="213"/>
      <c r="AD904" s="213"/>
      <c r="AE904" s="213"/>
      <c r="AF904" s="213"/>
      <c r="AG904" s="213" t="s">
        <v>204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53" t="s">
        <v>673</v>
      </c>
      <c r="D905" s="226"/>
      <c r="E905" s="227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13"/>
      <c r="Z905" s="213"/>
      <c r="AA905" s="213"/>
      <c r="AB905" s="213"/>
      <c r="AC905" s="213"/>
      <c r="AD905" s="213"/>
      <c r="AE905" s="213"/>
      <c r="AF905" s="213"/>
      <c r="AG905" s="213" t="s">
        <v>204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53" t="s">
        <v>2172</v>
      </c>
      <c r="D906" s="226"/>
      <c r="E906" s="227"/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13"/>
      <c r="Z906" s="213"/>
      <c r="AA906" s="213"/>
      <c r="AB906" s="213"/>
      <c r="AC906" s="213"/>
      <c r="AD906" s="213"/>
      <c r="AE906" s="213"/>
      <c r="AF906" s="213"/>
      <c r="AG906" s="213" t="s">
        <v>204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53" t="s">
        <v>2173</v>
      </c>
      <c r="D907" s="226"/>
      <c r="E907" s="227">
        <v>10.49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13"/>
      <c r="Z907" s="213"/>
      <c r="AA907" s="213"/>
      <c r="AB907" s="213"/>
      <c r="AC907" s="213"/>
      <c r="AD907" s="213"/>
      <c r="AE907" s="213"/>
      <c r="AF907" s="213"/>
      <c r="AG907" s="213" t="s">
        <v>204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20"/>
      <c r="B908" s="221"/>
      <c r="C908" s="251"/>
      <c r="D908" s="246"/>
      <c r="E908" s="246"/>
      <c r="F908" s="246"/>
      <c r="G908" s="246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13"/>
      <c r="Z908" s="213"/>
      <c r="AA908" s="213"/>
      <c r="AB908" s="213"/>
      <c r="AC908" s="213"/>
      <c r="AD908" s="213"/>
      <c r="AE908" s="213"/>
      <c r="AF908" s="213"/>
      <c r="AG908" s="213" t="s">
        <v>200</v>
      </c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 x14ac:dyDescent="0.2">
      <c r="A909" s="236">
        <v>128</v>
      </c>
      <c r="B909" s="237" t="s">
        <v>2174</v>
      </c>
      <c r="C909" s="249" t="s">
        <v>2175</v>
      </c>
      <c r="D909" s="238" t="s">
        <v>398</v>
      </c>
      <c r="E909" s="239">
        <v>124.32299999999999</v>
      </c>
      <c r="F909" s="240"/>
      <c r="G909" s="241">
        <f>ROUND(E909*F909,2)</f>
        <v>0</v>
      </c>
      <c r="H909" s="240"/>
      <c r="I909" s="241">
        <f>ROUND(E909*H909,2)</f>
        <v>0</v>
      </c>
      <c r="J909" s="240"/>
      <c r="K909" s="241">
        <f>ROUND(E909*J909,2)</f>
        <v>0</v>
      </c>
      <c r="L909" s="241">
        <v>21</v>
      </c>
      <c r="M909" s="241">
        <f>G909*(1+L909/100)</f>
        <v>0</v>
      </c>
      <c r="N909" s="239">
        <v>0</v>
      </c>
      <c r="O909" s="239">
        <f>ROUND(E909*N909,2)</f>
        <v>0</v>
      </c>
      <c r="P909" s="239">
        <v>0</v>
      </c>
      <c r="Q909" s="239">
        <f>ROUND(E909*P909,2)</f>
        <v>0</v>
      </c>
      <c r="R909" s="241" t="s">
        <v>2159</v>
      </c>
      <c r="S909" s="241" t="s">
        <v>194</v>
      </c>
      <c r="T909" s="242" t="s">
        <v>242</v>
      </c>
      <c r="U909" s="224">
        <v>0.37440000000000001</v>
      </c>
      <c r="V909" s="224">
        <f>ROUND(E909*U909,2)</f>
        <v>46.55</v>
      </c>
      <c r="W909" s="224"/>
      <c r="X909" s="224" t="s">
        <v>231</v>
      </c>
      <c r="Y909" s="213"/>
      <c r="Z909" s="213"/>
      <c r="AA909" s="213"/>
      <c r="AB909" s="213"/>
      <c r="AC909" s="213"/>
      <c r="AD909" s="213"/>
      <c r="AE909" s="213"/>
      <c r="AF909" s="213"/>
      <c r="AG909" s="213" t="s">
        <v>232</v>
      </c>
      <c r="AH909" s="213"/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1" x14ac:dyDescent="0.2">
      <c r="A910" s="220"/>
      <c r="B910" s="221"/>
      <c r="C910" s="253" t="s">
        <v>2176</v>
      </c>
      <c r="D910" s="226"/>
      <c r="E910" s="227"/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13"/>
      <c r="Z910" s="213"/>
      <c r="AA910" s="213"/>
      <c r="AB910" s="213"/>
      <c r="AC910" s="213"/>
      <c r="AD910" s="213"/>
      <c r="AE910" s="213"/>
      <c r="AF910" s="213"/>
      <c r="AG910" s="213" t="s">
        <v>204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53" t="s">
        <v>525</v>
      </c>
      <c r="D911" s="226"/>
      <c r="E911" s="227"/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13"/>
      <c r="Z911" s="213"/>
      <c r="AA911" s="213"/>
      <c r="AB911" s="213"/>
      <c r="AC911" s="213"/>
      <c r="AD911" s="213"/>
      <c r="AE911" s="213"/>
      <c r="AF911" s="213"/>
      <c r="AG911" s="213" t="s">
        <v>204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53" t="s">
        <v>525</v>
      </c>
      <c r="D912" s="226"/>
      <c r="E912" s="227"/>
      <c r="F912" s="224"/>
      <c r="G912" s="224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13"/>
      <c r="Z912" s="213"/>
      <c r="AA912" s="213"/>
      <c r="AB912" s="213"/>
      <c r="AC912" s="213"/>
      <c r="AD912" s="213"/>
      <c r="AE912" s="213"/>
      <c r="AF912" s="213"/>
      <c r="AG912" s="213" t="s">
        <v>204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53" t="s">
        <v>1777</v>
      </c>
      <c r="D913" s="226"/>
      <c r="E913" s="227"/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13"/>
      <c r="Z913" s="213"/>
      <c r="AA913" s="213"/>
      <c r="AB913" s="213"/>
      <c r="AC913" s="213"/>
      <c r="AD913" s="213"/>
      <c r="AE913" s="213"/>
      <c r="AF913" s="213"/>
      <c r="AG913" s="213" t="s">
        <v>204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1" x14ac:dyDescent="0.2">
      <c r="A914" s="220"/>
      <c r="B914" s="221"/>
      <c r="C914" s="253" t="s">
        <v>1778</v>
      </c>
      <c r="D914" s="226"/>
      <c r="E914" s="227"/>
      <c r="F914" s="224"/>
      <c r="G914" s="224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13"/>
      <c r="Z914" s="213"/>
      <c r="AA914" s="213"/>
      <c r="AB914" s="213"/>
      <c r="AC914" s="213"/>
      <c r="AD914" s="213"/>
      <c r="AE914" s="213"/>
      <c r="AF914" s="213"/>
      <c r="AG914" s="213" t="s">
        <v>204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1" x14ac:dyDescent="0.2">
      <c r="A915" s="220"/>
      <c r="B915" s="221"/>
      <c r="C915" s="253" t="s">
        <v>1779</v>
      </c>
      <c r="D915" s="226"/>
      <c r="E915" s="227">
        <v>41.524999999999999</v>
      </c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13"/>
      <c r="Z915" s="213"/>
      <c r="AA915" s="213"/>
      <c r="AB915" s="213"/>
      <c r="AC915" s="213"/>
      <c r="AD915" s="213"/>
      <c r="AE915" s="213"/>
      <c r="AF915" s="213"/>
      <c r="AG915" s="213" t="s">
        <v>204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1" x14ac:dyDescent="0.2">
      <c r="A916" s="220"/>
      <c r="B916" s="221"/>
      <c r="C916" s="253" t="s">
        <v>1780</v>
      </c>
      <c r="D916" s="226"/>
      <c r="E916" s="227">
        <v>38.625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13"/>
      <c r="Z916" s="213"/>
      <c r="AA916" s="213"/>
      <c r="AB916" s="213"/>
      <c r="AC916" s="213"/>
      <c r="AD916" s="213"/>
      <c r="AE916" s="213"/>
      <c r="AF916" s="213"/>
      <c r="AG916" s="213" t="s">
        <v>204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53" t="s">
        <v>1781</v>
      </c>
      <c r="D917" s="226"/>
      <c r="E917" s="227">
        <v>-5.2169999999999996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13"/>
      <c r="Z917" s="213"/>
      <c r="AA917" s="213"/>
      <c r="AB917" s="213"/>
      <c r="AC917" s="213"/>
      <c r="AD917" s="213"/>
      <c r="AE917" s="213"/>
      <c r="AF917" s="213"/>
      <c r="AG917" s="213" t="s">
        <v>204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53" t="s">
        <v>1782</v>
      </c>
      <c r="D918" s="226"/>
      <c r="E918" s="227">
        <v>11.05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13"/>
      <c r="Z918" s="213"/>
      <c r="AA918" s="213"/>
      <c r="AB918" s="213"/>
      <c r="AC918" s="213"/>
      <c r="AD918" s="213"/>
      <c r="AE918" s="213"/>
      <c r="AF918" s="213"/>
      <c r="AG918" s="213" t="s">
        <v>204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53" t="s">
        <v>1783</v>
      </c>
      <c r="D919" s="226"/>
      <c r="E919" s="227">
        <v>5.125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13"/>
      <c r="Z919" s="213"/>
      <c r="AA919" s="213"/>
      <c r="AB919" s="213"/>
      <c r="AC919" s="213"/>
      <c r="AD919" s="213"/>
      <c r="AE919" s="213"/>
      <c r="AF919" s="213"/>
      <c r="AG919" s="213" t="s">
        <v>204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1" x14ac:dyDescent="0.2">
      <c r="A920" s="220"/>
      <c r="B920" s="221"/>
      <c r="C920" s="253" t="s">
        <v>1784</v>
      </c>
      <c r="D920" s="226"/>
      <c r="E920" s="227">
        <v>2.75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13"/>
      <c r="Z920" s="213"/>
      <c r="AA920" s="213"/>
      <c r="AB920" s="213"/>
      <c r="AC920" s="213"/>
      <c r="AD920" s="213"/>
      <c r="AE920" s="213"/>
      <c r="AF920" s="213"/>
      <c r="AG920" s="213" t="s">
        <v>204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1" x14ac:dyDescent="0.2">
      <c r="A921" s="220"/>
      <c r="B921" s="221"/>
      <c r="C921" s="253" t="s">
        <v>1785</v>
      </c>
      <c r="D921" s="226"/>
      <c r="E921" s="227">
        <v>-3.77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13"/>
      <c r="Z921" s="213"/>
      <c r="AA921" s="213"/>
      <c r="AB921" s="213"/>
      <c r="AC921" s="213"/>
      <c r="AD921" s="213"/>
      <c r="AE921" s="213"/>
      <c r="AF921" s="213"/>
      <c r="AG921" s="213" t="s">
        <v>204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outlineLevel="1" x14ac:dyDescent="0.2">
      <c r="A922" s="220"/>
      <c r="B922" s="221"/>
      <c r="C922" s="253" t="s">
        <v>1786</v>
      </c>
      <c r="D922" s="226"/>
      <c r="E922" s="227">
        <v>24.11</v>
      </c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13"/>
      <c r="Z922" s="213"/>
      <c r="AA922" s="213"/>
      <c r="AB922" s="213"/>
      <c r="AC922" s="213"/>
      <c r="AD922" s="213"/>
      <c r="AE922" s="213"/>
      <c r="AF922" s="213"/>
      <c r="AG922" s="213" t="s">
        <v>204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53" t="s">
        <v>1787</v>
      </c>
      <c r="D923" s="226"/>
      <c r="E923" s="227">
        <v>10.125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13"/>
      <c r="Z923" s="213"/>
      <c r="AA923" s="213"/>
      <c r="AB923" s="213"/>
      <c r="AC923" s="213"/>
      <c r="AD923" s="213"/>
      <c r="AE923" s="213"/>
      <c r="AF923" s="213"/>
      <c r="AG923" s="213" t="s">
        <v>204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51"/>
      <c r="D924" s="246"/>
      <c r="E924" s="246"/>
      <c r="F924" s="246"/>
      <c r="G924" s="246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13"/>
      <c r="Z924" s="213"/>
      <c r="AA924" s="213"/>
      <c r="AB924" s="213"/>
      <c r="AC924" s="213"/>
      <c r="AD924" s="213"/>
      <c r="AE924" s="213"/>
      <c r="AF924" s="213"/>
      <c r="AG924" s="213" t="s">
        <v>200</v>
      </c>
      <c r="AH924" s="213"/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36">
        <v>129</v>
      </c>
      <c r="B925" s="237" t="s">
        <v>2177</v>
      </c>
      <c r="C925" s="249" t="s">
        <v>2178</v>
      </c>
      <c r="D925" s="238" t="s">
        <v>398</v>
      </c>
      <c r="E925" s="239">
        <v>2109.7379999999998</v>
      </c>
      <c r="F925" s="240"/>
      <c r="G925" s="241">
        <f>ROUND(E925*F925,2)</f>
        <v>0</v>
      </c>
      <c r="H925" s="240"/>
      <c r="I925" s="241">
        <f>ROUND(E925*H925,2)</f>
        <v>0</v>
      </c>
      <c r="J925" s="240"/>
      <c r="K925" s="241">
        <f>ROUND(E925*J925,2)</f>
        <v>0</v>
      </c>
      <c r="L925" s="241">
        <v>21</v>
      </c>
      <c r="M925" s="241">
        <f>G925*(1+L925/100)</f>
        <v>0</v>
      </c>
      <c r="N925" s="239">
        <v>3.3E-4</v>
      </c>
      <c r="O925" s="239">
        <f>ROUND(E925*N925,2)</f>
        <v>0.7</v>
      </c>
      <c r="P925" s="239">
        <v>0</v>
      </c>
      <c r="Q925" s="239">
        <f>ROUND(E925*P925,2)</f>
        <v>0</v>
      </c>
      <c r="R925" s="241" t="s">
        <v>2159</v>
      </c>
      <c r="S925" s="241" t="s">
        <v>194</v>
      </c>
      <c r="T925" s="242" t="s">
        <v>242</v>
      </c>
      <c r="U925" s="224">
        <v>0.16</v>
      </c>
      <c r="V925" s="224">
        <f>ROUND(E925*U925,2)</f>
        <v>337.56</v>
      </c>
      <c r="W925" s="224"/>
      <c r="X925" s="224" t="s">
        <v>231</v>
      </c>
      <c r="Y925" s="213"/>
      <c r="Z925" s="213"/>
      <c r="AA925" s="213"/>
      <c r="AB925" s="213"/>
      <c r="AC925" s="213"/>
      <c r="AD925" s="213"/>
      <c r="AE925" s="213"/>
      <c r="AF925" s="213"/>
      <c r="AG925" s="213" t="s">
        <v>232</v>
      </c>
      <c r="AH925" s="213"/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20"/>
      <c r="B926" s="221"/>
      <c r="C926" s="250" t="s">
        <v>2179</v>
      </c>
      <c r="D926" s="244"/>
      <c r="E926" s="244"/>
      <c r="F926" s="244"/>
      <c r="G926" s="24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13"/>
      <c r="Z926" s="213"/>
      <c r="AA926" s="213"/>
      <c r="AB926" s="213"/>
      <c r="AC926" s="213"/>
      <c r="AD926" s="213"/>
      <c r="AE926" s="213"/>
      <c r="AF926" s="213"/>
      <c r="AG926" s="213" t="s">
        <v>199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1" x14ac:dyDescent="0.2">
      <c r="A927" s="220"/>
      <c r="B927" s="221"/>
      <c r="C927" s="253" t="s">
        <v>2180</v>
      </c>
      <c r="D927" s="226"/>
      <c r="E927" s="227"/>
      <c r="F927" s="224"/>
      <c r="G927" s="224"/>
      <c r="H927" s="224"/>
      <c r="I927" s="224"/>
      <c r="J927" s="224"/>
      <c r="K927" s="224"/>
      <c r="L927" s="224"/>
      <c r="M927" s="224"/>
      <c r="N927" s="223"/>
      <c r="O927" s="223"/>
      <c r="P927" s="223"/>
      <c r="Q927" s="223"/>
      <c r="R927" s="224"/>
      <c r="S927" s="224"/>
      <c r="T927" s="224"/>
      <c r="U927" s="224"/>
      <c r="V927" s="224"/>
      <c r="W927" s="224"/>
      <c r="X927" s="224"/>
      <c r="Y927" s="213"/>
      <c r="Z927" s="213"/>
      <c r="AA927" s="213"/>
      <c r="AB927" s="213"/>
      <c r="AC927" s="213"/>
      <c r="AD927" s="213"/>
      <c r="AE927" s="213"/>
      <c r="AF927" s="213"/>
      <c r="AG927" s="213" t="s">
        <v>204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outlineLevel="1" x14ac:dyDescent="0.2">
      <c r="A928" s="220"/>
      <c r="B928" s="221"/>
      <c r="C928" s="253" t="s">
        <v>2041</v>
      </c>
      <c r="D928" s="226"/>
      <c r="E928" s="227">
        <v>171.68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13"/>
      <c r="Z928" s="213"/>
      <c r="AA928" s="213"/>
      <c r="AB928" s="213"/>
      <c r="AC928" s="213"/>
      <c r="AD928" s="213"/>
      <c r="AE928" s="213"/>
      <c r="AF928" s="213"/>
      <c r="AG928" s="213" t="s">
        <v>204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53" t="s">
        <v>2042</v>
      </c>
      <c r="D929" s="226"/>
      <c r="E929" s="227">
        <v>28.55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13"/>
      <c r="Z929" s="213"/>
      <c r="AA929" s="213"/>
      <c r="AB929" s="213"/>
      <c r="AC929" s="213"/>
      <c r="AD929" s="213"/>
      <c r="AE929" s="213"/>
      <c r="AF929" s="213"/>
      <c r="AG929" s="213" t="s">
        <v>204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ht="22.5" outlineLevel="1" x14ac:dyDescent="0.2">
      <c r="A930" s="220"/>
      <c r="B930" s="221"/>
      <c r="C930" s="253" t="s">
        <v>2043</v>
      </c>
      <c r="D930" s="226"/>
      <c r="E930" s="227">
        <v>54.423000000000002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13"/>
      <c r="Z930" s="213"/>
      <c r="AA930" s="213"/>
      <c r="AB930" s="213"/>
      <c r="AC930" s="213"/>
      <c r="AD930" s="213"/>
      <c r="AE930" s="213"/>
      <c r="AF930" s="213"/>
      <c r="AG930" s="213" t="s">
        <v>204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53" t="s">
        <v>2044</v>
      </c>
      <c r="D931" s="226"/>
      <c r="E931" s="227">
        <v>18.140999999999998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13"/>
      <c r="Z931" s="213"/>
      <c r="AA931" s="213"/>
      <c r="AB931" s="213"/>
      <c r="AC931" s="213"/>
      <c r="AD931" s="213"/>
      <c r="AE931" s="213"/>
      <c r="AF931" s="213"/>
      <c r="AG931" s="213" t="s">
        <v>204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1" x14ac:dyDescent="0.2">
      <c r="A932" s="220"/>
      <c r="B932" s="221"/>
      <c r="C932" s="253" t="s">
        <v>2045</v>
      </c>
      <c r="D932" s="226"/>
      <c r="E932" s="227">
        <v>1.34</v>
      </c>
      <c r="F932" s="224"/>
      <c r="G932" s="224"/>
      <c r="H932" s="224"/>
      <c r="I932" s="224"/>
      <c r="J932" s="224"/>
      <c r="K932" s="224"/>
      <c r="L932" s="224"/>
      <c r="M932" s="224"/>
      <c r="N932" s="223"/>
      <c r="O932" s="223"/>
      <c r="P932" s="223"/>
      <c r="Q932" s="223"/>
      <c r="R932" s="224"/>
      <c r="S932" s="224"/>
      <c r="T932" s="224"/>
      <c r="U932" s="224"/>
      <c r="V932" s="224"/>
      <c r="W932" s="224"/>
      <c r="X932" s="224"/>
      <c r="Y932" s="213"/>
      <c r="Z932" s="213"/>
      <c r="AA932" s="213"/>
      <c r="AB932" s="213"/>
      <c r="AC932" s="213"/>
      <c r="AD932" s="213"/>
      <c r="AE932" s="213"/>
      <c r="AF932" s="213"/>
      <c r="AG932" s="213" t="s">
        <v>204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1" x14ac:dyDescent="0.2">
      <c r="A933" s="220"/>
      <c r="B933" s="221"/>
      <c r="C933" s="253" t="s">
        <v>2046</v>
      </c>
      <c r="D933" s="226"/>
      <c r="E933" s="227">
        <v>1.34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13"/>
      <c r="Z933" s="213"/>
      <c r="AA933" s="213"/>
      <c r="AB933" s="213"/>
      <c r="AC933" s="213"/>
      <c r="AD933" s="213"/>
      <c r="AE933" s="213"/>
      <c r="AF933" s="213"/>
      <c r="AG933" s="213" t="s">
        <v>204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outlineLevel="1" x14ac:dyDescent="0.2">
      <c r="A934" s="220"/>
      <c r="B934" s="221"/>
      <c r="C934" s="253" t="s">
        <v>2181</v>
      </c>
      <c r="D934" s="226"/>
      <c r="E934" s="227">
        <v>275.47000000000003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13"/>
      <c r="Z934" s="213"/>
      <c r="AA934" s="213"/>
      <c r="AB934" s="213"/>
      <c r="AC934" s="213"/>
      <c r="AD934" s="213"/>
      <c r="AE934" s="213"/>
      <c r="AF934" s="213"/>
      <c r="AG934" s="213" t="s">
        <v>204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64" t="s">
        <v>379</v>
      </c>
      <c r="D935" s="261"/>
      <c r="E935" s="262">
        <v>550.94399999999996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13"/>
      <c r="Z935" s="213"/>
      <c r="AA935" s="213"/>
      <c r="AB935" s="213"/>
      <c r="AC935" s="213"/>
      <c r="AD935" s="213"/>
      <c r="AE935" s="213"/>
      <c r="AF935" s="213"/>
      <c r="AG935" s="213" t="s">
        <v>204</v>
      </c>
      <c r="AH935" s="213">
        <v>1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53" t="s">
        <v>2182</v>
      </c>
      <c r="D936" s="226"/>
      <c r="E936" s="227"/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13"/>
      <c r="Z936" s="213"/>
      <c r="AA936" s="213"/>
      <c r="AB936" s="213"/>
      <c r="AC936" s="213"/>
      <c r="AD936" s="213"/>
      <c r="AE936" s="213"/>
      <c r="AF936" s="213"/>
      <c r="AG936" s="213" t="s">
        <v>204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53" t="s">
        <v>2047</v>
      </c>
      <c r="D937" s="226"/>
      <c r="E937" s="227">
        <v>706.93</v>
      </c>
      <c r="F937" s="224"/>
      <c r="G937" s="224"/>
      <c r="H937" s="224"/>
      <c r="I937" s="224"/>
      <c r="J937" s="224"/>
      <c r="K937" s="224"/>
      <c r="L937" s="224"/>
      <c r="M937" s="224"/>
      <c r="N937" s="223"/>
      <c r="O937" s="223"/>
      <c r="P937" s="223"/>
      <c r="Q937" s="223"/>
      <c r="R937" s="224"/>
      <c r="S937" s="224"/>
      <c r="T937" s="224"/>
      <c r="U937" s="224"/>
      <c r="V937" s="224"/>
      <c r="W937" s="224"/>
      <c r="X937" s="224"/>
      <c r="Y937" s="213"/>
      <c r="Z937" s="213"/>
      <c r="AA937" s="213"/>
      <c r="AB937" s="213"/>
      <c r="AC937" s="213"/>
      <c r="AD937" s="213"/>
      <c r="AE937" s="213"/>
      <c r="AF937" s="213"/>
      <c r="AG937" s="213" t="s">
        <v>204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 x14ac:dyDescent="0.2">
      <c r="A938" s="220"/>
      <c r="B938" s="221"/>
      <c r="C938" s="253" t="s">
        <v>2048</v>
      </c>
      <c r="D938" s="226"/>
      <c r="E938" s="227">
        <v>203.328</v>
      </c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13"/>
      <c r="Z938" s="213"/>
      <c r="AA938" s="213"/>
      <c r="AB938" s="213"/>
      <c r="AC938" s="213"/>
      <c r="AD938" s="213"/>
      <c r="AE938" s="213"/>
      <c r="AF938" s="213"/>
      <c r="AG938" s="213" t="s">
        <v>204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20"/>
      <c r="B939" s="221"/>
      <c r="C939" s="253" t="s">
        <v>2049</v>
      </c>
      <c r="D939" s="226"/>
      <c r="E939" s="227">
        <v>61.985999999999997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13"/>
      <c r="Z939" s="213"/>
      <c r="AA939" s="213"/>
      <c r="AB939" s="213"/>
      <c r="AC939" s="213"/>
      <c r="AD939" s="213"/>
      <c r="AE939" s="213"/>
      <c r="AF939" s="213"/>
      <c r="AG939" s="213" t="s">
        <v>204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1" x14ac:dyDescent="0.2">
      <c r="A940" s="220"/>
      <c r="B940" s="221"/>
      <c r="C940" s="253" t="s">
        <v>2066</v>
      </c>
      <c r="D940" s="226"/>
      <c r="E940" s="227">
        <v>97.36</v>
      </c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13"/>
      <c r="Z940" s="213"/>
      <c r="AA940" s="213"/>
      <c r="AB940" s="213"/>
      <c r="AC940" s="213"/>
      <c r="AD940" s="213"/>
      <c r="AE940" s="213"/>
      <c r="AF940" s="213"/>
      <c r="AG940" s="213" t="s">
        <v>204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64" t="s">
        <v>379</v>
      </c>
      <c r="D941" s="261"/>
      <c r="E941" s="262">
        <v>1069.604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13"/>
      <c r="Z941" s="213"/>
      <c r="AA941" s="213"/>
      <c r="AB941" s="213"/>
      <c r="AC941" s="213"/>
      <c r="AD941" s="213"/>
      <c r="AE941" s="213"/>
      <c r="AF941" s="213"/>
      <c r="AG941" s="213" t="s">
        <v>204</v>
      </c>
      <c r="AH941" s="213">
        <v>1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53" t="s">
        <v>2183</v>
      </c>
      <c r="D942" s="226"/>
      <c r="E942" s="227">
        <v>489.19</v>
      </c>
      <c r="F942" s="224"/>
      <c r="G942" s="224"/>
      <c r="H942" s="224"/>
      <c r="I942" s="224"/>
      <c r="J942" s="224"/>
      <c r="K942" s="224"/>
      <c r="L942" s="224"/>
      <c r="M942" s="224"/>
      <c r="N942" s="223"/>
      <c r="O942" s="223"/>
      <c r="P942" s="223"/>
      <c r="Q942" s="223"/>
      <c r="R942" s="224"/>
      <c r="S942" s="224"/>
      <c r="T942" s="224"/>
      <c r="U942" s="224"/>
      <c r="V942" s="224"/>
      <c r="W942" s="224"/>
      <c r="X942" s="224"/>
      <c r="Y942" s="213"/>
      <c r="Z942" s="213"/>
      <c r="AA942" s="213"/>
      <c r="AB942" s="213"/>
      <c r="AC942" s="213"/>
      <c r="AD942" s="213"/>
      <c r="AE942" s="213"/>
      <c r="AF942" s="213"/>
      <c r="AG942" s="213" t="s">
        <v>204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51"/>
      <c r="D943" s="246"/>
      <c r="E943" s="246"/>
      <c r="F943" s="246"/>
      <c r="G943" s="246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13"/>
      <c r="Z943" s="213"/>
      <c r="AA943" s="213"/>
      <c r="AB943" s="213"/>
      <c r="AC943" s="213"/>
      <c r="AD943" s="213"/>
      <c r="AE943" s="213"/>
      <c r="AF943" s="213"/>
      <c r="AG943" s="213" t="s">
        <v>200</v>
      </c>
      <c r="AH943" s="213"/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ht="22.5" outlineLevel="1" x14ac:dyDescent="0.2">
      <c r="A944" s="236">
        <v>130</v>
      </c>
      <c r="B944" s="237" t="s">
        <v>2184</v>
      </c>
      <c r="C944" s="249" t="s">
        <v>2185</v>
      </c>
      <c r="D944" s="238" t="s">
        <v>398</v>
      </c>
      <c r="E944" s="239">
        <v>191.82</v>
      </c>
      <c r="F944" s="240"/>
      <c r="G944" s="241">
        <f>ROUND(E944*F944,2)</f>
        <v>0</v>
      </c>
      <c r="H944" s="240"/>
      <c r="I944" s="241">
        <f>ROUND(E944*H944,2)</f>
        <v>0</v>
      </c>
      <c r="J944" s="240"/>
      <c r="K944" s="241">
        <f>ROUND(E944*J944,2)</f>
        <v>0</v>
      </c>
      <c r="L944" s="241">
        <v>21</v>
      </c>
      <c r="M944" s="241">
        <f>G944*(1+L944/100)</f>
        <v>0</v>
      </c>
      <c r="N944" s="239">
        <v>1.0000000000000001E-5</v>
      </c>
      <c r="O944" s="239">
        <f>ROUND(E944*N944,2)</f>
        <v>0</v>
      </c>
      <c r="P944" s="239">
        <v>0</v>
      </c>
      <c r="Q944" s="239">
        <f>ROUND(E944*P944,2)</f>
        <v>0</v>
      </c>
      <c r="R944" s="241" t="s">
        <v>2159</v>
      </c>
      <c r="S944" s="241" t="s">
        <v>194</v>
      </c>
      <c r="T944" s="242" t="s">
        <v>242</v>
      </c>
      <c r="U944" s="224">
        <v>7.0000000000000007E-2</v>
      </c>
      <c r="V944" s="224">
        <f>ROUND(E944*U944,2)</f>
        <v>13.43</v>
      </c>
      <c r="W944" s="224"/>
      <c r="X944" s="224" t="s">
        <v>231</v>
      </c>
      <c r="Y944" s="213"/>
      <c r="Z944" s="213"/>
      <c r="AA944" s="213"/>
      <c r="AB944" s="213"/>
      <c r="AC944" s="213"/>
      <c r="AD944" s="213"/>
      <c r="AE944" s="213"/>
      <c r="AF944" s="213"/>
      <c r="AG944" s="213" t="s">
        <v>232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1" x14ac:dyDescent="0.2">
      <c r="A945" s="220"/>
      <c r="B945" s="221"/>
      <c r="C945" s="253" t="s">
        <v>525</v>
      </c>
      <c r="D945" s="226"/>
      <c r="E945" s="227"/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13"/>
      <c r="Z945" s="213"/>
      <c r="AA945" s="213"/>
      <c r="AB945" s="213"/>
      <c r="AC945" s="213"/>
      <c r="AD945" s="213"/>
      <c r="AE945" s="213"/>
      <c r="AF945" s="213"/>
      <c r="AG945" s="213" t="s">
        <v>204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1" x14ac:dyDescent="0.2">
      <c r="A946" s="220"/>
      <c r="B946" s="221"/>
      <c r="C946" s="253" t="s">
        <v>2186</v>
      </c>
      <c r="D946" s="226"/>
      <c r="E946" s="227">
        <v>171.45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13"/>
      <c r="Z946" s="213"/>
      <c r="AA946" s="213"/>
      <c r="AB946" s="213"/>
      <c r="AC946" s="213"/>
      <c r="AD946" s="213"/>
      <c r="AE946" s="213"/>
      <c r="AF946" s="213"/>
      <c r="AG946" s="213" t="s">
        <v>204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53" t="s">
        <v>2187</v>
      </c>
      <c r="D947" s="226"/>
      <c r="E947" s="227">
        <v>9.8800000000000008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13"/>
      <c r="Z947" s="213"/>
      <c r="AA947" s="213"/>
      <c r="AB947" s="213"/>
      <c r="AC947" s="213"/>
      <c r="AD947" s="213"/>
      <c r="AE947" s="213"/>
      <c r="AF947" s="213"/>
      <c r="AG947" s="213" t="s">
        <v>204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53" t="s">
        <v>2188</v>
      </c>
      <c r="D948" s="226"/>
      <c r="E948" s="227">
        <v>10.49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13"/>
      <c r="Z948" s="213"/>
      <c r="AA948" s="213"/>
      <c r="AB948" s="213"/>
      <c r="AC948" s="213"/>
      <c r="AD948" s="213"/>
      <c r="AE948" s="213"/>
      <c r="AF948" s="213"/>
      <c r="AG948" s="213" t="s">
        <v>204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51"/>
      <c r="D949" s="246"/>
      <c r="E949" s="246"/>
      <c r="F949" s="246"/>
      <c r="G949" s="246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13"/>
      <c r="Z949" s="213"/>
      <c r="AA949" s="213"/>
      <c r="AB949" s="213"/>
      <c r="AC949" s="213"/>
      <c r="AD949" s="213"/>
      <c r="AE949" s="213"/>
      <c r="AF949" s="213"/>
      <c r="AG949" s="213" t="s">
        <v>200</v>
      </c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ht="33.75" outlineLevel="1" x14ac:dyDescent="0.2">
      <c r="A950" s="236">
        <v>131</v>
      </c>
      <c r="B950" s="237" t="s">
        <v>2189</v>
      </c>
      <c r="C950" s="249" t="s">
        <v>2190</v>
      </c>
      <c r="D950" s="238" t="s">
        <v>398</v>
      </c>
      <c r="E950" s="239">
        <v>99.197999999999993</v>
      </c>
      <c r="F950" s="240"/>
      <c r="G950" s="241">
        <f>ROUND(E950*F950,2)</f>
        <v>0</v>
      </c>
      <c r="H950" s="240"/>
      <c r="I950" s="241">
        <f>ROUND(E950*H950,2)</f>
        <v>0</v>
      </c>
      <c r="J950" s="240"/>
      <c r="K950" s="241">
        <f>ROUND(E950*J950,2)</f>
        <v>0</v>
      </c>
      <c r="L950" s="241">
        <v>21</v>
      </c>
      <c r="M950" s="241">
        <f>G950*(1+L950/100)</f>
        <v>0</v>
      </c>
      <c r="N950" s="239">
        <v>3.5000000000000001E-3</v>
      </c>
      <c r="O950" s="239">
        <f>ROUND(E950*N950,2)</f>
        <v>0.35</v>
      </c>
      <c r="P950" s="239">
        <v>0</v>
      </c>
      <c r="Q950" s="239">
        <f>ROUND(E950*P950,2)</f>
        <v>0</v>
      </c>
      <c r="R950" s="241" t="s">
        <v>317</v>
      </c>
      <c r="S950" s="241" t="s">
        <v>194</v>
      </c>
      <c r="T950" s="242" t="s">
        <v>242</v>
      </c>
      <c r="U950" s="224">
        <v>0</v>
      </c>
      <c r="V950" s="224">
        <f>ROUND(E950*U950,2)</f>
        <v>0</v>
      </c>
      <c r="W950" s="224"/>
      <c r="X950" s="224" t="s">
        <v>318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319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1" x14ac:dyDescent="0.2">
      <c r="A951" s="220"/>
      <c r="B951" s="221"/>
      <c r="C951" s="253" t="s">
        <v>2176</v>
      </c>
      <c r="D951" s="226"/>
      <c r="E951" s="227"/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13"/>
      <c r="Z951" s="213"/>
      <c r="AA951" s="213"/>
      <c r="AB951" s="213"/>
      <c r="AC951" s="213"/>
      <c r="AD951" s="213"/>
      <c r="AE951" s="213"/>
      <c r="AF951" s="213"/>
      <c r="AG951" s="213" t="s">
        <v>204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1" x14ac:dyDescent="0.2">
      <c r="A952" s="220"/>
      <c r="B952" s="221"/>
      <c r="C952" s="253" t="s">
        <v>525</v>
      </c>
      <c r="D952" s="226"/>
      <c r="E952" s="227"/>
      <c r="F952" s="224"/>
      <c r="G952" s="224"/>
      <c r="H952" s="224"/>
      <c r="I952" s="224"/>
      <c r="J952" s="224"/>
      <c r="K952" s="224"/>
      <c r="L952" s="224"/>
      <c r="M952" s="224"/>
      <c r="N952" s="223"/>
      <c r="O952" s="223"/>
      <c r="P952" s="223"/>
      <c r="Q952" s="223"/>
      <c r="R952" s="224"/>
      <c r="S952" s="224"/>
      <c r="T952" s="224"/>
      <c r="U952" s="224"/>
      <c r="V952" s="224"/>
      <c r="W952" s="224"/>
      <c r="X952" s="224"/>
      <c r="Y952" s="213"/>
      <c r="Z952" s="213"/>
      <c r="AA952" s="213"/>
      <c r="AB952" s="213"/>
      <c r="AC952" s="213"/>
      <c r="AD952" s="213"/>
      <c r="AE952" s="213"/>
      <c r="AF952" s="213"/>
      <c r="AG952" s="213" t="s">
        <v>204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53" t="s">
        <v>1777</v>
      </c>
      <c r="D953" s="226"/>
      <c r="E953" s="227"/>
      <c r="F953" s="224"/>
      <c r="G953" s="224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13"/>
      <c r="Z953" s="213"/>
      <c r="AA953" s="213"/>
      <c r="AB953" s="213"/>
      <c r="AC953" s="213"/>
      <c r="AD953" s="213"/>
      <c r="AE953" s="213"/>
      <c r="AF953" s="213"/>
      <c r="AG953" s="213" t="s">
        <v>204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53" t="s">
        <v>1778</v>
      </c>
      <c r="D954" s="226"/>
      <c r="E954" s="227"/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13"/>
      <c r="Z954" s="213"/>
      <c r="AA954" s="213"/>
      <c r="AB954" s="213"/>
      <c r="AC954" s="213"/>
      <c r="AD954" s="213"/>
      <c r="AE954" s="213"/>
      <c r="AF954" s="213"/>
      <c r="AG954" s="213" t="s">
        <v>204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53" t="s">
        <v>1779</v>
      </c>
      <c r="D955" s="226"/>
      <c r="E955" s="227">
        <v>41.524999999999999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13"/>
      <c r="Z955" s="213"/>
      <c r="AA955" s="213"/>
      <c r="AB955" s="213"/>
      <c r="AC955" s="213"/>
      <c r="AD955" s="213"/>
      <c r="AE955" s="213"/>
      <c r="AF955" s="213"/>
      <c r="AG955" s="213" t="s">
        <v>204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1" x14ac:dyDescent="0.2">
      <c r="A956" s="220"/>
      <c r="B956" s="221"/>
      <c r="C956" s="253" t="s">
        <v>2191</v>
      </c>
      <c r="D956" s="226"/>
      <c r="E956" s="227">
        <v>10.875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13"/>
      <c r="Z956" s="213"/>
      <c r="AA956" s="213"/>
      <c r="AB956" s="213"/>
      <c r="AC956" s="213"/>
      <c r="AD956" s="213"/>
      <c r="AE956" s="213"/>
      <c r="AF956" s="213"/>
      <c r="AG956" s="213" t="s">
        <v>204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20"/>
      <c r="B957" s="221"/>
      <c r="C957" s="253" t="s">
        <v>2192</v>
      </c>
      <c r="D957" s="226"/>
      <c r="E957" s="227">
        <v>-2.5920000000000001</v>
      </c>
      <c r="F957" s="224"/>
      <c r="G957" s="224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13"/>
      <c r="Z957" s="213"/>
      <c r="AA957" s="213"/>
      <c r="AB957" s="213"/>
      <c r="AC957" s="213"/>
      <c r="AD957" s="213"/>
      <c r="AE957" s="213"/>
      <c r="AF957" s="213"/>
      <c r="AG957" s="213" t="s">
        <v>204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1" x14ac:dyDescent="0.2">
      <c r="A958" s="220"/>
      <c r="B958" s="221"/>
      <c r="C958" s="253" t="s">
        <v>1782</v>
      </c>
      <c r="D958" s="226"/>
      <c r="E958" s="227">
        <v>11.05</v>
      </c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13"/>
      <c r="Z958" s="213"/>
      <c r="AA958" s="213"/>
      <c r="AB958" s="213"/>
      <c r="AC958" s="213"/>
      <c r="AD958" s="213"/>
      <c r="AE958" s="213"/>
      <c r="AF958" s="213"/>
      <c r="AG958" s="213" t="s">
        <v>204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53" t="s">
        <v>1783</v>
      </c>
      <c r="D959" s="226"/>
      <c r="E959" s="227">
        <v>5.125</v>
      </c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13"/>
      <c r="Z959" s="213"/>
      <c r="AA959" s="213"/>
      <c r="AB959" s="213"/>
      <c r="AC959" s="213"/>
      <c r="AD959" s="213"/>
      <c r="AE959" s="213"/>
      <c r="AF959" s="213"/>
      <c r="AG959" s="213" t="s">
        <v>204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53" t="s">
        <v>1784</v>
      </c>
      <c r="D960" s="226"/>
      <c r="E960" s="227">
        <v>2.75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13"/>
      <c r="Z960" s="213"/>
      <c r="AA960" s="213"/>
      <c r="AB960" s="213"/>
      <c r="AC960" s="213"/>
      <c r="AD960" s="213"/>
      <c r="AE960" s="213"/>
      <c r="AF960" s="213"/>
      <c r="AG960" s="213" t="s">
        <v>204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53" t="s">
        <v>1785</v>
      </c>
      <c r="D961" s="226"/>
      <c r="E961" s="227">
        <v>-3.77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13"/>
      <c r="Z961" s="213"/>
      <c r="AA961" s="213"/>
      <c r="AB961" s="213"/>
      <c r="AC961" s="213"/>
      <c r="AD961" s="213"/>
      <c r="AE961" s="213"/>
      <c r="AF961" s="213"/>
      <c r="AG961" s="213" t="s">
        <v>204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1" x14ac:dyDescent="0.2">
      <c r="A962" s="220"/>
      <c r="B962" s="221"/>
      <c r="C962" s="253" t="s">
        <v>1786</v>
      </c>
      <c r="D962" s="226"/>
      <c r="E962" s="227">
        <v>24.11</v>
      </c>
      <c r="F962" s="224"/>
      <c r="G962" s="224"/>
      <c r="H962" s="224"/>
      <c r="I962" s="224"/>
      <c r="J962" s="224"/>
      <c r="K962" s="224"/>
      <c r="L962" s="224"/>
      <c r="M962" s="224"/>
      <c r="N962" s="223"/>
      <c r="O962" s="223"/>
      <c r="P962" s="223"/>
      <c r="Q962" s="223"/>
      <c r="R962" s="224"/>
      <c r="S962" s="224"/>
      <c r="T962" s="224"/>
      <c r="U962" s="224"/>
      <c r="V962" s="224"/>
      <c r="W962" s="224"/>
      <c r="X962" s="224"/>
      <c r="Y962" s="213"/>
      <c r="Z962" s="213"/>
      <c r="AA962" s="213"/>
      <c r="AB962" s="213"/>
      <c r="AC962" s="213"/>
      <c r="AD962" s="213"/>
      <c r="AE962" s="213"/>
      <c r="AF962" s="213"/>
      <c r="AG962" s="213" t="s">
        <v>204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1" x14ac:dyDescent="0.2">
      <c r="A963" s="220"/>
      <c r="B963" s="221"/>
      <c r="C963" s="253" t="s">
        <v>1787</v>
      </c>
      <c r="D963" s="226"/>
      <c r="E963" s="227">
        <v>10.125</v>
      </c>
      <c r="F963" s="224"/>
      <c r="G963" s="224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13"/>
      <c r="Z963" s="213"/>
      <c r="AA963" s="213"/>
      <c r="AB963" s="213"/>
      <c r="AC963" s="213"/>
      <c r="AD963" s="213"/>
      <c r="AE963" s="213"/>
      <c r="AF963" s="213"/>
      <c r="AG963" s="213" t="s">
        <v>204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1" x14ac:dyDescent="0.2">
      <c r="A964" s="220"/>
      <c r="B964" s="221"/>
      <c r="C964" s="251"/>
      <c r="D964" s="246"/>
      <c r="E964" s="246"/>
      <c r="F964" s="246"/>
      <c r="G964" s="246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13"/>
      <c r="Z964" s="213"/>
      <c r="AA964" s="213"/>
      <c r="AB964" s="213"/>
      <c r="AC964" s="213"/>
      <c r="AD964" s="213"/>
      <c r="AE964" s="213"/>
      <c r="AF964" s="213"/>
      <c r="AG964" s="213" t="s">
        <v>200</v>
      </c>
      <c r="AH964" s="213"/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ht="33.75" outlineLevel="1" x14ac:dyDescent="0.2">
      <c r="A965" s="236">
        <v>132</v>
      </c>
      <c r="B965" s="237" t="s">
        <v>2193</v>
      </c>
      <c r="C965" s="249" t="s">
        <v>2194</v>
      </c>
      <c r="D965" s="238" t="s">
        <v>398</v>
      </c>
      <c r="E965" s="239">
        <v>259.39019999999999</v>
      </c>
      <c r="F965" s="240"/>
      <c r="G965" s="241">
        <f>ROUND(E965*F965,2)</f>
        <v>0</v>
      </c>
      <c r="H965" s="240"/>
      <c r="I965" s="241">
        <f>ROUND(E965*H965,2)</f>
        <v>0</v>
      </c>
      <c r="J965" s="240"/>
      <c r="K965" s="241">
        <f>ROUND(E965*J965,2)</f>
        <v>0</v>
      </c>
      <c r="L965" s="241">
        <v>21</v>
      </c>
      <c r="M965" s="241">
        <f>G965*(1+L965/100)</f>
        <v>0</v>
      </c>
      <c r="N965" s="239">
        <v>5.5999999999999999E-3</v>
      </c>
      <c r="O965" s="239">
        <f>ROUND(E965*N965,2)</f>
        <v>1.45</v>
      </c>
      <c r="P965" s="239">
        <v>0</v>
      </c>
      <c r="Q965" s="239">
        <f>ROUND(E965*P965,2)</f>
        <v>0</v>
      </c>
      <c r="R965" s="241" t="s">
        <v>317</v>
      </c>
      <c r="S965" s="241" t="s">
        <v>194</v>
      </c>
      <c r="T965" s="242" t="s">
        <v>242</v>
      </c>
      <c r="U965" s="224">
        <v>0</v>
      </c>
      <c r="V965" s="224">
        <f>ROUND(E965*U965,2)</f>
        <v>0</v>
      </c>
      <c r="W965" s="224"/>
      <c r="X965" s="224" t="s">
        <v>318</v>
      </c>
      <c r="Y965" s="213"/>
      <c r="Z965" s="213"/>
      <c r="AA965" s="213"/>
      <c r="AB965" s="213"/>
      <c r="AC965" s="213"/>
      <c r="AD965" s="213"/>
      <c r="AE965" s="213"/>
      <c r="AF965" s="213"/>
      <c r="AG965" s="213" t="s">
        <v>319</v>
      </c>
      <c r="AH965" s="213"/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53" t="s">
        <v>525</v>
      </c>
      <c r="D966" s="226"/>
      <c r="E966" s="227"/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13"/>
      <c r="Z966" s="213"/>
      <c r="AA966" s="213"/>
      <c r="AB966" s="213"/>
      <c r="AC966" s="213"/>
      <c r="AD966" s="213"/>
      <c r="AE966" s="213"/>
      <c r="AF966" s="213"/>
      <c r="AG966" s="213" t="s">
        <v>204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53" t="s">
        <v>2195</v>
      </c>
      <c r="D967" s="226"/>
      <c r="E967" s="227">
        <v>308.0702</v>
      </c>
      <c r="F967" s="224"/>
      <c r="G967" s="224"/>
      <c r="H967" s="224"/>
      <c r="I967" s="224"/>
      <c r="J967" s="224"/>
      <c r="K967" s="224"/>
      <c r="L967" s="224"/>
      <c r="M967" s="224"/>
      <c r="N967" s="223"/>
      <c r="O967" s="223"/>
      <c r="P967" s="223"/>
      <c r="Q967" s="223"/>
      <c r="R967" s="224"/>
      <c r="S967" s="224"/>
      <c r="T967" s="224"/>
      <c r="U967" s="224"/>
      <c r="V967" s="224"/>
      <c r="W967" s="224"/>
      <c r="X967" s="224"/>
      <c r="Y967" s="213"/>
      <c r="Z967" s="213"/>
      <c r="AA967" s="213"/>
      <c r="AB967" s="213"/>
      <c r="AC967" s="213"/>
      <c r="AD967" s="213"/>
      <c r="AE967" s="213"/>
      <c r="AF967" s="213"/>
      <c r="AG967" s="213" t="s">
        <v>204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1" x14ac:dyDescent="0.2">
      <c r="A968" s="220"/>
      <c r="B968" s="221"/>
      <c r="C968" s="253" t="s">
        <v>2196</v>
      </c>
      <c r="D968" s="226"/>
      <c r="E968" s="227">
        <v>-48.68</v>
      </c>
      <c r="F968" s="224"/>
      <c r="G968" s="224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13"/>
      <c r="Z968" s="213"/>
      <c r="AA968" s="213"/>
      <c r="AB968" s="213"/>
      <c r="AC968" s="213"/>
      <c r="AD968" s="213"/>
      <c r="AE968" s="213"/>
      <c r="AF968" s="213"/>
      <c r="AG968" s="213" t="s">
        <v>204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1" x14ac:dyDescent="0.2">
      <c r="A969" s="220"/>
      <c r="B969" s="221"/>
      <c r="C969" s="251"/>
      <c r="D969" s="246"/>
      <c r="E969" s="246"/>
      <c r="F969" s="246"/>
      <c r="G969" s="246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13"/>
      <c r="Z969" s="213"/>
      <c r="AA969" s="213"/>
      <c r="AB969" s="213"/>
      <c r="AC969" s="213"/>
      <c r="AD969" s="213"/>
      <c r="AE969" s="213"/>
      <c r="AF969" s="213"/>
      <c r="AG969" s="213" t="s">
        <v>200</v>
      </c>
      <c r="AH969" s="213"/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33.75" outlineLevel="1" x14ac:dyDescent="0.2">
      <c r="A970" s="236">
        <v>133</v>
      </c>
      <c r="B970" s="237" t="s">
        <v>2197</v>
      </c>
      <c r="C970" s="249" t="s">
        <v>2198</v>
      </c>
      <c r="D970" s="238" t="s">
        <v>398</v>
      </c>
      <c r="E970" s="239">
        <v>10.594900000000001</v>
      </c>
      <c r="F970" s="240"/>
      <c r="G970" s="241">
        <f>ROUND(E970*F970,2)</f>
        <v>0</v>
      </c>
      <c r="H970" s="240"/>
      <c r="I970" s="241">
        <f>ROUND(E970*H970,2)</f>
        <v>0</v>
      </c>
      <c r="J970" s="240"/>
      <c r="K970" s="241">
        <f>ROUND(E970*J970,2)</f>
        <v>0</v>
      </c>
      <c r="L970" s="241">
        <v>21</v>
      </c>
      <c r="M970" s="241">
        <f>G970*(1+L970/100)</f>
        <v>0</v>
      </c>
      <c r="N970" s="239">
        <v>3.8000000000000002E-4</v>
      </c>
      <c r="O970" s="239">
        <f>ROUND(E970*N970,2)</f>
        <v>0</v>
      </c>
      <c r="P970" s="239">
        <v>0</v>
      </c>
      <c r="Q970" s="239">
        <f>ROUND(E970*P970,2)</f>
        <v>0</v>
      </c>
      <c r="R970" s="241" t="s">
        <v>317</v>
      </c>
      <c r="S970" s="241" t="s">
        <v>194</v>
      </c>
      <c r="T970" s="242" t="s">
        <v>242</v>
      </c>
      <c r="U970" s="224">
        <v>0</v>
      </c>
      <c r="V970" s="224">
        <f>ROUND(E970*U970,2)</f>
        <v>0</v>
      </c>
      <c r="W970" s="224"/>
      <c r="X970" s="224" t="s">
        <v>318</v>
      </c>
      <c r="Y970" s="213"/>
      <c r="Z970" s="213"/>
      <c r="AA970" s="213"/>
      <c r="AB970" s="213"/>
      <c r="AC970" s="213"/>
      <c r="AD970" s="213"/>
      <c r="AE970" s="213"/>
      <c r="AF970" s="213"/>
      <c r="AG970" s="213" t="s">
        <v>319</v>
      </c>
      <c r="AH970" s="213"/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53" t="s">
        <v>673</v>
      </c>
      <c r="D971" s="226"/>
      <c r="E971" s="227"/>
      <c r="F971" s="224"/>
      <c r="G971" s="224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13"/>
      <c r="Z971" s="213"/>
      <c r="AA971" s="213"/>
      <c r="AB971" s="213"/>
      <c r="AC971" s="213"/>
      <c r="AD971" s="213"/>
      <c r="AE971" s="213"/>
      <c r="AF971" s="213"/>
      <c r="AG971" s="213" t="s">
        <v>204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53" t="s">
        <v>2172</v>
      </c>
      <c r="D972" s="226"/>
      <c r="E972" s="227"/>
      <c r="F972" s="224"/>
      <c r="G972" s="224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13"/>
      <c r="Z972" s="213"/>
      <c r="AA972" s="213"/>
      <c r="AB972" s="213"/>
      <c r="AC972" s="213"/>
      <c r="AD972" s="213"/>
      <c r="AE972" s="213"/>
      <c r="AF972" s="213"/>
      <c r="AG972" s="213" t="s">
        <v>204</v>
      </c>
      <c r="AH972" s="213">
        <v>0</v>
      </c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53" t="s">
        <v>2199</v>
      </c>
      <c r="D973" s="226"/>
      <c r="E973" s="227">
        <v>10.594900000000001</v>
      </c>
      <c r="F973" s="224"/>
      <c r="G973" s="224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13"/>
      <c r="Z973" s="213"/>
      <c r="AA973" s="213"/>
      <c r="AB973" s="213"/>
      <c r="AC973" s="213"/>
      <c r="AD973" s="213"/>
      <c r="AE973" s="213"/>
      <c r="AF973" s="213"/>
      <c r="AG973" s="213" t="s">
        <v>204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1" x14ac:dyDescent="0.2">
      <c r="A974" s="220"/>
      <c r="B974" s="221"/>
      <c r="C974" s="251"/>
      <c r="D974" s="246"/>
      <c r="E974" s="246"/>
      <c r="F974" s="246"/>
      <c r="G974" s="246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13"/>
      <c r="Z974" s="213"/>
      <c r="AA974" s="213"/>
      <c r="AB974" s="213"/>
      <c r="AC974" s="213"/>
      <c r="AD974" s="213"/>
      <c r="AE974" s="213"/>
      <c r="AF974" s="213"/>
      <c r="AG974" s="213" t="s">
        <v>200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ht="22.5" outlineLevel="1" x14ac:dyDescent="0.2">
      <c r="A975" s="236">
        <v>134</v>
      </c>
      <c r="B975" s="237" t="s">
        <v>2200</v>
      </c>
      <c r="C975" s="249" t="s">
        <v>2201</v>
      </c>
      <c r="D975" s="238" t="s">
        <v>228</v>
      </c>
      <c r="E975" s="239">
        <v>82.932109999999994</v>
      </c>
      <c r="F975" s="240"/>
      <c r="G975" s="241">
        <f>ROUND(E975*F975,2)</f>
        <v>0</v>
      </c>
      <c r="H975" s="240"/>
      <c r="I975" s="241">
        <f>ROUND(E975*H975,2)</f>
        <v>0</v>
      </c>
      <c r="J975" s="240"/>
      <c r="K975" s="241">
        <f>ROUND(E975*J975,2)</f>
        <v>0</v>
      </c>
      <c r="L975" s="241">
        <v>21</v>
      </c>
      <c r="M975" s="241">
        <f>G975*(1+L975/100)</f>
        <v>0</v>
      </c>
      <c r="N975" s="239">
        <v>2.5000000000000001E-2</v>
      </c>
      <c r="O975" s="239">
        <f>ROUND(E975*N975,2)</f>
        <v>2.0699999999999998</v>
      </c>
      <c r="P975" s="239">
        <v>0</v>
      </c>
      <c r="Q975" s="239">
        <f>ROUND(E975*P975,2)</f>
        <v>0</v>
      </c>
      <c r="R975" s="241" t="s">
        <v>317</v>
      </c>
      <c r="S975" s="241" t="s">
        <v>194</v>
      </c>
      <c r="T975" s="242" t="s">
        <v>242</v>
      </c>
      <c r="U975" s="224">
        <v>0</v>
      </c>
      <c r="V975" s="224">
        <f>ROUND(E975*U975,2)</f>
        <v>0</v>
      </c>
      <c r="W975" s="224"/>
      <c r="X975" s="224" t="s">
        <v>318</v>
      </c>
      <c r="Y975" s="213"/>
      <c r="Z975" s="213"/>
      <c r="AA975" s="213"/>
      <c r="AB975" s="213"/>
      <c r="AC975" s="213"/>
      <c r="AD975" s="213"/>
      <c r="AE975" s="213"/>
      <c r="AF975" s="213"/>
      <c r="AG975" s="213" t="s">
        <v>319</v>
      </c>
      <c r="AH975" s="213"/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1" x14ac:dyDescent="0.2">
      <c r="A976" s="220"/>
      <c r="B976" s="221"/>
      <c r="C976" s="253" t="s">
        <v>2202</v>
      </c>
      <c r="D976" s="226"/>
      <c r="E976" s="227">
        <v>41.615229999999997</v>
      </c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13"/>
      <c r="Z976" s="213"/>
      <c r="AA976" s="213"/>
      <c r="AB976" s="213"/>
      <c r="AC976" s="213"/>
      <c r="AD976" s="213"/>
      <c r="AE976" s="213"/>
      <c r="AF976" s="213"/>
      <c r="AG976" s="213" t="s">
        <v>204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53" t="s">
        <v>2203</v>
      </c>
      <c r="D977" s="226"/>
      <c r="E977" s="227">
        <v>6.9205199999999998</v>
      </c>
      <c r="F977" s="224"/>
      <c r="G977" s="224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13"/>
      <c r="Z977" s="213"/>
      <c r="AA977" s="213"/>
      <c r="AB977" s="213"/>
      <c r="AC977" s="213"/>
      <c r="AD977" s="213"/>
      <c r="AE977" s="213"/>
      <c r="AF977" s="213"/>
      <c r="AG977" s="213" t="s">
        <v>204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ht="22.5" outlineLevel="1" x14ac:dyDescent="0.2">
      <c r="A978" s="220"/>
      <c r="B978" s="221"/>
      <c r="C978" s="253" t="s">
        <v>2204</v>
      </c>
      <c r="D978" s="226"/>
      <c r="E978" s="227">
        <v>5.4967199999999998</v>
      </c>
      <c r="F978" s="224"/>
      <c r="G978" s="224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13"/>
      <c r="Z978" s="213"/>
      <c r="AA978" s="213"/>
      <c r="AB978" s="213"/>
      <c r="AC978" s="213"/>
      <c r="AD978" s="213"/>
      <c r="AE978" s="213"/>
      <c r="AF978" s="213"/>
      <c r="AG978" s="213" t="s">
        <v>204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53" t="s">
        <v>2205</v>
      </c>
      <c r="D979" s="226"/>
      <c r="E979" s="227">
        <v>1.8322400000000001</v>
      </c>
      <c r="F979" s="224"/>
      <c r="G979" s="224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13"/>
      <c r="Z979" s="213"/>
      <c r="AA979" s="213"/>
      <c r="AB979" s="213"/>
      <c r="AC979" s="213"/>
      <c r="AD979" s="213"/>
      <c r="AE979" s="213"/>
      <c r="AF979" s="213"/>
      <c r="AG979" s="213" t="s">
        <v>204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1" x14ac:dyDescent="0.2">
      <c r="A980" s="220"/>
      <c r="B980" s="221"/>
      <c r="C980" s="253" t="s">
        <v>2206</v>
      </c>
      <c r="D980" s="226"/>
      <c r="E980" s="227">
        <v>0.13533999999999999</v>
      </c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13"/>
      <c r="Z980" s="213"/>
      <c r="AA980" s="213"/>
      <c r="AB980" s="213"/>
      <c r="AC980" s="213"/>
      <c r="AD980" s="213"/>
      <c r="AE980" s="213"/>
      <c r="AF980" s="213"/>
      <c r="AG980" s="213" t="s">
        <v>204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1" x14ac:dyDescent="0.2">
      <c r="A981" s="220"/>
      <c r="B981" s="221"/>
      <c r="C981" s="253" t="s">
        <v>2207</v>
      </c>
      <c r="D981" s="226"/>
      <c r="E981" s="227">
        <v>0.13533999999999999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13"/>
      <c r="Z981" s="213"/>
      <c r="AA981" s="213"/>
      <c r="AB981" s="213"/>
      <c r="AC981" s="213"/>
      <c r="AD981" s="213"/>
      <c r="AE981" s="213"/>
      <c r="AF981" s="213"/>
      <c r="AG981" s="213" t="s">
        <v>204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1" x14ac:dyDescent="0.2">
      <c r="A982" s="220"/>
      <c r="B982" s="221"/>
      <c r="C982" s="264" t="s">
        <v>379</v>
      </c>
      <c r="D982" s="261"/>
      <c r="E982" s="262">
        <v>56.135399999999997</v>
      </c>
      <c r="F982" s="224"/>
      <c r="G982" s="224"/>
      <c r="H982" s="224"/>
      <c r="I982" s="224"/>
      <c r="J982" s="224"/>
      <c r="K982" s="224"/>
      <c r="L982" s="224"/>
      <c r="M982" s="224"/>
      <c r="N982" s="223"/>
      <c r="O982" s="223"/>
      <c r="P982" s="223"/>
      <c r="Q982" s="223"/>
      <c r="R982" s="224"/>
      <c r="S982" s="224"/>
      <c r="T982" s="224"/>
      <c r="U982" s="224"/>
      <c r="V982" s="224"/>
      <c r="W982" s="224"/>
      <c r="X982" s="224"/>
      <c r="Y982" s="213"/>
      <c r="Z982" s="213"/>
      <c r="AA982" s="213"/>
      <c r="AB982" s="213"/>
      <c r="AC982" s="213"/>
      <c r="AD982" s="213"/>
      <c r="AE982" s="213"/>
      <c r="AF982" s="213"/>
      <c r="AG982" s="213" t="s">
        <v>204</v>
      </c>
      <c r="AH982" s="213">
        <v>1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53" t="s">
        <v>2208</v>
      </c>
      <c r="D983" s="226"/>
      <c r="E983" s="227"/>
      <c r="F983" s="224"/>
      <c r="G983" s="224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13"/>
      <c r="Z983" s="213"/>
      <c r="AA983" s="213"/>
      <c r="AB983" s="213"/>
      <c r="AC983" s="213"/>
      <c r="AD983" s="213"/>
      <c r="AE983" s="213"/>
      <c r="AF983" s="213"/>
      <c r="AG983" s="213" t="s">
        <v>204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53" t="s">
        <v>2209</v>
      </c>
      <c r="D984" s="226"/>
      <c r="E984" s="227"/>
      <c r="F984" s="224"/>
      <c r="G984" s="224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13"/>
      <c r="Z984" s="213"/>
      <c r="AA984" s="213"/>
      <c r="AB984" s="213"/>
      <c r="AC984" s="213"/>
      <c r="AD984" s="213"/>
      <c r="AE984" s="213"/>
      <c r="AF984" s="213"/>
      <c r="AG984" s="213" t="s">
        <v>204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ht="22.5" outlineLevel="1" x14ac:dyDescent="0.2">
      <c r="A985" s="220"/>
      <c r="B985" s="221"/>
      <c r="C985" s="253" t="s">
        <v>2210</v>
      </c>
      <c r="D985" s="226"/>
      <c r="E985" s="227">
        <v>20.53613</v>
      </c>
      <c r="F985" s="224"/>
      <c r="G985" s="224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13"/>
      <c r="Z985" s="213"/>
      <c r="AA985" s="213"/>
      <c r="AB985" s="213"/>
      <c r="AC985" s="213"/>
      <c r="AD985" s="213"/>
      <c r="AE985" s="213"/>
      <c r="AF985" s="213"/>
      <c r="AG985" s="213" t="s">
        <v>204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1" x14ac:dyDescent="0.2">
      <c r="A986" s="220"/>
      <c r="B986" s="221"/>
      <c r="C986" s="253" t="s">
        <v>2211</v>
      </c>
      <c r="D986" s="226"/>
      <c r="E986" s="227">
        <v>6.2605899999999997</v>
      </c>
      <c r="F986" s="224"/>
      <c r="G986" s="224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13"/>
      <c r="Z986" s="213"/>
      <c r="AA986" s="213"/>
      <c r="AB986" s="213"/>
      <c r="AC986" s="213"/>
      <c r="AD986" s="213"/>
      <c r="AE986" s="213"/>
      <c r="AF986" s="213"/>
      <c r="AG986" s="213" t="s">
        <v>204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1" x14ac:dyDescent="0.2">
      <c r="A987" s="220"/>
      <c r="B987" s="221"/>
      <c r="C987" s="264" t="s">
        <v>379</v>
      </c>
      <c r="D987" s="261"/>
      <c r="E987" s="262">
        <v>26.796710000000001</v>
      </c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13"/>
      <c r="Z987" s="213"/>
      <c r="AA987" s="213"/>
      <c r="AB987" s="213"/>
      <c r="AC987" s="213"/>
      <c r="AD987" s="213"/>
      <c r="AE987" s="213"/>
      <c r="AF987" s="213"/>
      <c r="AG987" s="213" t="s">
        <v>204</v>
      </c>
      <c r="AH987" s="213">
        <v>1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1" x14ac:dyDescent="0.2">
      <c r="A988" s="220"/>
      <c r="B988" s="221"/>
      <c r="C988" s="251"/>
      <c r="D988" s="246"/>
      <c r="E988" s="246"/>
      <c r="F988" s="246"/>
      <c r="G988" s="246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13"/>
      <c r="Z988" s="213"/>
      <c r="AA988" s="213"/>
      <c r="AB988" s="213"/>
      <c r="AC988" s="213"/>
      <c r="AD988" s="213"/>
      <c r="AE988" s="213"/>
      <c r="AF988" s="213"/>
      <c r="AG988" s="213" t="s">
        <v>200</v>
      </c>
      <c r="AH988" s="213"/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ht="22.5" outlineLevel="1" x14ac:dyDescent="0.2">
      <c r="A989" s="236">
        <v>135</v>
      </c>
      <c r="B989" s="237" t="s">
        <v>2212</v>
      </c>
      <c r="C989" s="249" t="s">
        <v>2213</v>
      </c>
      <c r="D989" s="238" t="s">
        <v>228</v>
      </c>
      <c r="E989" s="239">
        <v>10.9886</v>
      </c>
      <c r="F989" s="240"/>
      <c r="G989" s="241">
        <f>ROUND(E989*F989,2)</f>
        <v>0</v>
      </c>
      <c r="H989" s="240"/>
      <c r="I989" s="241">
        <f>ROUND(E989*H989,2)</f>
        <v>0</v>
      </c>
      <c r="J989" s="240"/>
      <c r="K989" s="241">
        <f>ROUND(E989*J989,2)</f>
        <v>0</v>
      </c>
      <c r="L989" s="241">
        <v>21</v>
      </c>
      <c r="M989" s="241">
        <f>G989*(1+L989/100)</f>
        <v>0</v>
      </c>
      <c r="N989" s="239">
        <v>2.5000000000000001E-2</v>
      </c>
      <c r="O989" s="239">
        <f>ROUND(E989*N989,2)</f>
        <v>0.27</v>
      </c>
      <c r="P989" s="239">
        <v>0</v>
      </c>
      <c r="Q989" s="239">
        <f>ROUND(E989*P989,2)</f>
        <v>0</v>
      </c>
      <c r="R989" s="241" t="s">
        <v>317</v>
      </c>
      <c r="S989" s="241" t="s">
        <v>194</v>
      </c>
      <c r="T989" s="242" t="s">
        <v>242</v>
      </c>
      <c r="U989" s="224">
        <v>0</v>
      </c>
      <c r="V989" s="224">
        <f>ROUND(E989*U989,2)</f>
        <v>0</v>
      </c>
      <c r="W989" s="224"/>
      <c r="X989" s="224" t="s">
        <v>318</v>
      </c>
      <c r="Y989" s="213"/>
      <c r="Z989" s="213"/>
      <c r="AA989" s="213"/>
      <c r="AB989" s="213"/>
      <c r="AC989" s="213"/>
      <c r="AD989" s="213"/>
      <c r="AE989" s="213"/>
      <c r="AF989" s="213"/>
      <c r="AG989" s="213" t="s">
        <v>319</v>
      </c>
      <c r="AH989" s="213"/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53" t="s">
        <v>525</v>
      </c>
      <c r="D990" s="226"/>
      <c r="E990" s="227"/>
      <c r="F990" s="224"/>
      <c r="G990" s="224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13"/>
      <c r="Z990" s="213"/>
      <c r="AA990" s="213"/>
      <c r="AB990" s="213"/>
      <c r="AC990" s="213"/>
      <c r="AD990" s="213"/>
      <c r="AE990" s="213"/>
      <c r="AF990" s="213"/>
      <c r="AG990" s="213" t="s">
        <v>204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53" t="s">
        <v>2214</v>
      </c>
      <c r="D991" s="226"/>
      <c r="E991" s="227">
        <v>10.38987</v>
      </c>
      <c r="F991" s="224"/>
      <c r="G991" s="224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13"/>
      <c r="Z991" s="213"/>
      <c r="AA991" s="213"/>
      <c r="AB991" s="213"/>
      <c r="AC991" s="213"/>
      <c r="AD991" s="213"/>
      <c r="AE991" s="213"/>
      <c r="AF991" s="213"/>
      <c r="AG991" s="213" t="s">
        <v>204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1" x14ac:dyDescent="0.2">
      <c r="A992" s="220"/>
      <c r="B992" s="221"/>
      <c r="C992" s="253" t="s">
        <v>2215</v>
      </c>
      <c r="D992" s="226"/>
      <c r="E992" s="227">
        <v>0.59872999999999998</v>
      </c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13"/>
      <c r="Z992" s="213"/>
      <c r="AA992" s="213"/>
      <c r="AB992" s="213"/>
      <c r="AC992" s="213"/>
      <c r="AD992" s="213"/>
      <c r="AE992" s="213"/>
      <c r="AF992" s="213"/>
      <c r="AG992" s="213" t="s">
        <v>204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1" x14ac:dyDescent="0.2">
      <c r="A993" s="220"/>
      <c r="B993" s="221"/>
      <c r="C993" s="251"/>
      <c r="D993" s="246"/>
      <c r="E993" s="246"/>
      <c r="F993" s="246"/>
      <c r="G993" s="246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13"/>
      <c r="Z993" s="213"/>
      <c r="AA993" s="213"/>
      <c r="AB993" s="213"/>
      <c r="AC993" s="213"/>
      <c r="AD993" s="213"/>
      <c r="AE993" s="213"/>
      <c r="AF993" s="213"/>
      <c r="AG993" s="213" t="s">
        <v>200</v>
      </c>
      <c r="AH993" s="213"/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ht="33.75" outlineLevel="1" x14ac:dyDescent="0.2">
      <c r="A994" s="236">
        <v>136</v>
      </c>
      <c r="B994" s="237" t="s">
        <v>2216</v>
      </c>
      <c r="C994" s="249" t="s">
        <v>2217</v>
      </c>
      <c r="D994" s="238" t="s">
        <v>398</v>
      </c>
      <c r="E994" s="239">
        <v>163.1857</v>
      </c>
      <c r="F994" s="240"/>
      <c r="G994" s="241">
        <f>ROUND(E994*F994,2)</f>
        <v>0</v>
      </c>
      <c r="H994" s="240"/>
      <c r="I994" s="241">
        <f>ROUND(E994*H994,2)</f>
        <v>0</v>
      </c>
      <c r="J994" s="240"/>
      <c r="K994" s="241">
        <f>ROUND(E994*J994,2)</f>
        <v>0</v>
      </c>
      <c r="L994" s="241">
        <v>21</v>
      </c>
      <c r="M994" s="241">
        <f>G994*(1+L994/100)</f>
        <v>0</v>
      </c>
      <c r="N994" s="239">
        <v>4.62E-3</v>
      </c>
      <c r="O994" s="239">
        <f>ROUND(E994*N994,2)</f>
        <v>0.75</v>
      </c>
      <c r="P994" s="239">
        <v>0</v>
      </c>
      <c r="Q994" s="239">
        <f>ROUND(E994*P994,2)</f>
        <v>0</v>
      </c>
      <c r="R994" s="241" t="s">
        <v>317</v>
      </c>
      <c r="S994" s="241" t="s">
        <v>194</v>
      </c>
      <c r="T994" s="242" t="s">
        <v>242</v>
      </c>
      <c r="U994" s="224">
        <v>0</v>
      </c>
      <c r="V994" s="224">
        <f>ROUND(E994*U994,2)</f>
        <v>0</v>
      </c>
      <c r="W994" s="224"/>
      <c r="X994" s="224" t="s">
        <v>318</v>
      </c>
      <c r="Y994" s="213"/>
      <c r="Z994" s="213"/>
      <c r="AA994" s="213"/>
      <c r="AB994" s="213"/>
      <c r="AC994" s="213"/>
      <c r="AD994" s="213"/>
      <c r="AE994" s="213"/>
      <c r="AF994" s="213"/>
      <c r="AG994" s="213" t="s">
        <v>319</v>
      </c>
      <c r="AH994" s="213"/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53" t="s">
        <v>2218</v>
      </c>
      <c r="D995" s="226"/>
      <c r="E995" s="227"/>
      <c r="F995" s="224"/>
      <c r="G995" s="224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13"/>
      <c r="Z995" s="213"/>
      <c r="AA995" s="213"/>
      <c r="AB995" s="213"/>
      <c r="AC995" s="213"/>
      <c r="AD995" s="213"/>
      <c r="AE995" s="213"/>
      <c r="AF995" s="213"/>
      <c r="AG995" s="213" t="s">
        <v>204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53" t="s">
        <v>2219</v>
      </c>
      <c r="D996" s="226"/>
      <c r="E996" s="227">
        <v>163.1857</v>
      </c>
      <c r="F996" s="224"/>
      <c r="G996" s="224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13"/>
      <c r="Z996" s="213"/>
      <c r="AA996" s="213"/>
      <c r="AB996" s="213"/>
      <c r="AC996" s="213"/>
      <c r="AD996" s="213"/>
      <c r="AE996" s="213"/>
      <c r="AF996" s="213"/>
      <c r="AG996" s="213" t="s">
        <v>204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51"/>
      <c r="D997" s="246"/>
      <c r="E997" s="246"/>
      <c r="F997" s="246"/>
      <c r="G997" s="246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13"/>
      <c r="Z997" s="213"/>
      <c r="AA997" s="213"/>
      <c r="AB997" s="213"/>
      <c r="AC997" s="213"/>
      <c r="AD997" s="213"/>
      <c r="AE997" s="213"/>
      <c r="AF997" s="213"/>
      <c r="AG997" s="213" t="s">
        <v>200</v>
      </c>
      <c r="AH997" s="213"/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ht="22.5" outlineLevel="1" x14ac:dyDescent="0.2">
      <c r="A998" s="236">
        <v>137</v>
      </c>
      <c r="B998" s="237" t="s">
        <v>2220</v>
      </c>
      <c r="C998" s="249" t="s">
        <v>2221</v>
      </c>
      <c r="D998" s="238" t="s">
        <v>228</v>
      </c>
      <c r="E998" s="239">
        <v>289.59548000000001</v>
      </c>
      <c r="F998" s="240"/>
      <c r="G998" s="241">
        <f>ROUND(E998*F998,2)</f>
        <v>0</v>
      </c>
      <c r="H998" s="240"/>
      <c r="I998" s="241">
        <f>ROUND(E998*H998,2)</f>
        <v>0</v>
      </c>
      <c r="J998" s="240"/>
      <c r="K998" s="241">
        <f>ROUND(E998*J998,2)</f>
        <v>0</v>
      </c>
      <c r="L998" s="241">
        <v>21</v>
      </c>
      <c r="M998" s="241">
        <f>G998*(1+L998/100)</f>
        <v>0</v>
      </c>
      <c r="N998" s="239">
        <v>2.5000000000000001E-2</v>
      </c>
      <c r="O998" s="239">
        <f>ROUND(E998*N998,2)</f>
        <v>7.24</v>
      </c>
      <c r="P998" s="239">
        <v>0</v>
      </c>
      <c r="Q998" s="239">
        <f>ROUND(E998*P998,2)</f>
        <v>0</v>
      </c>
      <c r="R998" s="241" t="s">
        <v>317</v>
      </c>
      <c r="S998" s="241" t="s">
        <v>194</v>
      </c>
      <c r="T998" s="242" t="s">
        <v>242</v>
      </c>
      <c r="U998" s="224">
        <v>0</v>
      </c>
      <c r="V998" s="224">
        <f>ROUND(E998*U998,2)</f>
        <v>0</v>
      </c>
      <c r="W998" s="224"/>
      <c r="X998" s="224" t="s">
        <v>318</v>
      </c>
      <c r="Y998" s="213"/>
      <c r="Z998" s="213"/>
      <c r="AA998" s="213"/>
      <c r="AB998" s="213"/>
      <c r="AC998" s="213"/>
      <c r="AD998" s="213"/>
      <c r="AE998" s="213"/>
      <c r="AF998" s="213"/>
      <c r="AG998" s="213" t="s">
        <v>319</v>
      </c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outlineLevel="1" x14ac:dyDescent="0.2">
      <c r="A999" s="220"/>
      <c r="B999" s="221"/>
      <c r="C999" s="253" t="s">
        <v>2222</v>
      </c>
      <c r="D999" s="226"/>
      <c r="E999" s="227">
        <v>24.275549999999999</v>
      </c>
      <c r="F999" s="224"/>
      <c r="G999" s="224"/>
      <c r="H999" s="224"/>
      <c r="I999" s="224"/>
      <c r="J999" s="224"/>
      <c r="K999" s="224"/>
      <c r="L999" s="224"/>
      <c r="M999" s="224"/>
      <c r="N999" s="223"/>
      <c r="O999" s="223"/>
      <c r="P999" s="223"/>
      <c r="Q999" s="223"/>
      <c r="R999" s="224"/>
      <c r="S999" s="224"/>
      <c r="T999" s="224"/>
      <c r="U999" s="224"/>
      <c r="V999" s="224"/>
      <c r="W999" s="224"/>
      <c r="X999" s="224"/>
      <c r="Y999" s="213"/>
      <c r="Z999" s="213"/>
      <c r="AA999" s="213"/>
      <c r="AB999" s="213"/>
      <c r="AC999" s="213"/>
      <c r="AD999" s="213"/>
      <c r="AE999" s="213"/>
      <c r="AF999" s="213"/>
      <c r="AG999" s="213" t="s">
        <v>204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1" x14ac:dyDescent="0.2">
      <c r="A1000" s="220"/>
      <c r="B1000" s="221"/>
      <c r="C1000" s="253" t="s">
        <v>2223</v>
      </c>
      <c r="D1000" s="226"/>
      <c r="E1000" s="227">
        <v>4.0369700000000002</v>
      </c>
      <c r="F1000" s="224"/>
      <c r="G1000" s="224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204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53" t="s">
        <v>2224</v>
      </c>
      <c r="D1001" s="226"/>
      <c r="E1001" s="227">
        <v>142.79986</v>
      </c>
      <c r="F1001" s="224"/>
      <c r="G1001" s="224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204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53" t="s">
        <v>2225</v>
      </c>
      <c r="D1002" s="226"/>
      <c r="E1002" s="227">
        <v>19.666720000000002</v>
      </c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204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53" t="s">
        <v>2226</v>
      </c>
      <c r="D1003" s="226"/>
      <c r="E1003" s="227">
        <v>98.816379999999995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204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1" x14ac:dyDescent="0.2">
      <c r="A1004" s="220"/>
      <c r="B1004" s="221"/>
      <c r="C1004" s="251"/>
      <c r="D1004" s="246"/>
      <c r="E1004" s="246"/>
      <c r="F1004" s="246"/>
      <c r="G1004" s="246"/>
      <c r="H1004" s="224"/>
      <c r="I1004" s="224"/>
      <c r="J1004" s="224"/>
      <c r="K1004" s="224"/>
      <c r="L1004" s="224"/>
      <c r="M1004" s="224"/>
      <c r="N1004" s="223"/>
      <c r="O1004" s="223"/>
      <c r="P1004" s="223"/>
      <c r="Q1004" s="223"/>
      <c r="R1004" s="224"/>
      <c r="S1004" s="224"/>
      <c r="T1004" s="224"/>
      <c r="U1004" s="224"/>
      <c r="V1004" s="224"/>
      <c r="W1004" s="224"/>
      <c r="X1004" s="224"/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200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ht="33.75" outlineLevel="1" x14ac:dyDescent="0.2">
      <c r="A1005" s="236">
        <v>138</v>
      </c>
      <c r="B1005" s="237" t="s">
        <v>2227</v>
      </c>
      <c r="C1005" s="249" t="s">
        <v>2228</v>
      </c>
      <c r="D1005" s="238" t="s">
        <v>313</v>
      </c>
      <c r="E1005" s="239">
        <v>497.28</v>
      </c>
      <c r="F1005" s="240"/>
      <c r="G1005" s="241">
        <f>ROUND(E1005*F1005,2)</f>
        <v>0</v>
      </c>
      <c r="H1005" s="240"/>
      <c r="I1005" s="241">
        <f>ROUND(E1005*H1005,2)</f>
        <v>0</v>
      </c>
      <c r="J1005" s="240"/>
      <c r="K1005" s="241">
        <f>ROUND(E1005*J1005,2)</f>
        <v>0</v>
      </c>
      <c r="L1005" s="241">
        <v>21</v>
      </c>
      <c r="M1005" s="241">
        <f>G1005*(1+L1005/100)</f>
        <v>0</v>
      </c>
      <c r="N1005" s="239">
        <v>0</v>
      </c>
      <c r="O1005" s="239">
        <f>ROUND(E1005*N1005,2)</f>
        <v>0</v>
      </c>
      <c r="P1005" s="239">
        <v>0</v>
      </c>
      <c r="Q1005" s="239">
        <f>ROUND(E1005*P1005,2)</f>
        <v>0</v>
      </c>
      <c r="R1005" s="241" t="s">
        <v>317</v>
      </c>
      <c r="S1005" s="241" t="s">
        <v>194</v>
      </c>
      <c r="T1005" s="242" t="s">
        <v>242</v>
      </c>
      <c r="U1005" s="224">
        <v>0</v>
      </c>
      <c r="V1005" s="224">
        <f>ROUND(E1005*U1005,2)</f>
        <v>0</v>
      </c>
      <c r="W1005" s="224"/>
      <c r="X1005" s="224" t="s">
        <v>318</v>
      </c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319</v>
      </c>
      <c r="AH1005" s="213"/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20"/>
      <c r="B1006" s="221"/>
      <c r="C1006" s="253" t="s">
        <v>2229</v>
      </c>
      <c r="D1006" s="226"/>
      <c r="E1006" s="227">
        <v>497.28</v>
      </c>
      <c r="F1006" s="224"/>
      <c r="G1006" s="224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204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53" t="s">
        <v>2230</v>
      </c>
      <c r="D1007" s="226"/>
      <c r="E1007" s="227"/>
      <c r="F1007" s="224"/>
      <c r="G1007" s="224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204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51"/>
      <c r="D1008" s="246"/>
      <c r="E1008" s="246"/>
      <c r="F1008" s="246"/>
      <c r="G1008" s="246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200</v>
      </c>
      <c r="AH1008" s="213"/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36">
        <v>139</v>
      </c>
      <c r="B1009" s="237" t="s">
        <v>2231</v>
      </c>
      <c r="C1009" s="249" t="s">
        <v>2232</v>
      </c>
      <c r="D1009" s="238" t="s">
        <v>1271</v>
      </c>
      <c r="E1009" s="239">
        <v>497.28</v>
      </c>
      <c r="F1009" s="240"/>
      <c r="G1009" s="241">
        <f>ROUND(E1009*F1009,2)</f>
        <v>0</v>
      </c>
      <c r="H1009" s="240"/>
      <c r="I1009" s="241">
        <f>ROUND(E1009*H1009,2)</f>
        <v>0</v>
      </c>
      <c r="J1009" s="240"/>
      <c r="K1009" s="241">
        <f>ROUND(E1009*J1009,2)</f>
        <v>0</v>
      </c>
      <c r="L1009" s="241">
        <v>21</v>
      </c>
      <c r="M1009" s="241">
        <f>G1009*(1+L1009/100)</f>
        <v>0</v>
      </c>
      <c r="N1009" s="239">
        <v>1E-3</v>
      </c>
      <c r="O1009" s="239">
        <f>ROUND(E1009*N1009,2)</f>
        <v>0.5</v>
      </c>
      <c r="P1009" s="239">
        <v>0</v>
      </c>
      <c r="Q1009" s="239">
        <f>ROUND(E1009*P1009,2)</f>
        <v>0</v>
      </c>
      <c r="R1009" s="241" t="s">
        <v>317</v>
      </c>
      <c r="S1009" s="241" t="s">
        <v>194</v>
      </c>
      <c r="T1009" s="242" t="s">
        <v>242</v>
      </c>
      <c r="U1009" s="224">
        <v>0</v>
      </c>
      <c r="V1009" s="224">
        <f>ROUND(E1009*U1009,2)</f>
        <v>0</v>
      </c>
      <c r="W1009" s="224"/>
      <c r="X1009" s="224" t="s">
        <v>318</v>
      </c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319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1" x14ac:dyDescent="0.2">
      <c r="A1010" s="220"/>
      <c r="B1010" s="221"/>
      <c r="C1010" s="253" t="s">
        <v>2233</v>
      </c>
      <c r="D1010" s="226"/>
      <c r="E1010" s="227">
        <v>497.28</v>
      </c>
      <c r="F1010" s="224"/>
      <c r="G1010" s="224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204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20"/>
      <c r="B1011" s="221"/>
      <c r="C1011" s="253" t="s">
        <v>2230</v>
      </c>
      <c r="D1011" s="226"/>
      <c r="E1011" s="227"/>
      <c r="F1011" s="224"/>
      <c r="G1011" s="224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204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1" x14ac:dyDescent="0.2">
      <c r="A1012" s="220"/>
      <c r="B1012" s="221"/>
      <c r="C1012" s="251"/>
      <c r="D1012" s="246"/>
      <c r="E1012" s="246"/>
      <c r="F1012" s="246"/>
      <c r="G1012" s="246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200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ht="33.75" outlineLevel="1" x14ac:dyDescent="0.2">
      <c r="A1013" s="236">
        <v>140</v>
      </c>
      <c r="B1013" s="237" t="s">
        <v>2234</v>
      </c>
      <c r="C1013" s="249" t="s">
        <v>2235</v>
      </c>
      <c r="D1013" s="238" t="s">
        <v>398</v>
      </c>
      <c r="E1013" s="239">
        <v>111.09595</v>
      </c>
      <c r="F1013" s="240"/>
      <c r="G1013" s="241">
        <f>ROUND(E1013*F1013,2)</f>
        <v>0</v>
      </c>
      <c r="H1013" s="240"/>
      <c r="I1013" s="241">
        <f>ROUND(E1013*H1013,2)</f>
        <v>0</v>
      </c>
      <c r="J1013" s="240"/>
      <c r="K1013" s="241">
        <f>ROUND(E1013*J1013,2)</f>
        <v>0</v>
      </c>
      <c r="L1013" s="241">
        <v>21</v>
      </c>
      <c r="M1013" s="241">
        <f>G1013*(1+L1013/100)</f>
        <v>0</v>
      </c>
      <c r="N1013" s="239">
        <v>2.4E-2</v>
      </c>
      <c r="O1013" s="239">
        <f>ROUND(E1013*N1013,2)</f>
        <v>2.67</v>
      </c>
      <c r="P1013" s="239">
        <v>0</v>
      </c>
      <c r="Q1013" s="239">
        <f>ROUND(E1013*P1013,2)</f>
        <v>0</v>
      </c>
      <c r="R1013" s="241" t="s">
        <v>317</v>
      </c>
      <c r="S1013" s="241" t="s">
        <v>194</v>
      </c>
      <c r="T1013" s="242" t="s">
        <v>242</v>
      </c>
      <c r="U1013" s="224">
        <v>0</v>
      </c>
      <c r="V1013" s="224">
        <f>ROUND(E1013*U1013,2)</f>
        <v>0</v>
      </c>
      <c r="W1013" s="224"/>
      <c r="X1013" s="224" t="s">
        <v>318</v>
      </c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319</v>
      </c>
      <c r="AH1013" s="213"/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53" t="s">
        <v>525</v>
      </c>
      <c r="D1014" s="226"/>
      <c r="E1014" s="227"/>
      <c r="F1014" s="224"/>
      <c r="G1014" s="224"/>
      <c r="H1014" s="224"/>
      <c r="I1014" s="224"/>
      <c r="J1014" s="224"/>
      <c r="K1014" s="224"/>
      <c r="L1014" s="224"/>
      <c r="M1014" s="224"/>
      <c r="N1014" s="223"/>
      <c r="O1014" s="223"/>
      <c r="P1014" s="223"/>
      <c r="Q1014" s="223"/>
      <c r="R1014" s="224"/>
      <c r="S1014" s="224"/>
      <c r="T1014" s="224"/>
      <c r="U1014" s="224"/>
      <c r="V1014" s="224"/>
      <c r="W1014" s="224"/>
      <c r="X1014" s="224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204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53" t="s">
        <v>2236</v>
      </c>
      <c r="D1015" s="226"/>
      <c r="E1015" s="227">
        <v>28.153749999999999</v>
      </c>
      <c r="F1015" s="224"/>
      <c r="G1015" s="224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204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20"/>
      <c r="B1016" s="221"/>
      <c r="C1016" s="253" t="s">
        <v>1710</v>
      </c>
      <c r="D1016" s="226"/>
      <c r="E1016" s="227">
        <v>-2.625</v>
      </c>
      <c r="F1016" s="224"/>
      <c r="G1016" s="224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204</v>
      </c>
      <c r="AH1016" s="213">
        <v>0</v>
      </c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outlineLevel="1" x14ac:dyDescent="0.2">
      <c r="A1017" s="220"/>
      <c r="B1017" s="221"/>
      <c r="C1017" s="253" t="s">
        <v>2237</v>
      </c>
      <c r="D1017" s="226"/>
      <c r="E1017" s="227"/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204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outlineLevel="1" x14ac:dyDescent="0.2">
      <c r="A1018" s="220"/>
      <c r="B1018" s="221"/>
      <c r="C1018" s="253" t="s">
        <v>2238</v>
      </c>
      <c r="D1018" s="226"/>
      <c r="E1018" s="227">
        <v>48.682000000000002</v>
      </c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204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53" t="s">
        <v>2239</v>
      </c>
      <c r="D1019" s="226"/>
      <c r="E1019" s="227"/>
      <c r="F1019" s="224"/>
      <c r="G1019" s="224"/>
      <c r="H1019" s="224"/>
      <c r="I1019" s="224"/>
      <c r="J1019" s="224"/>
      <c r="K1019" s="224"/>
      <c r="L1019" s="224"/>
      <c r="M1019" s="224"/>
      <c r="N1019" s="223"/>
      <c r="O1019" s="223"/>
      <c r="P1019" s="223"/>
      <c r="Q1019" s="223"/>
      <c r="R1019" s="224"/>
      <c r="S1019" s="224"/>
      <c r="T1019" s="224"/>
      <c r="U1019" s="224"/>
      <c r="V1019" s="224"/>
      <c r="W1019" s="224"/>
      <c r="X1019" s="224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204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53" t="s">
        <v>2240</v>
      </c>
      <c r="D1020" s="226"/>
      <c r="E1020" s="227">
        <v>36.885199999999998</v>
      </c>
      <c r="F1020" s="224"/>
      <c r="G1020" s="224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204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51"/>
      <c r="D1021" s="246"/>
      <c r="E1021" s="246"/>
      <c r="F1021" s="246"/>
      <c r="G1021" s="246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200</v>
      </c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1" x14ac:dyDescent="0.2">
      <c r="A1022" s="220">
        <v>141</v>
      </c>
      <c r="B1022" s="221" t="s">
        <v>2241</v>
      </c>
      <c r="C1022" s="265" t="s">
        <v>2242</v>
      </c>
      <c r="D1022" s="222" t="s">
        <v>0</v>
      </c>
      <c r="E1022" s="245"/>
      <c r="F1022" s="225"/>
      <c r="G1022" s="224">
        <f>ROUND(E1022*F1022,2)</f>
        <v>0</v>
      </c>
      <c r="H1022" s="225"/>
      <c r="I1022" s="224">
        <f>ROUND(E1022*H1022,2)</f>
        <v>0</v>
      </c>
      <c r="J1022" s="225"/>
      <c r="K1022" s="224">
        <f>ROUND(E1022*J1022,2)</f>
        <v>0</v>
      </c>
      <c r="L1022" s="224">
        <v>21</v>
      </c>
      <c r="M1022" s="224">
        <f>G1022*(1+L1022/100)</f>
        <v>0</v>
      </c>
      <c r="N1022" s="223">
        <v>0</v>
      </c>
      <c r="O1022" s="223">
        <f>ROUND(E1022*N1022,2)</f>
        <v>0</v>
      </c>
      <c r="P1022" s="223">
        <v>0</v>
      </c>
      <c r="Q1022" s="223">
        <f>ROUND(E1022*P1022,2)</f>
        <v>0</v>
      </c>
      <c r="R1022" s="224" t="s">
        <v>2159</v>
      </c>
      <c r="S1022" s="224" t="s">
        <v>194</v>
      </c>
      <c r="T1022" s="224" t="s">
        <v>242</v>
      </c>
      <c r="U1022" s="224">
        <v>0</v>
      </c>
      <c r="V1022" s="224">
        <f>ROUND(E1022*U1022,2)</f>
        <v>0</v>
      </c>
      <c r="W1022" s="224"/>
      <c r="X1022" s="224" t="s">
        <v>338</v>
      </c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339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1" x14ac:dyDescent="0.2">
      <c r="A1023" s="220"/>
      <c r="B1023" s="221"/>
      <c r="C1023" s="266" t="s">
        <v>1333</v>
      </c>
      <c r="D1023" s="263"/>
      <c r="E1023" s="263"/>
      <c r="F1023" s="263"/>
      <c r="G1023" s="263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234</v>
      </c>
      <c r="AH1023" s="213"/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20"/>
      <c r="B1024" s="221"/>
      <c r="C1024" s="251"/>
      <c r="D1024" s="246"/>
      <c r="E1024" s="246"/>
      <c r="F1024" s="246"/>
      <c r="G1024" s="246"/>
      <c r="H1024" s="224"/>
      <c r="I1024" s="224"/>
      <c r="J1024" s="224"/>
      <c r="K1024" s="224"/>
      <c r="L1024" s="224"/>
      <c r="M1024" s="224"/>
      <c r="N1024" s="223"/>
      <c r="O1024" s="223"/>
      <c r="P1024" s="223"/>
      <c r="Q1024" s="223"/>
      <c r="R1024" s="224"/>
      <c r="S1024" s="224"/>
      <c r="T1024" s="224"/>
      <c r="U1024" s="224"/>
      <c r="V1024" s="224"/>
      <c r="W1024" s="224"/>
      <c r="X1024" s="224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200</v>
      </c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x14ac:dyDescent="0.2">
      <c r="A1025" s="229" t="s">
        <v>189</v>
      </c>
      <c r="B1025" s="230" t="s">
        <v>128</v>
      </c>
      <c r="C1025" s="248" t="s">
        <v>129</v>
      </c>
      <c r="D1025" s="231"/>
      <c r="E1025" s="232"/>
      <c r="F1025" s="233"/>
      <c r="G1025" s="233">
        <f>SUMIF(AG1026:AG1044,"&lt;&gt;NOR",G1026:G1044)</f>
        <v>0</v>
      </c>
      <c r="H1025" s="233"/>
      <c r="I1025" s="233">
        <f>SUM(I1026:I1044)</f>
        <v>0</v>
      </c>
      <c r="J1025" s="233"/>
      <c r="K1025" s="233">
        <f>SUM(K1026:K1044)</f>
        <v>0</v>
      </c>
      <c r="L1025" s="233"/>
      <c r="M1025" s="233">
        <f>SUM(M1026:M1044)</f>
        <v>0</v>
      </c>
      <c r="N1025" s="232"/>
      <c r="O1025" s="232">
        <f>SUM(O1026:O1044)</f>
        <v>0.05</v>
      </c>
      <c r="P1025" s="232"/>
      <c r="Q1025" s="232">
        <f>SUM(Q1026:Q1044)</f>
        <v>0</v>
      </c>
      <c r="R1025" s="233"/>
      <c r="S1025" s="233"/>
      <c r="T1025" s="234"/>
      <c r="U1025" s="228"/>
      <c r="V1025" s="228">
        <f>SUM(V1026:V1044)</f>
        <v>8.7200000000000006</v>
      </c>
      <c r="W1025" s="228"/>
      <c r="X1025" s="228"/>
      <c r="AG1025" t="s">
        <v>190</v>
      </c>
    </row>
    <row r="1026" spans="1:60" outlineLevel="1" x14ac:dyDescent="0.2">
      <c r="A1026" s="236">
        <v>142</v>
      </c>
      <c r="B1026" s="237" t="s">
        <v>2243</v>
      </c>
      <c r="C1026" s="249" t="s">
        <v>2244</v>
      </c>
      <c r="D1026" s="238" t="s">
        <v>342</v>
      </c>
      <c r="E1026" s="239">
        <v>8</v>
      </c>
      <c r="F1026" s="240"/>
      <c r="G1026" s="241">
        <f>ROUND(E1026*F1026,2)</f>
        <v>0</v>
      </c>
      <c r="H1026" s="240"/>
      <c r="I1026" s="241">
        <f>ROUND(E1026*H1026,2)</f>
        <v>0</v>
      </c>
      <c r="J1026" s="240"/>
      <c r="K1026" s="241">
        <f>ROUND(E1026*J1026,2)</f>
        <v>0</v>
      </c>
      <c r="L1026" s="241">
        <v>21</v>
      </c>
      <c r="M1026" s="241">
        <f>G1026*(1+L1026/100)</f>
        <v>0</v>
      </c>
      <c r="N1026" s="239">
        <v>1.1000000000000001E-3</v>
      </c>
      <c r="O1026" s="239">
        <f>ROUND(E1026*N1026,2)</f>
        <v>0.01</v>
      </c>
      <c r="P1026" s="239">
        <v>0</v>
      </c>
      <c r="Q1026" s="239">
        <f>ROUND(E1026*P1026,2)</f>
        <v>0</v>
      </c>
      <c r="R1026" s="241" t="s">
        <v>2245</v>
      </c>
      <c r="S1026" s="241" t="s">
        <v>194</v>
      </c>
      <c r="T1026" s="242" t="s">
        <v>242</v>
      </c>
      <c r="U1026" s="224">
        <v>0.33</v>
      </c>
      <c r="V1026" s="224">
        <f>ROUND(E1026*U1026,2)</f>
        <v>2.64</v>
      </c>
      <c r="W1026" s="224"/>
      <c r="X1026" s="224" t="s">
        <v>231</v>
      </c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232</v>
      </c>
      <c r="AH1026" s="213"/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53" t="s">
        <v>2246</v>
      </c>
      <c r="D1027" s="226"/>
      <c r="E1027" s="227">
        <v>1</v>
      </c>
      <c r="F1027" s="224"/>
      <c r="G1027" s="224"/>
      <c r="H1027" s="224"/>
      <c r="I1027" s="224"/>
      <c r="J1027" s="224"/>
      <c r="K1027" s="224"/>
      <c r="L1027" s="224"/>
      <c r="M1027" s="224"/>
      <c r="N1027" s="223"/>
      <c r="O1027" s="223"/>
      <c r="P1027" s="223"/>
      <c r="Q1027" s="223"/>
      <c r="R1027" s="224"/>
      <c r="S1027" s="224"/>
      <c r="T1027" s="224"/>
      <c r="U1027" s="224"/>
      <c r="V1027" s="224"/>
      <c r="W1027" s="224"/>
      <c r="X1027" s="224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204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20"/>
      <c r="B1028" s="221"/>
      <c r="C1028" s="253" t="s">
        <v>2247</v>
      </c>
      <c r="D1028" s="226"/>
      <c r="E1028" s="227">
        <v>1</v>
      </c>
      <c r="F1028" s="224"/>
      <c r="G1028" s="224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204</v>
      </c>
      <c r="AH1028" s="213">
        <v>0</v>
      </c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outlineLevel="1" x14ac:dyDescent="0.2">
      <c r="A1029" s="220"/>
      <c r="B1029" s="221"/>
      <c r="C1029" s="253" t="s">
        <v>2248</v>
      </c>
      <c r="D1029" s="226"/>
      <c r="E1029" s="227">
        <v>2</v>
      </c>
      <c r="F1029" s="224"/>
      <c r="G1029" s="224"/>
      <c r="H1029" s="224"/>
      <c r="I1029" s="224"/>
      <c r="J1029" s="224"/>
      <c r="K1029" s="224"/>
      <c r="L1029" s="224"/>
      <c r="M1029" s="224"/>
      <c r="N1029" s="223"/>
      <c r="O1029" s="223"/>
      <c r="P1029" s="223"/>
      <c r="Q1029" s="223"/>
      <c r="R1029" s="224"/>
      <c r="S1029" s="224"/>
      <c r="T1029" s="224"/>
      <c r="U1029" s="224"/>
      <c r="V1029" s="224"/>
      <c r="W1029" s="224"/>
      <c r="X1029" s="224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204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outlineLevel="1" x14ac:dyDescent="0.2">
      <c r="A1030" s="220"/>
      <c r="B1030" s="221"/>
      <c r="C1030" s="253" t="s">
        <v>2249</v>
      </c>
      <c r="D1030" s="226"/>
      <c r="E1030" s="227">
        <v>2</v>
      </c>
      <c r="F1030" s="224"/>
      <c r="G1030" s="224"/>
      <c r="H1030" s="224"/>
      <c r="I1030" s="224"/>
      <c r="J1030" s="224"/>
      <c r="K1030" s="224"/>
      <c r="L1030" s="224"/>
      <c r="M1030" s="224"/>
      <c r="N1030" s="223"/>
      <c r="O1030" s="223"/>
      <c r="P1030" s="223"/>
      <c r="Q1030" s="223"/>
      <c r="R1030" s="224"/>
      <c r="S1030" s="224"/>
      <c r="T1030" s="224"/>
      <c r="U1030" s="224"/>
      <c r="V1030" s="224"/>
      <c r="W1030" s="224"/>
      <c r="X1030" s="224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204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53" t="s">
        <v>1545</v>
      </c>
      <c r="D1031" s="226"/>
      <c r="E1031" s="227">
        <v>2</v>
      </c>
      <c r="F1031" s="224"/>
      <c r="G1031" s="224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204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51"/>
      <c r="D1032" s="246"/>
      <c r="E1032" s="246"/>
      <c r="F1032" s="246"/>
      <c r="G1032" s="246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200</v>
      </c>
      <c r="AH1032" s="213"/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36">
        <v>143</v>
      </c>
      <c r="B1033" s="237" t="s">
        <v>2250</v>
      </c>
      <c r="C1033" s="249" t="s">
        <v>2251</v>
      </c>
      <c r="D1033" s="238" t="s">
        <v>342</v>
      </c>
      <c r="E1033" s="239">
        <v>16</v>
      </c>
      <c r="F1033" s="240"/>
      <c r="G1033" s="241">
        <f>ROUND(E1033*F1033,2)</f>
        <v>0</v>
      </c>
      <c r="H1033" s="240"/>
      <c r="I1033" s="241">
        <f>ROUND(E1033*H1033,2)</f>
        <v>0</v>
      </c>
      <c r="J1033" s="240"/>
      <c r="K1033" s="241">
        <f>ROUND(E1033*J1033,2)</f>
        <v>0</v>
      </c>
      <c r="L1033" s="241">
        <v>21</v>
      </c>
      <c r="M1033" s="241">
        <f>G1033*(1+L1033/100)</f>
        <v>0</v>
      </c>
      <c r="N1033" s="239">
        <v>2.3E-3</v>
      </c>
      <c r="O1033" s="239">
        <f>ROUND(E1033*N1033,2)</f>
        <v>0.04</v>
      </c>
      <c r="P1033" s="239">
        <v>0</v>
      </c>
      <c r="Q1033" s="239">
        <f>ROUND(E1033*P1033,2)</f>
        <v>0</v>
      </c>
      <c r="R1033" s="241" t="s">
        <v>2245</v>
      </c>
      <c r="S1033" s="241" t="s">
        <v>194</v>
      </c>
      <c r="T1033" s="242" t="s">
        <v>242</v>
      </c>
      <c r="U1033" s="224">
        <v>0.38</v>
      </c>
      <c r="V1033" s="224">
        <f>ROUND(E1033*U1033,2)</f>
        <v>6.08</v>
      </c>
      <c r="W1033" s="224"/>
      <c r="X1033" s="224" t="s">
        <v>231</v>
      </c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232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1" x14ac:dyDescent="0.2">
      <c r="A1034" s="220"/>
      <c r="B1034" s="221"/>
      <c r="C1034" s="253" t="s">
        <v>2252</v>
      </c>
      <c r="D1034" s="226"/>
      <c r="E1034" s="227">
        <v>2</v>
      </c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204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1" x14ac:dyDescent="0.2">
      <c r="A1035" s="220"/>
      <c r="B1035" s="221"/>
      <c r="C1035" s="253" t="s">
        <v>2253</v>
      </c>
      <c r="D1035" s="226"/>
      <c r="E1035" s="227">
        <v>2</v>
      </c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204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1" x14ac:dyDescent="0.2">
      <c r="A1036" s="220"/>
      <c r="B1036" s="221"/>
      <c r="C1036" s="253" t="s">
        <v>2254</v>
      </c>
      <c r="D1036" s="226"/>
      <c r="E1036" s="227">
        <v>4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204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53" t="s">
        <v>2255</v>
      </c>
      <c r="D1037" s="226"/>
      <c r="E1037" s="227">
        <v>4</v>
      </c>
      <c r="F1037" s="224"/>
      <c r="G1037" s="224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204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53" t="s">
        <v>2256</v>
      </c>
      <c r="D1038" s="226"/>
      <c r="E1038" s="227">
        <v>4</v>
      </c>
      <c r="F1038" s="224"/>
      <c r="G1038" s="224"/>
      <c r="H1038" s="224"/>
      <c r="I1038" s="224"/>
      <c r="J1038" s="224"/>
      <c r="K1038" s="224"/>
      <c r="L1038" s="224"/>
      <c r="M1038" s="224"/>
      <c r="N1038" s="223"/>
      <c r="O1038" s="223"/>
      <c r="P1038" s="223"/>
      <c r="Q1038" s="223"/>
      <c r="R1038" s="224"/>
      <c r="S1038" s="224"/>
      <c r="T1038" s="224"/>
      <c r="U1038" s="224"/>
      <c r="V1038" s="224"/>
      <c r="W1038" s="224"/>
      <c r="X1038" s="224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204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51"/>
      <c r="D1039" s="246"/>
      <c r="E1039" s="246"/>
      <c r="F1039" s="246"/>
      <c r="G1039" s="246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200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outlineLevel="1" x14ac:dyDescent="0.2">
      <c r="A1040" s="236">
        <v>144</v>
      </c>
      <c r="B1040" s="237" t="s">
        <v>2257</v>
      </c>
      <c r="C1040" s="249" t="s">
        <v>2258</v>
      </c>
      <c r="D1040" s="238" t="s">
        <v>2259</v>
      </c>
      <c r="E1040" s="239">
        <v>4</v>
      </c>
      <c r="F1040" s="240"/>
      <c r="G1040" s="241">
        <f>ROUND(E1040*F1040,2)</f>
        <v>0</v>
      </c>
      <c r="H1040" s="240"/>
      <c r="I1040" s="241">
        <f>ROUND(E1040*H1040,2)</f>
        <v>0</v>
      </c>
      <c r="J1040" s="240"/>
      <c r="K1040" s="241">
        <f>ROUND(E1040*J1040,2)</f>
        <v>0</v>
      </c>
      <c r="L1040" s="241">
        <v>21</v>
      </c>
      <c r="M1040" s="241">
        <f>G1040*(1+L1040/100)</f>
        <v>0</v>
      </c>
      <c r="N1040" s="239">
        <v>0</v>
      </c>
      <c r="O1040" s="239">
        <f>ROUND(E1040*N1040,2)</f>
        <v>0</v>
      </c>
      <c r="P1040" s="239">
        <v>0</v>
      </c>
      <c r="Q1040" s="239">
        <f>ROUND(E1040*P1040,2)</f>
        <v>0</v>
      </c>
      <c r="R1040" s="241"/>
      <c r="S1040" s="241" t="s">
        <v>343</v>
      </c>
      <c r="T1040" s="242" t="s">
        <v>195</v>
      </c>
      <c r="U1040" s="224">
        <v>0</v>
      </c>
      <c r="V1040" s="224">
        <f>ROUND(E1040*U1040,2)</f>
        <v>0</v>
      </c>
      <c r="W1040" s="224"/>
      <c r="X1040" s="224" t="s">
        <v>231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232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1" x14ac:dyDescent="0.2">
      <c r="A1041" s="220"/>
      <c r="B1041" s="221"/>
      <c r="C1041" s="253" t="s">
        <v>2260</v>
      </c>
      <c r="D1041" s="226"/>
      <c r="E1041" s="227">
        <v>2</v>
      </c>
      <c r="F1041" s="224"/>
      <c r="G1041" s="224"/>
      <c r="H1041" s="224"/>
      <c r="I1041" s="224"/>
      <c r="J1041" s="224"/>
      <c r="K1041" s="224"/>
      <c r="L1041" s="224"/>
      <c r="M1041" s="224"/>
      <c r="N1041" s="223"/>
      <c r="O1041" s="223"/>
      <c r="P1041" s="223"/>
      <c r="Q1041" s="223"/>
      <c r="R1041" s="224"/>
      <c r="S1041" s="224"/>
      <c r="T1041" s="224"/>
      <c r="U1041" s="224"/>
      <c r="V1041" s="224"/>
      <c r="W1041" s="224"/>
      <c r="X1041" s="224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204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outlineLevel="1" x14ac:dyDescent="0.2">
      <c r="A1042" s="220"/>
      <c r="B1042" s="221"/>
      <c r="C1042" s="253" t="s">
        <v>2261</v>
      </c>
      <c r="D1042" s="226"/>
      <c r="E1042" s="227">
        <v>2</v>
      </c>
      <c r="F1042" s="224"/>
      <c r="G1042" s="224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204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53" t="s">
        <v>2262</v>
      </c>
      <c r="D1043" s="226"/>
      <c r="E1043" s="227"/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204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51"/>
      <c r="D1044" s="246"/>
      <c r="E1044" s="246"/>
      <c r="F1044" s="246"/>
      <c r="G1044" s="246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200</v>
      </c>
      <c r="AH1044" s="213"/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x14ac:dyDescent="0.2">
      <c r="A1045" s="229" t="s">
        <v>189</v>
      </c>
      <c r="B1045" s="230" t="s">
        <v>130</v>
      </c>
      <c r="C1045" s="248" t="s">
        <v>131</v>
      </c>
      <c r="D1045" s="231"/>
      <c r="E1045" s="232"/>
      <c r="F1045" s="233"/>
      <c r="G1045" s="233">
        <f>SUMIF(AG1046:AG1050,"&lt;&gt;NOR",G1046:G1050)</f>
        <v>0</v>
      </c>
      <c r="H1045" s="233"/>
      <c r="I1045" s="233">
        <f>SUM(I1046:I1050)</f>
        <v>0</v>
      </c>
      <c r="J1045" s="233"/>
      <c r="K1045" s="233">
        <f>SUM(K1046:K1050)</f>
        <v>0</v>
      </c>
      <c r="L1045" s="233"/>
      <c r="M1045" s="233">
        <f>SUM(M1046:M1050)</f>
        <v>0</v>
      </c>
      <c r="N1045" s="232"/>
      <c r="O1045" s="232">
        <f>SUM(O1046:O1050)</f>
        <v>1.18</v>
      </c>
      <c r="P1045" s="232"/>
      <c r="Q1045" s="232">
        <f>SUM(Q1046:Q1050)</f>
        <v>0</v>
      </c>
      <c r="R1045" s="233"/>
      <c r="S1045" s="233"/>
      <c r="T1045" s="234"/>
      <c r="U1045" s="228"/>
      <c r="V1045" s="228">
        <f>SUM(V1046:V1050)</f>
        <v>57.99</v>
      </c>
      <c r="W1045" s="228"/>
      <c r="X1045" s="228"/>
      <c r="AG1045" t="s">
        <v>190</v>
      </c>
    </row>
    <row r="1046" spans="1:60" ht="22.5" outlineLevel="1" x14ac:dyDescent="0.2">
      <c r="A1046" s="236">
        <v>145</v>
      </c>
      <c r="B1046" s="237" t="s">
        <v>2263</v>
      </c>
      <c r="C1046" s="249" t="s">
        <v>2264</v>
      </c>
      <c r="D1046" s="238" t="s">
        <v>398</v>
      </c>
      <c r="E1046" s="239">
        <v>119.571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9.8300000000000002E-3</v>
      </c>
      <c r="O1046" s="239">
        <f>ROUND(E1046*N1046,2)</f>
        <v>1.18</v>
      </c>
      <c r="P1046" s="239">
        <v>0</v>
      </c>
      <c r="Q1046" s="239">
        <f>ROUND(E1046*P1046,2)</f>
        <v>0</v>
      </c>
      <c r="R1046" s="241" t="s">
        <v>2265</v>
      </c>
      <c r="S1046" s="241" t="s">
        <v>194</v>
      </c>
      <c r="T1046" s="242" t="s">
        <v>242</v>
      </c>
      <c r="U1046" s="224">
        <v>0.48499999999999999</v>
      </c>
      <c r="V1046" s="224">
        <f>ROUND(E1046*U1046,2)</f>
        <v>57.99</v>
      </c>
      <c r="W1046" s="224"/>
      <c r="X1046" s="224" t="s">
        <v>231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232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1" x14ac:dyDescent="0.2">
      <c r="A1047" s="220"/>
      <c r="B1047" s="221"/>
      <c r="C1047" s="253" t="s">
        <v>2266</v>
      </c>
      <c r="D1047" s="226"/>
      <c r="E1047" s="227">
        <v>75.2</v>
      </c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204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1" x14ac:dyDescent="0.2">
      <c r="A1048" s="220"/>
      <c r="B1048" s="221"/>
      <c r="C1048" s="253" t="s">
        <v>2267</v>
      </c>
      <c r="D1048" s="226"/>
      <c r="E1048" s="227">
        <v>28.895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204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53" t="s">
        <v>2268</v>
      </c>
      <c r="D1049" s="226"/>
      <c r="E1049" s="227">
        <v>15.476000000000001</v>
      </c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204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51"/>
      <c r="D1050" s="246"/>
      <c r="E1050" s="246"/>
      <c r="F1050" s="246"/>
      <c r="G1050" s="246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200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x14ac:dyDescent="0.2">
      <c r="A1051" s="229" t="s">
        <v>189</v>
      </c>
      <c r="B1051" s="230" t="s">
        <v>132</v>
      </c>
      <c r="C1051" s="248" t="s">
        <v>133</v>
      </c>
      <c r="D1051" s="231"/>
      <c r="E1051" s="232"/>
      <c r="F1051" s="233"/>
      <c r="G1051" s="233">
        <f>SUMIF(AG1052:AG1081,"&lt;&gt;NOR",G1052:G1081)</f>
        <v>0</v>
      </c>
      <c r="H1051" s="233"/>
      <c r="I1051" s="233">
        <f>SUM(I1052:I1081)</f>
        <v>0</v>
      </c>
      <c r="J1051" s="233"/>
      <c r="K1051" s="233">
        <f>SUM(K1052:K1081)</f>
        <v>0</v>
      </c>
      <c r="L1051" s="233"/>
      <c r="M1051" s="233">
        <f>SUM(M1052:M1081)</f>
        <v>0</v>
      </c>
      <c r="N1051" s="232"/>
      <c r="O1051" s="232">
        <f>SUM(O1052:O1081)</f>
        <v>1.64</v>
      </c>
      <c r="P1051" s="232"/>
      <c r="Q1051" s="232">
        <f>SUM(Q1052:Q1081)</f>
        <v>0</v>
      </c>
      <c r="R1051" s="233"/>
      <c r="S1051" s="233"/>
      <c r="T1051" s="234"/>
      <c r="U1051" s="228"/>
      <c r="V1051" s="228">
        <f>SUM(V1052:V1081)</f>
        <v>330.35</v>
      </c>
      <c r="W1051" s="228"/>
      <c r="X1051" s="228"/>
      <c r="AG1051" t="s">
        <v>190</v>
      </c>
    </row>
    <row r="1052" spans="1:60" ht="22.5" outlineLevel="1" x14ac:dyDescent="0.2">
      <c r="A1052" s="236">
        <v>146</v>
      </c>
      <c r="B1052" s="237" t="s">
        <v>2269</v>
      </c>
      <c r="C1052" s="249" t="s">
        <v>2270</v>
      </c>
      <c r="D1052" s="238" t="s">
        <v>261</v>
      </c>
      <c r="E1052" s="239">
        <v>2.9</v>
      </c>
      <c r="F1052" s="240"/>
      <c r="G1052" s="241">
        <f>ROUND(E1052*F1052,2)</f>
        <v>0</v>
      </c>
      <c r="H1052" s="240"/>
      <c r="I1052" s="241">
        <f>ROUND(E1052*H1052,2)</f>
        <v>0</v>
      </c>
      <c r="J1052" s="240"/>
      <c r="K1052" s="241">
        <f>ROUND(E1052*J1052,2)</f>
        <v>0</v>
      </c>
      <c r="L1052" s="241">
        <v>21</v>
      </c>
      <c r="M1052" s="241">
        <f>G1052*(1+L1052/100)</f>
        <v>0</v>
      </c>
      <c r="N1052" s="239">
        <v>1.9599999999999999E-3</v>
      </c>
      <c r="O1052" s="239">
        <f>ROUND(E1052*N1052,2)</f>
        <v>0.01</v>
      </c>
      <c r="P1052" s="239">
        <v>0</v>
      </c>
      <c r="Q1052" s="239">
        <f>ROUND(E1052*P1052,2)</f>
        <v>0</v>
      </c>
      <c r="R1052" s="241" t="s">
        <v>2271</v>
      </c>
      <c r="S1052" s="241" t="s">
        <v>194</v>
      </c>
      <c r="T1052" s="242" t="s">
        <v>242</v>
      </c>
      <c r="U1052" s="224">
        <v>0.76280000000000003</v>
      </c>
      <c r="V1052" s="224">
        <f>ROUND(E1052*U1052,2)</f>
        <v>2.21</v>
      </c>
      <c r="W1052" s="224"/>
      <c r="X1052" s="224" t="s">
        <v>231</v>
      </c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232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1" x14ac:dyDescent="0.2">
      <c r="A1053" s="220"/>
      <c r="B1053" s="221"/>
      <c r="C1053" s="259" t="s">
        <v>2272</v>
      </c>
      <c r="D1053" s="257"/>
      <c r="E1053" s="257"/>
      <c r="F1053" s="257"/>
      <c r="G1053" s="257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234</v>
      </c>
      <c r="AH1053" s="213"/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1" x14ac:dyDescent="0.2">
      <c r="A1054" s="220"/>
      <c r="B1054" s="221"/>
      <c r="C1054" s="253" t="s">
        <v>2273</v>
      </c>
      <c r="D1054" s="226"/>
      <c r="E1054" s="227">
        <v>2</v>
      </c>
      <c r="F1054" s="224"/>
      <c r="G1054" s="224"/>
      <c r="H1054" s="224"/>
      <c r="I1054" s="224"/>
      <c r="J1054" s="224"/>
      <c r="K1054" s="224"/>
      <c r="L1054" s="224"/>
      <c r="M1054" s="224"/>
      <c r="N1054" s="223"/>
      <c r="O1054" s="223"/>
      <c r="P1054" s="223"/>
      <c r="Q1054" s="223"/>
      <c r="R1054" s="224"/>
      <c r="S1054" s="224"/>
      <c r="T1054" s="224"/>
      <c r="U1054" s="224"/>
      <c r="V1054" s="224"/>
      <c r="W1054" s="224"/>
      <c r="X1054" s="224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204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53" t="s">
        <v>2274</v>
      </c>
      <c r="D1055" s="226"/>
      <c r="E1055" s="227">
        <v>0.9</v>
      </c>
      <c r="F1055" s="224"/>
      <c r="G1055" s="224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204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51"/>
      <c r="D1056" s="246"/>
      <c r="E1056" s="246"/>
      <c r="F1056" s="246"/>
      <c r="G1056" s="246"/>
      <c r="H1056" s="224"/>
      <c r="I1056" s="224"/>
      <c r="J1056" s="224"/>
      <c r="K1056" s="224"/>
      <c r="L1056" s="224"/>
      <c r="M1056" s="224"/>
      <c r="N1056" s="223"/>
      <c r="O1056" s="223"/>
      <c r="P1056" s="223"/>
      <c r="Q1056" s="223"/>
      <c r="R1056" s="224"/>
      <c r="S1056" s="224"/>
      <c r="T1056" s="224"/>
      <c r="U1056" s="224"/>
      <c r="V1056" s="224"/>
      <c r="W1056" s="224"/>
      <c r="X1056" s="224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200</v>
      </c>
      <c r="AH1056" s="213"/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ht="22.5" outlineLevel="1" x14ac:dyDescent="0.2">
      <c r="A1057" s="236">
        <v>147</v>
      </c>
      <c r="B1057" s="237" t="s">
        <v>2275</v>
      </c>
      <c r="C1057" s="249" t="s">
        <v>2276</v>
      </c>
      <c r="D1057" s="238" t="s">
        <v>261</v>
      </c>
      <c r="E1057" s="239">
        <v>226.69</v>
      </c>
      <c r="F1057" s="240"/>
      <c r="G1057" s="241">
        <f>ROUND(E1057*F1057,2)</f>
        <v>0</v>
      </c>
      <c r="H1057" s="240"/>
      <c r="I1057" s="241">
        <f>ROUND(E1057*H1057,2)</f>
        <v>0</v>
      </c>
      <c r="J1057" s="240"/>
      <c r="K1057" s="241">
        <f>ROUND(E1057*J1057,2)</f>
        <v>0</v>
      </c>
      <c r="L1057" s="241">
        <v>21</v>
      </c>
      <c r="M1057" s="241">
        <f>G1057*(1+L1057/100)</f>
        <v>0</v>
      </c>
      <c r="N1057" s="239">
        <v>4.3499999999999997E-3</v>
      </c>
      <c r="O1057" s="239">
        <f>ROUND(E1057*N1057,2)</f>
        <v>0.99</v>
      </c>
      <c r="P1057" s="239">
        <v>0</v>
      </c>
      <c r="Q1057" s="239">
        <f>ROUND(E1057*P1057,2)</f>
        <v>0</v>
      </c>
      <c r="R1057" s="241" t="s">
        <v>2271</v>
      </c>
      <c r="S1057" s="241" t="s">
        <v>194</v>
      </c>
      <c r="T1057" s="242" t="s">
        <v>242</v>
      </c>
      <c r="U1057" s="224">
        <v>0.95625000000000004</v>
      </c>
      <c r="V1057" s="224">
        <f>ROUND(E1057*U1057,2)</f>
        <v>216.77</v>
      </c>
      <c r="W1057" s="224"/>
      <c r="X1057" s="224" t="s">
        <v>231</v>
      </c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232</v>
      </c>
      <c r="AH1057" s="213"/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1" x14ac:dyDescent="0.2">
      <c r="A1058" s="220"/>
      <c r="B1058" s="221"/>
      <c r="C1058" s="250" t="s">
        <v>2277</v>
      </c>
      <c r="D1058" s="244"/>
      <c r="E1058" s="244"/>
      <c r="F1058" s="244"/>
      <c r="G1058" s="244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199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1" x14ac:dyDescent="0.2">
      <c r="A1059" s="220"/>
      <c r="B1059" s="221"/>
      <c r="C1059" s="253" t="s">
        <v>2278</v>
      </c>
      <c r="D1059" s="226"/>
      <c r="E1059" s="227">
        <v>188</v>
      </c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204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1" x14ac:dyDescent="0.2">
      <c r="A1060" s="220"/>
      <c r="B1060" s="221"/>
      <c r="C1060" s="253" t="s">
        <v>2279</v>
      </c>
      <c r="D1060" s="226"/>
      <c r="E1060" s="227">
        <v>38.69</v>
      </c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204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51"/>
      <c r="D1061" s="246"/>
      <c r="E1061" s="246"/>
      <c r="F1061" s="246"/>
      <c r="G1061" s="246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200</v>
      </c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ht="22.5" outlineLevel="1" x14ac:dyDescent="0.2">
      <c r="A1062" s="236">
        <v>148</v>
      </c>
      <c r="B1062" s="237" t="s">
        <v>2280</v>
      </c>
      <c r="C1062" s="249" t="s">
        <v>2281</v>
      </c>
      <c r="D1062" s="238" t="s">
        <v>261</v>
      </c>
      <c r="E1062" s="239">
        <v>57.79</v>
      </c>
      <c r="F1062" s="240"/>
      <c r="G1062" s="241">
        <f>ROUND(E1062*F1062,2)</f>
        <v>0</v>
      </c>
      <c r="H1062" s="240"/>
      <c r="I1062" s="241">
        <f>ROUND(E1062*H1062,2)</f>
        <v>0</v>
      </c>
      <c r="J1062" s="240"/>
      <c r="K1062" s="241">
        <f>ROUND(E1062*J1062,2)</f>
        <v>0</v>
      </c>
      <c r="L1062" s="241">
        <v>21</v>
      </c>
      <c r="M1062" s="241">
        <f>G1062*(1+L1062/100)</f>
        <v>0</v>
      </c>
      <c r="N1062" s="239">
        <v>6.3E-3</v>
      </c>
      <c r="O1062" s="239">
        <f>ROUND(E1062*N1062,2)</f>
        <v>0.36</v>
      </c>
      <c r="P1062" s="239">
        <v>0</v>
      </c>
      <c r="Q1062" s="239">
        <f>ROUND(E1062*P1062,2)</f>
        <v>0</v>
      </c>
      <c r="R1062" s="241" t="s">
        <v>2271</v>
      </c>
      <c r="S1062" s="241" t="s">
        <v>194</v>
      </c>
      <c r="T1062" s="242" t="s">
        <v>242</v>
      </c>
      <c r="U1062" s="224">
        <v>1.0654999999999999</v>
      </c>
      <c r="V1062" s="224">
        <f>ROUND(E1062*U1062,2)</f>
        <v>61.58</v>
      </c>
      <c r="W1062" s="224"/>
      <c r="X1062" s="224" t="s">
        <v>231</v>
      </c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232</v>
      </c>
      <c r="AH1062" s="213"/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50" t="s">
        <v>2277</v>
      </c>
      <c r="D1063" s="244"/>
      <c r="E1063" s="244"/>
      <c r="F1063" s="244"/>
      <c r="G1063" s="244"/>
      <c r="H1063" s="224"/>
      <c r="I1063" s="224"/>
      <c r="J1063" s="224"/>
      <c r="K1063" s="224"/>
      <c r="L1063" s="224"/>
      <c r="M1063" s="224"/>
      <c r="N1063" s="223"/>
      <c r="O1063" s="223"/>
      <c r="P1063" s="223"/>
      <c r="Q1063" s="223"/>
      <c r="R1063" s="224"/>
      <c r="S1063" s="224"/>
      <c r="T1063" s="224"/>
      <c r="U1063" s="224"/>
      <c r="V1063" s="224"/>
      <c r="W1063" s="224"/>
      <c r="X1063" s="224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199</v>
      </c>
      <c r="AH1063" s="213"/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20"/>
      <c r="B1064" s="221"/>
      <c r="C1064" s="253" t="s">
        <v>2282</v>
      </c>
      <c r="D1064" s="226"/>
      <c r="E1064" s="227">
        <v>57.79</v>
      </c>
      <c r="F1064" s="224"/>
      <c r="G1064" s="224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204</v>
      </c>
      <c r="AH1064" s="213">
        <v>0</v>
      </c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1" x14ac:dyDescent="0.2">
      <c r="A1065" s="220"/>
      <c r="B1065" s="221"/>
      <c r="C1065" s="251"/>
      <c r="D1065" s="246"/>
      <c r="E1065" s="246"/>
      <c r="F1065" s="246"/>
      <c r="G1065" s="246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200</v>
      </c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ht="33.75" outlineLevel="1" x14ac:dyDescent="0.2">
      <c r="A1066" s="236">
        <v>149</v>
      </c>
      <c r="B1066" s="237" t="s">
        <v>2283</v>
      </c>
      <c r="C1066" s="249" t="s">
        <v>2284</v>
      </c>
      <c r="D1066" s="238" t="s">
        <v>261</v>
      </c>
      <c r="E1066" s="239">
        <v>46.8</v>
      </c>
      <c r="F1066" s="240"/>
      <c r="G1066" s="241">
        <f>ROUND(E1066*F1066,2)</f>
        <v>0</v>
      </c>
      <c r="H1066" s="240"/>
      <c r="I1066" s="241">
        <f>ROUND(E1066*H1066,2)</f>
        <v>0</v>
      </c>
      <c r="J1066" s="240"/>
      <c r="K1066" s="241">
        <f>ROUND(E1066*J1066,2)</f>
        <v>0</v>
      </c>
      <c r="L1066" s="241">
        <v>21</v>
      </c>
      <c r="M1066" s="241">
        <f>G1066*(1+L1066/100)</f>
        <v>0</v>
      </c>
      <c r="N1066" s="239">
        <v>4.2100000000000002E-3</v>
      </c>
      <c r="O1066" s="239">
        <f>ROUND(E1066*N1066,2)</f>
        <v>0.2</v>
      </c>
      <c r="P1066" s="239">
        <v>0</v>
      </c>
      <c r="Q1066" s="239">
        <f>ROUND(E1066*P1066,2)</f>
        <v>0</v>
      </c>
      <c r="R1066" s="241" t="s">
        <v>2271</v>
      </c>
      <c r="S1066" s="241" t="s">
        <v>194</v>
      </c>
      <c r="T1066" s="242" t="s">
        <v>242</v>
      </c>
      <c r="U1066" s="224">
        <v>0.70740000000000003</v>
      </c>
      <c r="V1066" s="224">
        <f>ROUND(E1066*U1066,2)</f>
        <v>33.11</v>
      </c>
      <c r="W1066" s="224"/>
      <c r="X1066" s="224" t="s">
        <v>231</v>
      </c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232</v>
      </c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53" t="s">
        <v>2285</v>
      </c>
      <c r="D1067" s="226"/>
      <c r="E1067" s="227">
        <v>46.8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204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51"/>
      <c r="D1068" s="246"/>
      <c r="E1068" s="246"/>
      <c r="F1068" s="246"/>
      <c r="G1068" s="246"/>
      <c r="H1068" s="224"/>
      <c r="I1068" s="224"/>
      <c r="J1068" s="224"/>
      <c r="K1068" s="224"/>
      <c r="L1068" s="224"/>
      <c r="M1068" s="224"/>
      <c r="N1068" s="223"/>
      <c r="O1068" s="223"/>
      <c r="P1068" s="223"/>
      <c r="Q1068" s="223"/>
      <c r="R1068" s="224"/>
      <c r="S1068" s="224"/>
      <c r="T1068" s="224"/>
      <c r="U1068" s="224"/>
      <c r="V1068" s="224"/>
      <c r="W1068" s="224"/>
      <c r="X1068" s="224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200</v>
      </c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ht="22.5" outlineLevel="1" x14ac:dyDescent="0.2">
      <c r="A1069" s="236">
        <v>150</v>
      </c>
      <c r="B1069" s="237" t="s">
        <v>2286</v>
      </c>
      <c r="C1069" s="249" t="s">
        <v>2287</v>
      </c>
      <c r="D1069" s="238" t="s">
        <v>313</v>
      </c>
      <c r="E1069" s="239">
        <v>4</v>
      </c>
      <c r="F1069" s="240"/>
      <c r="G1069" s="241">
        <f>ROUND(E1069*F1069,2)</f>
        <v>0</v>
      </c>
      <c r="H1069" s="240"/>
      <c r="I1069" s="241">
        <f>ROUND(E1069*H1069,2)</f>
        <v>0</v>
      </c>
      <c r="J1069" s="240"/>
      <c r="K1069" s="241">
        <f>ROUND(E1069*J1069,2)</f>
        <v>0</v>
      </c>
      <c r="L1069" s="241">
        <v>21</v>
      </c>
      <c r="M1069" s="241">
        <f>G1069*(1+L1069/100)</f>
        <v>0</v>
      </c>
      <c r="N1069" s="239">
        <v>2.9099999999999998E-3</v>
      </c>
      <c r="O1069" s="239">
        <f>ROUND(E1069*N1069,2)</f>
        <v>0.01</v>
      </c>
      <c r="P1069" s="239">
        <v>0</v>
      </c>
      <c r="Q1069" s="239">
        <f>ROUND(E1069*P1069,2)</f>
        <v>0</v>
      </c>
      <c r="R1069" s="241" t="s">
        <v>2271</v>
      </c>
      <c r="S1069" s="241" t="s">
        <v>194</v>
      </c>
      <c r="T1069" s="242" t="s">
        <v>242</v>
      </c>
      <c r="U1069" s="224">
        <v>1.3234999999999999</v>
      </c>
      <c r="V1069" s="224">
        <f>ROUND(E1069*U1069,2)</f>
        <v>5.29</v>
      </c>
      <c r="W1069" s="224"/>
      <c r="X1069" s="224" t="s">
        <v>231</v>
      </c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232</v>
      </c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20"/>
      <c r="B1070" s="221"/>
      <c r="C1070" s="253" t="s">
        <v>2288</v>
      </c>
      <c r="D1070" s="226"/>
      <c r="E1070" s="227">
        <v>4</v>
      </c>
      <c r="F1070" s="224"/>
      <c r="G1070" s="224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204</v>
      </c>
      <c r="AH1070" s="213">
        <v>0</v>
      </c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1" x14ac:dyDescent="0.2">
      <c r="A1071" s="220"/>
      <c r="B1071" s="221"/>
      <c r="C1071" s="251"/>
      <c r="D1071" s="246"/>
      <c r="E1071" s="246"/>
      <c r="F1071" s="246"/>
      <c r="G1071" s="246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200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ht="33.75" outlineLevel="1" x14ac:dyDescent="0.2">
      <c r="A1072" s="236">
        <v>151</v>
      </c>
      <c r="B1072" s="237" t="s">
        <v>2289</v>
      </c>
      <c r="C1072" s="249" t="s">
        <v>2290</v>
      </c>
      <c r="D1072" s="238" t="s">
        <v>261</v>
      </c>
      <c r="E1072" s="239">
        <v>16</v>
      </c>
      <c r="F1072" s="240"/>
      <c r="G1072" s="241">
        <f>ROUND(E1072*F1072,2)</f>
        <v>0</v>
      </c>
      <c r="H1072" s="240"/>
      <c r="I1072" s="241">
        <f>ROUND(E1072*H1072,2)</f>
        <v>0</v>
      </c>
      <c r="J1072" s="240"/>
      <c r="K1072" s="241">
        <f>ROUND(E1072*J1072,2)</f>
        <v>0</v>
      </c>
      <c r="L1072" s="241">
        <v>21</v>
      </c>
      <c r="M1072" s="241">
        <f>G1072*(1+L1072/100)</f>
        <v>0</v>
      </c>
      <c r="N1072" s="239">
        <v>4.6600000000000001E-3</v>
      </c>
      <c r="O1072" s="239">
        <f>ROUND(E1072*N1072,2)</f>
        <v>7.0000000000000007E-2</v>
      </c>
      <c r="P1072" s="239">
        <v>0</v>
      </c>
      <c r="Q1072" s="239">
        <f>ROUND(E1072*P1072,2)</f>
        <v>0</v>
      </c>
      <c r="R1072" s="241" t="s">
        <v>2271</v>
      </c>
      <c r="S1072" s="241" t="s">
        <v>194</v>
      </c>
      <c r="T1072" s="242" t="s">
        <v>242</v>
      </c>
      <c r="U1072" s="224">
        <v>0.71199999999999997</v>
      </c>
      <c r="V1072" s="224">
        <f>ROUND(E1072*U1072,2)</f>
        <v>11.39</v>
      </c>
      <c r="W1072" s="224"/>
      <c r="X1072" s="224" t="s">
        <v>231</v>
      </c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232</v>
      </c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53" t="s">
        <v>2291</v>
      </c>
      <c r="D1073" s="226"/>
      <c r="E1073" s="227">
        <v>16</v>
      </c>
      <c r="F1073" s="224"/>
      <c r="G1073" s="224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204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51"/>
      <c r="D1074" s="246"/>
      <c r="E1074" s="246"/>
      <c r="F1074" s="246"/>
      <c r="G1074" s="246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200</v>
      </c>
      <c r="AH1074" s="213"/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36">
        <v>152</v>
      </c>
      <c r="B1075" s="237" t="s">
        <v>2292</v>
      </c>
      <c r="C1075" s="249" t="s">
        <v>2293</v>
      </c>
      <c r="D1075" s="238" t="s">
        <v>435</v>
      </c>
      <c r="E1075" s="239">
        <v>5</v>
      </c>
      <c r="F1075" s="240"/>
      <c r="G1075" s="241">
        <f>ROUND(E1075*F1075,2)</f>
        <v>0</v>
      </c>
      <c r="H1075" s="240"/>
      <c r="I1075" s="241">
        <f>ROUND(E1075*H1075,2)</f>
        <v>0</v>
      </c>
      <c r="J1075" s="240"/>
      <c r="K1075" s="241">
        <f>ROUND(E1075*J1075,2)</f>
        <v>0</v>
      </c>
      <c r="L1075" s="241">
        <v>21</v>
      </c>
      <c r="M1075" s="241">
        <f>G1075*(1+L1075/100)</f>
        <v>0</v>
      </c>
      <c r="N1075" s="239">
        <v>0</v>
      </c>
      <c r="O1075" s="239">
        <f>ROUND(E1075*N1075,2)</f>
        <v>0</v>
      </c>
      <c r="P1075" s="239">
        <v>0</v>
      </c>
      <c r="Q1075" s="239">
        <f>ROUND(E1075*P1075,2)</f>
        <v>0</v>
      </c>
      <c r="R1075" s="241"/>
      <c r="S1075" s="241" t="s">
        <v>343</v>
      </c>
      <c r="T1075" s="242" t="s">
        <v>195</v>
      </c>
      <c r="U1075" s="224">
        <v>0</v>
      </c>
      <c r="V1075" s="224">
        <f>ROUND(E1075*U1075,2)</f>
        <v>0</v>
      </c>
      <c r="W1075" s="224"/>
      <c r="X1075" s="224" t="s">
        <v>231</v>
      </c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232</v>
      </c>
      <c r="AH1075" s="213"/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1" x14ac:dyDescent="0.2">
      <c r="A1076" s="220"/>
      <c r="B1076" s="221"/>
      <c r="C1076" s="260"/>
      <c r="D1076" s="258"/>
      <c r="E1076" s="258"/>
      <c r="F1076" s="258"/>
      <c r="G1076" s="258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200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outlineLevel="1" x14ac:dyDescent="0.2">
      <c r="A1077" s="236">
        <v>153</v>
      </c>
      <c r="B1077" s="237" t="s">
        <v>2294</v>
      </c>
      <c r="C1077" s="249" t="s">
        <v>2295</v>
      </c>
      <c r="D1077" s="238" t="s">
        <v>435</v>
      </c>
      <c r="E1077" s="239">
        <v>2</v>
      </c>
      <c r="F1077" s="240"/>
      <c r="G1077" s="241">
        <f>ROUND(E1077*F1077,2)</f>
        <v>0</v>
      </c>
      <c r="H1077" s="240"/>
      <c r="I1077" s="241">
        <f>ROUND(E1077*H1077,2)</f>
        <v>0</v>
      </c>
      <c r="J1077" s="240"/>
      <c r="K1077" s="241">
        <f>ROUND(E1077*J1077,2)</f>
        <v>0</v>
      </c>
      <c r="L1077" s="241">
        <v>21</v>
      </c>
      <c r="M1077" s="241">
        <f>G1077*(1+L1077/100)</f>
        <v>0</v>
      </c>
      <c r="N1077" s="239">
        <v>0</v>
      </c>
      <c r="O1077" s="239">
        <f>ROUND(E1077*N1077,2)</f>
        <v>0</v>
      </c>
      <c r="P1077" s="239">
        <v>0</v>
      </c>
      <c r="Q1077" s="239">
        <f>ROUND(E1077*P1077,2)</f>
        <v>0</v>
      </c>
      <c r="R1077" s="241"/>
      <c r="S1077" s="241" t="s">
        <v>343</v>
      </c>
      <c r="T1077" s="242" t="s">
        <v>195</v>
      </c>
      <c r="U1077" s="224">
        <v>0</v>
      </c>
      <c r="V1077" s="224">
        <f>ROUND(E1077*U1077,2)</f>
        <v>0</v>
      </c>
      <c r="W1077" s="224"/>
      <c r="X1077" s="224" t="s">
        <v>231</v>
      </c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232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1" x14ac:dyDescent="0.2">
      <c r="A1078" s="220"/>
      <c r="B1078" s="221"/>
      <c r="C1078" s="260"/>
      <c r="D1078" s="258"/>
      <c r="E1078" s="258"/>
      <c r="F1078" s="258"/>
      <c r="G1078" s="258"/>
      <c r="H1078" s="224"/>
      <c r="I1078" s="224"/>
      <c r="J1078" s="224"/>
      <c r="K1078" s="224"/>
      <c r="L1078" s="224"/>
      <c r="M1078" s="224"/>
      <c r="N1078" s="223"/>
      <c r="O1078" s="223"/>
      <c r="P1078" s="223"/>
      <c r="Q1078" s="223"/>
      <c r="R1078" s="224"/>
      <c r="S1078" s="224"/>
      <c r="T1078" s="224"/>
      <c r="U1078" s="224"/>
      <c r="V1078" s="224"/>
      <c r="W1078" s="224"/>
      <c r="X1078" s="224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200</v>
      </c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>
        <v>154</v>
      </c>
      <c r="B1079" s="221" t="s">
        <v>2296</v>
      </c>
      <c r="C1079" s="265" t="s">
        <v>2297</v>
      </c>
      <c r="D1079" s="222" t="s">
        <v>0</v>
      </c>
      <c r="E1079" s="245"/>
      <c r="F1079" s="225"/>
      <c r="G1079" s="224">
        <f>ROUND(E1079*F1079,2)</f>
        <v>0</v>
      </c>
      <c r="H1079" s="225"/>
      <c r="I1079" s="224">
        <f>ROUND(E1079*H1079,2)</f>
        <v>0</v>
      </c>
      <c r="J1079" s="225"/>
      <c r="K1079" s="224">
        <f>ROUND(E1079*J1079,2)</f>
        <v>0</v>
      </c>
      <c r="L1079" s="224">
        <v>21</v>
      </c>
      <c r="M1079" s="224">
        <f>G1079*(1+L1079/100)</f>
        <v>0</v>
      </c>
      <c r="N1079" s="223">
        <v>0</v>
      </c>
      <c r="O1079" s="223">
        <f>ROUND(E1079*N1079,2)</f>
        <v>0</v>
      </c>
      <c r="P1079" s="223">
        <v>0</v>
      </c>
      <c r="Q1079" s="223">
        <f>ROUND(E1079*P1079,2)</f>
        <v>0</v>
      </c>
      <c r="R1079" s="224" t="s">
        <v>2271</v>
      </c>
      <c r="S1079" s="224" t="s">
        <v>194</v>
      </c>
      <c r="T1079" s="224" t="s">
        <v>242</v>
      </c>
      <c r="U1079" s="224">
        <v>0</v>
      </c>
      <c r="V1079" s="224">
        <f>ROUND(E1079*U1079,2)</f>
        <v>0</v>
      </c>
      <c r="W1079" s="224"/>
      <c r="X1079" s="224" t="s">
        <v>338</v>
      </c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339</v>
      </c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66" t="s">
        <v>1333</v>
      </c>
      <c r="D1080" s="263"/>
      <c r="E1080" s="263"/>
      <c r="F1080" s="263"/>
      <c r="G1080" s="263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234</v>
      </c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51"/>
      <c r="D1081" s="246"/>
      <c r="E1081" s="246"/>
      <c r="F1081" s="246"/>
      <c r="G1081" s="246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200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x14ac:dyDescent="0.2">
      <c r="A1082" s="229" t="s">
        <v>189</v>
      </c>
      <c r="B1082" s="230" t="s">
        <v>134</v>
      </c>
      <c r="C1082" s="248" t="s">
        <v>135</v>
      </c>
      <c r="D1082" s="231"/>
      <c r="E1082" s="232"/>
      <c r="F1082" s="233"/>
      <c r="G1082" s="233">
        <f>SUMIF(AG1083:AG1148,"&lt;&gt;NOR",G1083:G1148)</f>
        <v>0</v>
      </c>
      <c r="H1082" s="233"/>
      <c r="I1082" s="233">
        <f>SUM(I1083:I1148)</f>
        <v>0</v>
      </c>
      <c r="J1082" s="233"/>
      <c r="K1082" s="233">
        <f>SUM(K1083:K1148)</f>
        <v>0</v>
      </c>
      <c r="L1082" s="233"/>
      <c r="M1082" s="233">
        <f>SUM(M1083:M1148)</f>
        <v>0</v>
      </c>
      <c r="N1082" s="232"/>
      <c r="O1082" s="232">
        <f>SUM(O1083:O1148)</f>
        <v>0.12</v>
      </c>
      <c r="P1082" s="232"/>
      <c r="Q1082" s="232">
        <f>SUM(Q1083:Q1148)</f>
        <v>0</v>
      </c>
      <c r="R1082" s="233"/>
      <c r="S1082" s="233"/>
      <c r="T1082" s="234"/>
      <c r="U1082" s="228"/>
      <c r="V1082" s="228">
        <f>SUM(V1083:V1148)</f>
        <v>4.51</v>
      </c>
      <c r="W1082" s="228"/>
      <c r="X1082" s="228"/>
      <c r="AG1082" t="s">
        <v>190</v>
      </c>
    </row>
    <row r="1083" spans="1:60" ht="22.5" outlineLevel="1" x14ac:dyDescent="0.2">
      <c r="A1083" s="236">
        <v>155</v>
      </c>
      <c r="B1083" s="237" t="s">
        <v>2298</v>
      </c>
      <c r="C1083" s="249" t="s">
        <v>2299</v>
      </c>
      <c r="D1083" s="238" t="s">
        <v>313</v>
      </c>
      <c r="E1083" s="239">
        <v>2</v>
      </c>
      <c r="F1083" s="240"/>
      <c r="G1083" s="241">
        <f>ROUND(E1083*F1083,2)</f>
        <v>0</v>
      </c>
      <c r="H1083" s="240"/>
      <c r="I1083" s="241">
        <f>ROUND(E1083*H1083,2)</f>
        <v>0</v>
      </c>
      <c r="J1083" s="240"/>
      <c r="K1083" s="241">
        <f>ROUND(E1083*J1083,2)</f>
        <v>0</v>
      </c>
      <c r="L1083" s="241">
        <v>21</v>
      </c>
      <c r="M1083" s="241">
        <f>G1083*(1+L1083/100)</f>
        <v>0</v>
      </c>
      <c r="N1083" s="239">
        <v>1.0000000000000001E-5</v>
      </c>
      <c r="O1083" s="239">
        <f>ROUND(E1083*N1083,2)</f>
        <v>0</v>
      </c>
      <c r="P1083" s="239">
        <v>0</v>
      </c>
      <c r="Q1083" s="239">
        <f>ROUND(E1083*P1083,2)</f>
        <v>0</v>
      </c>
      <c r="R1083" s="241" t="s">
        <v>2300</v>
      </c>
      <c r="S1083" s="241" t="s">
        <v>194</v>
      </c>
      <c r="T1083" s="242" t="s">
        <v>242</v>
      </c>
      <c r="U1083" s="224">
        <v>0.40488000000000002</v>
      </c>
      <c r="V1083" s="224">
        <f>ROUND(E1083*U1083,2)</f>
        <v>0.81</v>
      </c>
      <c r="W1083" s="224"/>
      <c r="X1083" s="224" t="s">
        <v>231</v>
      </c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232</v>
      </c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1" x14ac:dyDescent="0.2">
      <c r="A1084" s="220"/>
      <c r="B1084" s="221"/>
      <c r="C1084" s="260"/>
      <c r="D1084" s="258"/>
      <c r="E1084" s="258"/>
      <c r="F1084" s="258"/>
      <c r="G1084" s="258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200</v>
      </c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ht="22.5" outlineLevel="1" x14ac:dyDescent="0.2">
      <c r="A1085" s="236">
        <v>156</v>
      </c>
      <c r="B1085" s="237" t="s">
        <v>2301</v>
      </c>
      <c r="C1085" s="249" t="s">
        <v>2302</v>
      </c>
      <c r="D1085" s="238" t="s">
        <v>313</v>
      </c>
      <c r="E1085" s="239">
        <v>3</v>
      </c>
      <c r="F1085" s="240"/>
      <c r="G1085" s="241">
        <f>ROUND(E1085*F1085,2)</f>
        <v>0</v>
      </c>
      <c r="H1085" s="240"/>
      <c r="I1085" s="241">
        <f>ROUND(E1085*H1085,2)</f>
        <v>0</v>
      </c>
      <c r="J1085" s="240"/>
      <c r="K1085" s="241">
        <f>ROUND(E1085*J1085,2)</f>
        <v>0</v>
      </c>
      <c r="L1085" s="241">
        <v>21</v>
      </c>
      <c r="M1085" s="241">
        <f>G1085*(1+L1085/100)</f>
        <v>0</v>
      </c>
      <c r="N1085" s="239">
        <v>3.0000000000000001E-5</v>
      </c>
      <c r="O1085" s="239">
        <f>ROUND(E1085*N1085,2)</f>
        <v>0</v>
      </c>
      <c r="P1085" s="239">
        <v>0</v>
      </c>
      <c r="Q1085" s="239">
        <f>ROUND(E1085*P1085,2)</f>
        <v>0</v>
      </c>
      <c r="R1085" s="241" t="s">
        <v>2300</v>
      </c>
      <c r="S1085" s="241" t="s">
        <v>194</v>
      </c>
      <c r="T1085" s="242" t="s">
        <v>242</v>
      </c>
      <c r="U1085" s="224">
        <v>1.2335</v>
      </c>
      <c r="V1085" s="224">
        <f>ROUND(E1085*U1085,2)</f>
        <v>3.7</v>
      </c>
      <c r="W1085" s="224"/>
      <c r="X1085" s="224" t="s">
        <v>231</v>
      </c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232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60"/>
      <c r="D1086" s="258"/>
      <c r="E1086" s="258"/>
      <c r="F1086" s="258"/>
      <c r="G1086" s="258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200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ht="22.5" outlineLevel="1" x14ac:dyDescent="0.2">
      <c r="A1087" s="236">
        <v>157</v>
      </c>
      <c r="B1087" s="237" t="s">
        <v>2303</v>
      </c>
      <c r="C1087" s="249" t="s">
        <v>2304</v>
      </c>
      <c r="D1087" s="238" t="s">
        <v>261</v>
      </c>
      <c r="E1087" s="239">
        <v>2.9</v>
      </c>
      <c r="F1087" s="240"/>
      <c r="G1087" s="241">
        <f>ROUND(E1087*F1087,2)</f>
        <v>0</v>
      </c>
      <c r="H1087" s="240"/>
      <c r="I1087" s="241">
        <f>ROUND(E1087*H1087,2)</f>
        <v>0</v>
      </c>
      <c r="J1087" s="240"/>
      <c r="K1087" s="241">
        <f>ROUND(E1087*J1087,2)</f>
        <v>0</v>
      </c>
      <c r="L1087" s="241">
        <v>21</v>
      </c>
      <c r="M1087" s="241">
        <f>G1087*(1+L1087/100)</f>
        <v>0</v>
      </c>
      <c r="N1087" s="239">
        <v>4.8599999999999997E-3</v>
      </c>
      <c r="O1087" s="239">
        <f>ROUND(E1087*N1087,2)</f>
        <v>0.01</v>
      </c>
      <c r="P1087" s="239">
        <v>0</v>
      </c>
      <c r="Q1087" s="239">
        <f>ROUND(E1087*P1087,2)</f>
        <v>0</v>
      </c>
      <c r="R1087" s="241" t="s">
        <v>317</v>
      </c>
      <c r="S1087" s="241" t="s">
        <v>194</v>
      </c>
      <c r="T1087" s="242" t="s">
        <v>242</v>
      </c>
      <c r="U1087" s="224">
        <v>0</v>
      </c>
      <c r="V1087" s="224">
        <f>ROUND(E1087*U1087,2)</f>
        <v>0</v>
      </c>
      <c r="W1087" s="224"/>
      <c r="X1087" s="224" t="s">
        <v>318</v>
      </c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319</v>
      </c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outlineLevel="1" x14ac:dyDescent="0.2">
      <c r="A1088" s="220"/>
      <c r="B1088" s="221"/>
      <c r="C1088" s="253" t="s">
        <v>2305</v>
      </c>
      <c r="D1088" s="226"/>
      <c r="E1088" s="227">
        <v>2.9</v>
      </c>
      <c r="F1088" s="224"/>
      <c r="G1088" s="224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204</v>
      </c>
      <c r="AH1088" s="213">
        <v>0</v>
      </c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outlineLevel="1" x14ac:dyDescent="0.2">
      <c r="A1089" s="220"/>
      <c r="B1089" s="221"/>
      <c r="C1089" s="251"/>
      <c r="D1089" s="246"/>
      <c r="E1089" s="246"/>
      <c r="F1089" s="246"/>
      <c r="G1089" s="246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200</v>
      </c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ht="22.5" outlineLevel="1" x14ac:dyDescent="0.2">
      <c r="A1090" s="236">
        <v>158</v>
      </c>
      <c r="B1090" s="237" t="s">
        <v>2306</v>
      </c>
      <c r="C1090" s="249" t="s">
        <v>2307</v>
      </c>
      <c r="D1090" s="238" t="s">
        <v>261</v>
      </c>
      <c r="E1090" s="239">
        <v>16.8</v>
      </c>
      <c r="F1090" s="240"/>
      <c r="G1090" s="241">
        <f>ROUND(E1090*F1090,2)</f>
        <v>0</v>
      </c>
      <c r="H1090" s="240"/>
      <c r="I1090" s="241">
        <f>ROUND(E1090*H1090,2)</f>
        <v>0</v>
      </c>
      <c r="J1090" s="240"/>
      <c r="K1090" s="241">
        <f>ROUND(E1090*J1090,2)</f>
        <v>0</v>
      </c>
      <c r="L1090" s="241">
        <v>21</v>
      </c>
      <c r="M1090" s="241">
        <f>G1090*(1+L1090/100)</f>
        <v>0</v>
      </c>
      <c r="N1090" s="239">
        <v>6.2500000000000003E-3</v>
      </c>
      <c r="O1090" s="239">
        <f>ROUND(E1090*N1090,2)</f>
        <v>0.11</v>
      </c>
      <c r="P1090" s="239">
        <v>0</v>
      </c>
      <c r="Q1090" s="239">
        <f>ROUND(E1090*P1090,2)</f>
        <v>0</v>
      </c>
      <c r="R1090" s="241" t="s">
        <v>317</v>
      </c>
      <c r="S1090" s="241" t="s">
        <v>194</v>
      </c>
      <c r="T1090" s="242" t="s">
        <v>242</v>
      </c>
      <c r="U1090" s="224">
        <v>0</v>
      </c>
      <c r="V1090" s="224">
        <f>ROUND(E1090*U1090,2)</f>
        <v>0</v>
      </c>
      <c r="W1090" s="224"/>
      <c r="X1090" s="224" t="s">
        <v>318</v>
      </c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319</v>
      </c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53" t="s">
        <v>2308</v>
      </c>
      <c r="D1091" s="226"/>
      <c r="E1091" s="227">
        <v>16.8</v>
      </c>
      <c r="F1091" s="224"/>
      <c r="G1091" s="224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204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51"/>
      <c r="D1092" s="246"/>
      <c r="E1092" s="246"/>
      <c r="F1092" s="246"/>
      <c r="G1092" s="246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200</v>
      </c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36">
        <v>159</v>
      </c>
      <c r="B1093" s="237" t="s">
        <v>2309</v>
      </c>
      <c r="C1093" s="249" t="s">
        <v>2310</v>
      </c>
      <c r="D1093" s="238" t="s">
        <v>435</v>
      </c>
      <c r="E1093" s="239">
        <v>1</v>
      </c>
      <c r="F1093" s="240"/>
      <c r="G1093" s="241">
        <f>ROUND(E1093*F1093,2)</f>
        <v>0</v>
      </c>
      <c r="H1093" s="240"/>
      <c r="I1093" s="241">
        <f>ROUND(E1093*H1093,2)</f>
        <v>0</v>
      </c>
      <c r="J1093" s="240"/>
      <c r="K1093" s="241">
        <f>ROUND(E1093*J1093,2)</f>
        <v>0</v>
      </c>
      <c r="L1093" s="241">
        <v>21</v>
      </c>
      <c r="M1093" s="241">
        <f>G1093*(1+L1093/100)</f>
        <v>0</v>
      </c>
      <c r="N1093" s="239">
        <v>0</v>
      </c>
      <c r="O1093" s="239">
        <f>ROUND(E1093*N1093,2)</f>
        <v>0</v>
      </c>
      <c r="P1093" s="239">
        <v>0</v>
      </c>
      <c r="Q1093" s="239">
        <f>ROUND(E1093*P1093,2)</f>
        <v>0</v>
      </c>
      <c r="R1093" s="241"/>
      <c r="S1093" s="241" t="s">
        <v>343</v>
      </c>
      <c r="T1093" s="242" t="s">
        <v>195</v>
      </c>
      <c r="U1093" s="224">
        <v>0</v>
      </c>
      <c r="V1093" s="224">
        <f>ROUND(E1093*U1093,2)</f>
        <v>0</v>
      </c>
      <c r="W1093" s="224"/>
      <c r="X1093" s="224" t="s">
        <v>318</v>
      </c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319</v>
      </c>
      <c r="AH1093" s="213"/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outlineLevel="1" x14ac:dyDescent="0.2">
      <c r="A1094" s="220"/>
      <c r="B1094" s="221"/>
      <c r="C1094" s="253" t="s">
        <v>2311</v>
      </c>
      <c r="D1094" s="226"/>
      <c r="E1094" s="227">
        <v>1</v>
      </c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204</v>
      </c>
      <c r="AH1094" s="213">
        <v>0</v>
      </c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outlineLevel="1" x14ac:dyDescent="0.2">
      <c r="A1095" s="220"/>
      <c r="B1095" s="221"/>
      <c r="C1095" s="253" t="s">
        <v>2312</v>
      </c>
      <c r="D1095" s="226"/>
      <c r="E1095" s="227"/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204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outlineLevel="1" x14ac:dyDescent="0.2">
      <c r="A1096" s="220"/>
      <c r="B1096" s="221"/>
      <c r="C1096" s="251"/>
      <c r="D1096" s="246"/>
      <c r="E1096" s="246"/>
      <c r="F1096" s="246"/>
      <c r="G1096" s="246"/>
      <c r="H1096" s="224"/>
      <c r="I1096" s="224"/>
      <c r="J1096" s="224"/>
      <c r="K1096" s="224"/>
      <c r="L1096" s="224"/>
      <c r="M1096" s="224"/>
      <c r="N1096" s="223"/>
      <c r="O1096" s="223"/>
      <c r="P1096" s="223"/>
      <c r="Q1096" s="223"/>
      <c r="R1096" s="224"/>
      <c r="S1096" s="224"/>
      <c r="T1096" s="224"/>
      <c r="U1096" s="224"/>
      <c r="V1096" s="224"/>
      <c r="W1096" s="224"/>
      <c r="X1096" s="224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200</v>
      </c>
      <c r="AH1096" s="213"/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36">
        <v>160</v>
      </c>
      <c r="B1097" s="237" t="s">
        <v>2313</v>
      </c>
      <c r="C1097" s="249" t="s">
        <v>2314</v>
      </c>
      <c r="D1097" s="238" t="s">
        <v>435</v>
      </c>
      <c r="E1097" s="239">
        <v>4</v>
      </c>
      <c r="F1097" s="240"/>
      <c r="G1097" s="241">
        <f>ROUND(E1097*F1097,2)</f>
        <v>0</v>
      </c>
      <c r="H1097" s="240"/>
      <c r="I1097" s="241">
        <f>ROUND(E1097*H1097,2)</f>
        <v>0</v>
      </c>
      <c r="J1097" s="240"/>
      <c r="K1097" s="241">
        <f>ROUND(E1097*J1097,2)</f>
        <v>0</v>
      </c>
      <c r="L1097" s="241">
        <v>21</v>
      </c>
      <c r="M1097" s="241">
        <f>G1097*(1+L1097/100)</f>
        <v>0</v>
      </c>
      <c r="N1097" s="239">
        <v>0</v>
      </c>
      <c r="O1097" s="239">
        <f>ROUND(E1097*N1097,2)</f>
        <v>0</v>
      </c>
      <c r="P1097" s="239">
        <v>0</v>
      </c>
      <c r="Q1097" s="239">
        <f>ROUND(E1097*P1097,2)</f>
        <v>0</v>
      </c>
      <c r="R1097" s="241"/>
      <c r="S1097" s="241" t="s">
        <v>343</v>
      </c>
      <c r="T1097" s="242" t="s">
        <v>195</v>
      </c>
      <c r="U1097" s="224">
        <v>0</v>
      </c>
      <c r="V1097" s="224">
        <f>ROUND(E1097*U1097,2)</f>
        <v>0</v>
      </c>
      <c r="W1097" s="224"/>
      <c r="X1097" s="224" t="s">
        <v>318</v>
      </c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319</v>
      </c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53" t="s">
        <v>2315</v>
      </c>
      <c r="D1098" s="226"/>
      <c r="E1098" s="227">
        <v>4</v>
      </c>
      <c r="F1098" s="224"/>
      <c r="G1098" s="224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204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51"/>
      <c r="D1099" s="246"/>
      <c r="E1099" s="246"/>
      <c r="F1099" s="246"/>
      <c r="G1099" s="246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200</v>
      </c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outlineLevel="1" x14ac:dyDescent="0.2">
      <c r="A1100" s="236">
        <v>161</v>
      </c>
      <c r="B1100" s="237" t="s">
        <v>2316</v>
      </c>
      <c r="C1100" s="249" t="s">
        <v>2317</v>
      </c>
      <c r="D1100" s="238" t="s">
        <v>435</v>
      </c>
      <c r="E1100" s="239">
        <v>1</v>
      </c>
      <c r="F1100" s="240"/>
      <c r="G1100" s="241">
        <f>ROUND(E1100*F1100,2)</f>
        <v>0</v>
      </c>
      <c r="H1100" s="240"/>
      <c r="I1100" s="241">
        <f>ROUND(E1100*H1100,2)</f>
        <v>0</v>
      </c>
      <c r="J1100" s="240"/>
      <c r="K1100" s="241">
        <f>ROUND(E1100*J1100,2)</f>
        <v>0</v>
      </c>
      <c r="L1100" s="241">
        <v>21</v>
      </c>
      <c r="M1100" s="241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41"/>
      <c r="S1100" s="241" t="s">
        <v>343</v>
      </c>
      <c r="T1100" s="242" t="s">
        <v>195</v>
      </c>
      <c r="U1100" s="224">
        <v>0</v>
      </c>
      <c r="V1100" s="224">
        <f>ROUND(E1100*U1100,2)</f>
        <v>0</v>
      </c>
      <c r="W1100" s="224"/>
      <c r="X1100" s="224" t="s">
        <v>318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319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1" x14ac:dyDescent="0.2">
      <c r="A1101" s="220"/>
      <c r="B1101" s="221"/>
      <c r="C1101" s="253" t="s">
        <v>2318</v>
      </c>
      <c r="D1101" s="226"/>
      <c r="E1101" s="227">
        <v>1</v>
      </c>
      <c r="F1101" s="224"/>
      <c r="G1101" s="224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204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1" x14ac:dyDescent="0.2">
      <c r="A1102" s="220"/>
      <c r="B1102" s="221"/>
      <c r="C1102" s="251"/>
      <c r="D1102" s="246"/>
      <c r="E1102" s="246"/>
      <c r="F1102" s="246"/>
      <c r="G1102" s="246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200</v>
      </c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36">
        <v>162</v>
      </c>
      <c r="B1103" s="237" t="s">
        <v>2319</v>
      </c>
      <c r="C1103" s="249" t="s">
        <v>2320</v>
      </c>
      <c r="D1103" s="238" t="s">
        <v>435</v>
      </c>
      <c r="E1103" s="239">
        <v>5</v>
      </c>
      <c r="F1103" s="240"/>
      <c r="G1103" s="241">
        <f>ROUND(E1103*F1103,2)</f>
        <v>0</v>
      </c>
      <c r="H1103" s="240"/>
      <c r="I1103" s="241">
        <f>ROUND(E1103*H1103,2)</f>
        <v>0</v>
      </c>
      <c r="J1103" s="240"/>
      <c r="K1103" s="241">
        <f>ROUND(E1103*J1103,2)</f>
        <v>0</v>
      </c>
      <c r="L1103" s="241">
        <v>21</v>
      </c>
      <c r="M1103" s="241">
        <f>G1103*(1+L1103/100)</f>
        <v>0</v>
      </c>
      <c r="N1103" s="239">
        <v>0</v>
      </c>
      <c r="O1103" s="239">
        <f>ROUND(E1103*N1103,2)</f>
        <v>0</v>
      </c>
      <c r="P1103" s="239">
        <v>0</v>
      </c>
      <c r="Q1103" s="239">
        <f>ROUND(E1103*P1103,2)</f>
        <v>0</v>
      </c>
      <c r="R1103" s="241"/>
      <c r="S1103" s="241" t="s">
        <v>343</v>
      </c>
      <c r="T1103" s="242" t="s">
        <v>195</v>
      </c>
      <c r="U1103" s="224">
        <v>0</v>
      </c>
      <c r="V1103" s="224">
        <f>ROUND(E1103*U1103,2)</f>
        <v>0</v>
      </c>
      <c r="W1103" s="224"/>
      <c r="X1103" s="224" t="s">
        <v>318</v>
      </c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319</v>
      </c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53" t="s">
        <v>2321</v>
      </c>
      <c r="D1104" s="226"/>
      <c r="E1104" s="227">
        <v>5</v>
      </c>
      <c r="F1104" s="224"/>
      <c r="G1104" s="224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204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51"/>
      <c r="D1105" s="246"/>
      <c r="E1105" s="246"/>
      <c r="F1105" s="246"/>
      <c r="G1105" s="246"/>
      <c r="H1105" s="224"/>
      <c r="I1105" s="224"/>
      <c r="J1105" s="224"/>
      <c r="K1105" s="224"/>
      <c r="L1105" s="224"/>
      <c r="M1105" s="224"/>
      <c r="N1105" s="223"/>
      <c r="O1105" s="223"/>
      <c r="P1105" s="223"/>
      <c r="Q1105" s="223"/>
      <c r="R1105" s="224"/>
      <c r="S1105" s="224"/>
      <c r="T1105" s="224"/>
      <c r="U1105" s="224"/>
      <c r="V1105" s="224"/>
      <c r="W1105" s="224"/>
      <c r="X1105" s="224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200</v>
      </c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1" x14ac:dyDescent="0.2">
      <c r="A1106" s="236">
        <v>163</v>
      </c>
      <c r="B1106" s="237" t="s">
        <v>2322</v>
      </c>
      <c r="C1106" s="249" t="s">
        <v>2323</v>
      </c>
      <c r="D1106" s="238" t="s">
        <v>435</v>
      </c>
      <c r="E1106" s="239">
        <v>1</v>
      </c>
      <c r="F1106" s="240"/>
      <c r="G1106" s="241">
        <f>ROUND(E1106*F1106,2)</f>
        <v>0</v>
      </c>
      <c r="H1106" s="240"/>
      <c r="I1106" s="241">
        <f>ROUND(E1106*H1106,2)</f>
        <v>0</v>
      </c>
      <c r="J1106" s="240"/>
      <c r="K1106" s="241">
        <f>ROUND(E1106*J1106,2)</f>
        <v>0</v>
      </c>
      <c r="L1106" s="241">
        <v>21</v>
      </c>
      <c r="M1106" s="241">
        <f>G1106*(1+L1106/100)</f>
        <v>0</v>
      </c>
      <c r="N1106" s="239">
        <v>0</v>
      </c>
      <c r="O1106" s="239">
        <f>ROUND(E1106*N1106,2)</f>
        <v>0</v>
      </c>
      <c r="P1106" s="239">
        <v>0</v>
      </c>
      <c r="Q1106" s="239">
        <f>ROUND(E1106*P1106,2)</f>
        <v>0</v>
      </c>
      <c r="R1106" s="241"/>
      <c r="S1106" s="241" t="s">
        <v>343</v>
      </c>
      <c r="T1106" s="242" t="s">
        <v>195</v>
      </c>
      <c r="U1106" s="224">
        <v>0</v>
      </c>
      <c r="V1106" s="224">
        <f>ROUND(E1106*U1106,2)</f>
        <v>0</v>
      </c>
      <c r="W1106" s="224"/>
      <c r="X1106" s="224" t="s">
        <v>318</v>
      </c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319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outlineLevel="1" x14ac:dyDescent="0.2">
      <c r="A1107" s="220"/>
      <c r="B1107" s="221"/>
      <c r="C1107" s="253" t="s">
        <v>2324</v>
      </c>
      <c r="D1107" s="226"/>
      <c r="E1107" s="227">
        <v>1</v>
      </c>
      <c r="F1107" s="224"/>
      <c r="G1107" s="224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204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outlineLevel="1" x14ac:dyDescent="0.2">
      <c r="A1108" s="220"/>
      <c r="B1108" s="221"/>
      <c r="C1108" s="251"/>
      <c r="D1108" s="246"/>
      <c r="E1108" s="246"/>
      <c r="F1108" s="246"/>
      <c r="G1108" s="246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200</v>
      </c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36">
        <v>164</v>
      </c>
      <c r="B1109" s="237" t="s">
        <v>2325</v>
      </c>
      <c r="C1109" s="249" t="s">
        <v>2326</v>
      </c>
      <c r="D1109" s="238" t="s">
        <v>435</v>
      </c>
      <c r="E1109" s="239">
        <v>2</v>
      </c>
      <c r="F1109" s="240"/>
      <c r="G1109" s="241">
        <f>ROUND(E1109*F1109,2)</f>
        <v>0</v>
      </c>
      <c r="H1109" s="240"/>
      <c r="I1109" s="241">
        <f>ROUND(E1109*H1109,2)</f>
        <v>0</v>
      </c>
      <c r="J1109" s="240"/>
      <c r="K1109" s="241">
        <f>ROUND(E1109*J1109,2)</f>
        <v>0</v>
      </c>
      <c r="L1109" s="241">
        <v>21</v>
      </c>
      <c r="M1109" s="241">
        <f>G1109*(1+L1109/100)</f>
        <v>0</v>
      </c>
      <c r="N1109" s="239">
        <v>0</v>
      </c>
      <c r="O1109" s="239">
        <f>ROUND(E1109*N1109,2)</f>
        <v>0</v>
      </c>
      <c r="P1109" s="239">
        <v>0</v>
      </c>
      <c r="Q1109" s="239">
        <f>ROUND(E1109*P1109,2)</f>
        <v>0</v>
      </c>
      <c r="R1109" s="241"/>
      <c r="S1109" s="241" t="s">
        <v>343</v>
      </c>
      <c r="T1109" s="242" t="s">
        <v>195</v>
      </c>
      <c r="U1109" s="224">
        <v>0</v>
      </c>
      <c r="V1109" s="224">
        <f>ROUND(E1109*U1109,2)</f>
        <v>0</v>
      </c>
      <c r="W1109" s="224"/>
      <c r="X1109" s="224" t="s">
        <v>318</v>
      </c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319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53" t="s">
        <v>2327</v>
      </c>
      <c r="D1110" s="226"/>
      <c r="E1110" s="227">
        <v>2</v>
      </c>
      <c r="F1110" s="224"/>
      <c r="G1110" s="224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204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51"/>
      <c r="D1111" s="246"/>
      <c r="E1111" s="246"/>
      <c r="F1111" s="246"/>
      <c r="G1111" s="246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200</v>
      </c>
      <c r="AH1111" s="213"/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1" x14ac:dyDescent="0.2">
      <c r="A1112" s="236">
        <v>165</v>
      </c>
      <c r="B1112" s="237" t="s">
        <v>2328</v>
      </c>
      <c r="C1112" s="249" t="s">
        <v>2329</v>
      </c>
      <c r="D1112" s="238" t="s">
        <v>435</v>
      </c>
      <c r="E1112" s="239">
        <v>3</v>
      </c>
      <c r="F1112" s="240"/>
      <c r="G1112" s="241">
        <f>ROUND(E1112*F1112,2)</f>
        <v>0</v>
      </c>
      <c r="H1112" s="240"/>
      <c r="I1112" s="241">
        <f>ROUND(E1112*H1112,2)</f>
        <v>0</v>
      </c>
      <c r="J1112" s="240"/>
      <c r="K1112" s="241">
        <f>ROUND(E1112*J1112,2)</f>
        <v>0</v>
      </c>
      <c r="L1112" s="241">
        <v>21</v>
      </c>
      <c r="M1112" s="241">
        <f>G1112*(1+L1112/100)</f>
        <v>0</v>
      </c>
      <c r="N1112" s="239">
        <v>0</v>
      </c>
      <c r="O1112" s="239">
        <f>ROUND(E1112*N1112,2)</f>
        <v>0</v>
      </c>
      <c r="P1112" s="239">
        <v>0</v>
      </c>
      <c r="Q1112" s="239">
        <f>ROUND(E1112*P1112,2)</f>
        <v>0</v>
      </c>
      <c r="R1112" s="241"/>
      <c r="S1112" s="241" t="s">
        <v>343</v>
      </c>
      <c r="T1112" s="242" t="s">
        <v>195</v>
      </c>
      <c r="U1112" s="224">
        <v>0</v>
      </c>
      <c r="V1112" s="224">
        <f>ROUND(E1112*U1112,2)</f>
        <v>0</v>
      </c>
      <c r="W1112" s="224"/>
      <c r="X1112" s="224" t="s">
        <v>318</v>
      </c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319</v>
      </c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1" x14ac:dyDescent="0.2">
      <c r="A1113" s="220"/>
      <c r="B1113" s="221"/>
      <c r="C1113" s="253" t="s">
        <v>2330</v>
      </c>
      <c r="D1113" s="226"/>
      <c r="E1113" s="227">
        <v>3</v>
      </c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204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1" x14ac:dyDescent="0.2">
      <c r="A1114" s="220"/>
      <c r="B1114" s="221"/>
      <c r="C1114" s="251"/>
      <c r="D1114" s="246"/>
      <c r="E1114" s="246"/>
      <c r="F1114" s="246"/>
      <c r="G1114" s="246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200</v>
      </c>
      <c r="AH1114" s="213"/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36">
        <v>166</v>
      </c>
      <c r="B1115" s="237" t="s">
        <v>2331</v>
      </c>
      <c r="C1115" s="249" t="s">
        <v>2332</v>
      </c>
      <c r="D1115" s="238" t="s">
        <v>435</v>
      </c>
      <c r="E1115" s="239">
        <v>14</v>
      </c>
      <c r="F1115" s="240"/>
      <c r="G1115" s="241">
        <f>ROUND(E1115*F1115,2)</f>
        <v>0</v>
      </c>
      <c r="H1115" s="240"/>
      <c r="I1115" s="241">
        <f>ROUND(E1115*H1115,2)</f>
        <v>0</v>
      </c>
      <c r="J1115" s="240"/>
      <c r="K1115" s="241">
        <f>ROUND(E1115*J1115,2)</f>
        <v>0</v>
      </c>
      <c r="L1115" s="241">
        <v>21</v>
      </c>
      <c r="M1115" s="241">
        <f>G1115*(1+L1115/100)</f>
        <v>0</v>
      </c>
      <c r="N1115" s="239">
        <v>0</v>
      </c>
      <c r="O1115" s="239">
        <f>ROUND(E1115*N1115,2)</f>
        <v>0</v>
      </c>
      <c r="P1115" s="239">
        <v>0</v>
      </c>
      <c r="Q1115" s="239">
        <f>ROUND(E1115*P1115,2)</f>
        <v>0</v>
      </c>
      <c r="R1115" s="241"/>
      <c r="S1115" s="241" t="s">
        <v>343</v>
      </c>
      <c r="T1115" s="242" t="s">
        <v>195</v>
      </c>
      <c r="U1115" s="224">
        <v>0</v>
      </c>
      <c r="V1115" s="224">
        <f>ROUND(E1115*U1115,2)</f>
        <v>0</v>
      </c>
      <c r="W1115" s="224"/>
      <c r="X1115" s="224" t="s">
        <v>318</v>
      </c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319</v>
      </c>
      <c r="AH1115" s="213"/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53" t="s">
        <v>2333</v>
      </c>
      <c r="D1116" s="226"/>
      <c r="E1116" s="227">
        <v>14</v>
      </c>
      <c r="F1116" s="224"/>
      <c r="G1116" s="224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204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51"/>
      <c r="D1117" s="246"/>
      <c r="E1117" s="246"/>
      <c r="F1117" s="246"/>
      <c r="G1117" s="246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200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outlineLevel="1" x14ac:dyDescent="0.2">
      <c r="A1118" s="236">
        <v>167</v>
      </c>
      <c r="B1118" s="237" t="s">
        <v>2334</v>
      </c>
      <c r="C1118" s="249" t="s">
        <v>2335</v>
      </c>
      <c r="D1118" s="238" t="s">
        <v>398</v>
      </c>
      <c r="E1118" s="239">
        <v>8.4</v>
      </c>
      <c r="F1118" s="240"/>
      <c r="G1118" s="241">
        <f>ROUND(E1118*F1118,2)</f>
        <v>0</v>
      </c>
      <c r="H1118" s="240"/>
      <c r="I1118" s="241">
        <f>ROUND(E1118*H1118,2)</f>
        <v>0</v>
      </c>
      <c r="J1118" s="240"/>
      <c r="K1118" s="241">
        <f>ROUND(E1118*J1118,2)</f>
        <v>0</v>
      </c>
      <c r="L1118" s="241">
        <v>21</v>
      </c>
      <c r="M1118" s="241">
        <f>G1118*(1+L1118/100)</f>
        <v>0</v>
      </c>
      <c r="N1118" s="239">
        <v>0</v>
      </c>
      <c r="O1118" s="239">
        <f>ROUND(E1118*N1118,2)</f>
        <v>0</v>
      </c>
      <c r="P1118" s="239">
        <v>0</v>
      </c>
      <c r="Q1118" s="239">
        <f>ROUND(E1118*P1118,2)</f>
        <v>0</v>
      </c>
      <c r="R1118" s="241"/>
      <c r="S1118" s="241" t="s">
        <v>343</v>
      </c>
      <c r="T1118" s="242" t="s">
        <v>195</v>
      </c>
      <c r="U1118" s="224">
        <v>0</v>
      </c>
      <c r="V1118" s="224">
        <f>ROUND(E1118*U1118,2)</f>
        <v>0</v>
      </c>
      <c r="W1118" s="224"/>
      <c r="X1118" s="224" t="s">
        <v>318</v>
      </c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319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outlineLevel="1" x14ac:dyDescent="0.2">
      <c r="A1119" s="220"/>
      <c r="B1119" s="221"/>
      <c r="C1119" s="253" t="s">
        <v>2336</v>
      </c>
      <c r="D1119" s="226"/>
      <c r="E1119" s="227">
        <v>8.4</v>
      </c>
      <c r="F1119" s="224"/>
      <c r="G1119" s="224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204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1" x14ac:dyDescent="0.2">
      <c r="A1120" s="220"/>
      <c r="B1120" s="221"/>
      <c r="C1120" s="251"/>
      <c r="D1120" s="246"/>
      <c r="E1120" s="246"/>
      <c r="F1120" s="246"/>
      <c r="G1120" s="246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200</v>
      </c>
      <c r="AH1120" s="213"/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36">
        <v>168</v>
      </c>
      <c r="B1121" s="237" t="s">
        <v>2337</v>
      </c>
      <c r="C1121" s="249" t="s">
        <v>2338</v>
      </c>
      <c r="D1121" s="238" t="s">
        <v>435</v>
      </c>
      <c r="E1121" s="239">
        <v>1</v>
      </c>
      <c r="F1121" s="240"/>
      <c r="G1121" s="241">
        <f>ROUND(E1121*F1121,2)</f>
        <v>0</v>
      </c>
      <c r="H1121" s="240"/>
      <c r="I1121" s="241">
        <f>ROUND(E1121*H1121,2)</f>
        <v>0</v>
      </c>
      <c r="J1121" s="240"/>
      <c r="K1121" s="241">
        <f>ROUND(E1121*J1121,2)</f>
        <v>0</v>
      </c>
      <c r="L1121" s="241">
        <v>21</v>
      </c>
      <c r="M1121" s="241">
        <f>G1121*(1+L1121/100)</f>
        <v>0</v>
      </c>
      <c r="N1121" s="239">
        <v>0</v>
      </c>
      <c r="O1121" s="239">
        <f>ROUND(E1121*N1121,2)</f>
        <v>0</v>
      </c>
      <c r="P1121" s="239">
        <v>0</v>
      </c>
      <c r="Q1121" s="239">
        <f>ROUND(E1121*P1121,2)</f>
        <v>0</v>
      </c>
      <c r="R1121" s="241"/>
      <c r="S1121" s="241" t="s">
        <v>343</v>
      </c>
      <c r="T1121" s="242" t="s">
        <v>195</v>
      </c>
      <c r="U1121" s="224">
        <v>0</v>
      </c>
      <c r="V1121" s="224">
        <f>ROUND(E1121*U1121,2)</f>
        <v>0</v>
      </c>
      <c r="W1121" s="224"/>
      <c r="X1121" s="224" t="s">
        <v>318</v>
      </c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319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53" t="s">
        <v>2339</v>
      </c>
      <c r="D1122" s="226"/>
      <c r="E1122" s="227">
        <v>1</v>
      </c>
      <c r="F1122" s="224"/>
      <c r="G1122" s="224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204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51"/>
      <c r="D1123" s="246"/>
      <c r="E1123" s="246"/>
      <c r="F1123" s="246"/>
      <c r="G1123" s="246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200</v>
      </c>
      <c r="AH1123" s="213"/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36">
        <v>169</v>
      </c>
      <c r="B1124" s="237" t="s">
        <v>2340</v>
      </c>
      <c r="C1124" s="249" t="s">
        <v>2341</v>
      </c>
      <c r="D1124" s="238" t="s">
        <v>435</v>
      </c>
      <c r="E1124" s="239">
        <v>3</v>
      </c>
      <c r="F1124" s="240"/>
      <c r="G1124" s="241">
        <f>ROUND(E1124*F1124,2)</f>
        <v>0</v>
      </c>
      <c r="H1124" s="240"/>
      <c r="I1124" s="241">
        <f>ROUND(E1124*H1124,2)</f>
        <v>0</v>
      </c>
      <c r="J1124" s="240"/>
      <c r="K1124" s="241">
        <f>ROUND(E1124*J1124,2)</f>
        <v>0</v>
      </c>
      <c r="L1124" s="241">
        <v>21</v>
      </c>
      <c r="M1124" s="241">
        <f>G1124*(1+L1124/100)</f>
        <v>0</v>
      </c>
      <c r="N1124" s="239">
        <v>0</v>
      </c>
      <c r="O1124" s="239">
        <f>ROUND(E1124*N1124,2)</f>
        <v>0</v>
      </c>
      <c r="P1124" s="239">
        <v>0</v>
      </c>
      <c r="Q1124" s="239">
        <f>ROUND(E1124*P1124,2)</f>
        <v>0</v>
      </c>
      <c r="R1124" s="241"/>
      <c r="S1124" s="241" t="s">
        <v>343</v>
      </c>
      <c r="T1124" s="242" t="s">
        <v>195</v>
      </c>
      <c r="U1124" s="224">
        <v>0</v>
      </c>
      <c r="V1124" s="224">
        <f>ROUND(E1124*U1124,2)</f>
        <v>0</v>
      </c>
      <c r="W1124" s="224"/>
      <c r="X1124" s="224" t="s">
        <v>318</v>
      </c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319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20"/>
      <c r="B1125" s="221"/>
      <c r="C1125" s="253" t="s">
        <v>2342</v>
      </c>
      <c r="D1125" s="226"/>
      <c r="E1125" s="227">
        <v>3</v>
      </c>
      <c r="F1125" s="224"/>
      <c r="G1125" s="224"/>
      <c r="H1125" s="224"/>
      <c r="I1125" s="224"/>
      <c r="J1125" s="224"/>
      <c r="K1125" s="224"/>
      <c r="L1125" s="224"/>
      <c r="M1125" s="224"/>
      <c r="N1125" s="223"/>
      <c r="O1125" s="223"/>
      <c r="P1125" s="223"/>
      <c r="Q1125" s="223"/>
      <c r="R1125" s="224"/>
      <c r="S1125" s="224"/>
      <c r="T1125" s="224"/>
      <c r="U1125" s="224"/>
      <c r="V1125" s="224"/>
      <c r="W1125" s="224"/>
      <c r="X1125" s="224"/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204</v>
      </c>
      <c r="AH1125" s="213">
        <v>0</v>
      </c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51"/>
      <c r="D1126" s="246"/>
      <c r="E1126" s="246"/>
      <c r="F1126" s="246"/>
      <c r="G1126" s="246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200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36">
        <v>170</v>
      </c>
      <c r="B1127" s="237" t="s">
        <v>2343</v>
      </c>
      <c r="C1127" s="249" t="s">
        <v>2344</v>
      </c>
      <c r="D1127" s="238" t="s">
        <v>435</v>
      </c>
      <c r="E1127" s="239">
        <v>3</v>
      </c>
      <c r="F1127" s="240"/>
      <c r="G1127" s="241">
        <f>ROUND(E1127*F1127,2)</f>
        <v>0</v>
      </c>
      <c r="H1127" s="240"/>
      <c r="I1127" s="241">
        <f>ROUND(E1127*H1127,2)</f>
        <v>0</v>
      </c>
      <c r="J1127" s="240"/>
      <c r="K1127" s="241">
        <f>ROUND(E1127*J1127,2)</f>
        <v>0</v>
      </c>
      <c r="L1127" s="241">
        <v>21</v>
      </c>
      <c r="M1127" s="241">
        <f>G1127*(1+L1127/100)</f>
        <v>0</v>
      </c>
      <c r="N1127" s="239">
        <v>0</v>
      </c>
      <c r="O1127" s="239">
        <f>ROUND(E1127*N1127,2)</f>
        <v>0</v>
      </c>
      <c r="P1127" s="239">
        <v>0</v>
      </c>
      <c r="Q1127" s="239">
        <f>ROUND(E1127*P1127,2)</f>
        <v>0</v>
      </c>
      <c r="R1127" s="241"/>
      <c r="S1127" s="241" t="s">
        <v>343</v>
      </c>
      <c r="T1127" s="242" t="s">
        <v>195</v>
      </c>
      <c r="U1127" s="224">
        <v>0</v>
      </c>
      <c r="V1127" s="224">
        <f>ROUND(E1127*U1127,2)</f>
        <v>0</v>
      </c>
      <c r="W1127" s="224"/>
      <c r="X1127" s="224" t="s">
        <v>318</v>
      </c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319</v>
      </c>
      <c r="AH1127" s="213"/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53" t="s">
        <v>2345</v>
      </c>
      <c r="D1128" s="226"/>
      <c r="E1128" s="227">
        <v>3</v>
      </c>
      <c r="F1128" s="224"/>
      <c r="G1128" s="224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204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51"/>
      <c r="D1129" s="246"/>
      <c r="E1129" s="246"/>
      <c r="F1129" s="246"/>
      <c r="G1129" s="246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200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36">
        <v>171</v>
      </c>
      <c r="B1130" s="237" t="s">
        <v>2346</v>
      </c>
      <c r="C1130" s="249" t="s">
        <v>2347</v>
      </c>
      <c r="D1130" s="238" t="s">
        <v>435</v>
      </c>
      <c r="E1130" s="239">
        <v>3</v>
      </c>
      <c r="F1130" s="240"/>
      <c r="G1130" s="241">
        <f>ROUND(E1130*F1130,2)</f>
        <v>0</v>
      </c>
      <c r="H1130" s="240"/>
      <c r="I1130" s="241">
        <f>ROUND(E1130*H1130,2)</f>
        <v>0</v>
      </c>
      <c r="J1130" s="240"/>
      <c r="K1130" s="241">
        <f>ROUND(E1130*J1130,2)</f>
        <v>0</v>
      </c>
      <c r="L1130" s="241">
        <v>21</v>
      </c>
      <c r="M1130" s="241">
        <f>G1130*(1+L1130/100)</f>
        <v>0</v>
      </c>
      <c r="N1130" s="239">
        <v>0</v>
      </c>
      <c r="O1130" s="239">
        <f>ROUND(E1130*N1130,2)</f>
        <v>0</v>
      </c>
      <c r="P1130" s="239">
        <v>0</v>
      </c>
      <c r="Q1130" s="239">
        <f>ROUND(E1130*P1130,2)</f>
        <v>0</v>
      </c>
      <c r="R1130" s="241"/>
      <c r="S1130" s="241" t="s">
        <v>343</v>
      </c>
      <c r="T1130" s="242" t="s">
        <v>195</v>
      </c>
      <c r="U1130" s="224">
        <v>0</v>
      </c>
      <c r="V1130" s="224">
        <f>ROUND(E1130*U1130,2)</f>
        <v>0</v>
      </c>
      <c r="W1130" s="224"/>
      <c r="X1130" s="224" t="s">
        <v>318</v>
      </c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319</v>
      </c>
      <c r="AH1130" s="213"/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53" t="s">
        <v>2348</v>
      </c>
      <c r="D1131" s="226"/>
      <c r="E1131" s="227">
        <v>3</v>
      </c>
      <c r="F1131" s="224"/>
      <c r="G1131" s="224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204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51"/>
      <c r="D1132" s="246"/>
      <c r="E1132" s="246"/>
      <c r="F1132" s="246"/>
      <c r="G1132" s="246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200</v>
      </c>
      <c r="AH1132" s="213"/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36">
        <v>172</v>
      </c>
      <c r="B1133" s="237" t="s">
        <v>2349</v>
      </c>
      <c r="C1133" s="249" t="s">
        <v>2350</v>
      </c>
      <c r="D1133" s="238" t="s">
        <v>435</v>
      </c>
      <c r="E1133" s="239">
        <v>2</v>
      </c>
      <c r="F1133" s="240"/>
      <c r="G1133" s="241">
        <f>ROUND(E1133*F1133,2)</f>
        <v>0</v>
      </c>
      <c r="H1133" s="240"/>
      <c r="I1133" s="241">
        <f>ROUND(E1133*H1133,2)</f>
        <v>0</v>
      </c>
      <c r="J1133" s="240"/>
      <c r="K1133" s="241">
        <f>ROUND(E1133*J1133,2)</f>
        <v>0</v>
      </c>
      <c r="L1133" s="241">
        <v>21</v>
      </c>
      <c r="M1133" s="241">
        <f>G1133*(1+L1133/100)</f>
        <v>0</v>
      </c>
      <c r="N1133" s="239">
        <v>0</v>
      </c>
      <c r="O1133" s="239">
        <f>ROUND(E1133*N1133,2)</f>
        <v>0</v>
      </c>
      <c r="P1133" s="239">
        <v>0</v>
      </c>
      <c r="Q1133" s="239">
        <f>ROUND(E1133*P1133,2)</f>
        <v>0</v>
      </c>
      <c r="R1133" s="241"/>
      <c r="S1133" s="241" t="s">
        <v>343</v>
      </c>
      <c r="T1133" s="242" t="s">
        <v>195</v>
      </c>
      <c r="U1133" s="224">
        <v>0</v>
      </c>
      <c r="V1133" s="224">
        <f>ROUND(E1133*U1133,2)</f>
        <v>0</v>
      </c>
      <c r="W1133" s="224"/>
      <c r="X1133" s="224" t="s">
        <v>318</v>
      </c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319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1" x14ac:dyDescent="0.2">
      <c r="A1134" s="220"/>
      <c r="B1134" s="221"/>
      <c r="C1134" s="253" t="s">
        <v>2351</v>
      </c>
      <c r="D1134" s="226"/>
      <c r="E1134" s="227">
        <v>2</v>
      </c>
      <c r="F1134" s="224"/>
      <c r="G1134" s="224"/>
      <c r="H1134" s="224"/>
      <c r="I1134" s="224"/>
      <c r="J1134" s="224"/>
      <c r="K1134" s="224"/>
      <c r="L1134" s="224"/>
      <c r="M1134" s="224"/>
      <c r="N1134" s="223"/>
      <c r="O1134" s="223"/>
      <c r="P1134" s="223"/>
      <c r="Q1134" s="223"/>
      <c r="R1134" s="224"/>
      <c r="S1134" s="224"/>
      <c r="T1134" s="224"/>
      <c r="U1134" s="224"/>
      <c r="V1134" s="224"/>
      <c r="W1134" s="224"/>
      <c r="X1134" s="224"/>
      <c r="Y1134" s="213"/>
      <c r="Z1134" s="213"/>
      <c r="AA1134" s="213"/>
      <c r="AB1134" s="213"/>
      <c r="AC1134" s="213"/>
      <c r="AD1134" s="213"/>
      <c r="AE1134" s="213"/>
      <c r="AF1134" s="213"/>
      <c r="AG1134" s="213" t="s">
        <v>204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20"/>
      <c r="B1135" s="221"/>
      <c r="C1135" s="251"/>
      <c r="D1135" s="246"/>
      <c r="E1135" s="246"/>
      <c r="F1135" s="246"/>
      <c r="G1135" s="246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200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36">
        <v>173</v>
      </c>
      <c r="B1136" s="237" t="s">
        <v>2352</v>
      </c>
      <c r="C1136" s="249" t="s">
        <v>2353</v>
      </c>
      <c r="D1136" s="238" t="s">
        <v>435</v>
      </c>
      <c r="E1136" s="239">
        <v>11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0</v>
      </c>
      <c r="O1136" s="239">
        <f>ROUND(E1136*N1136,2)</f>
        <v>0</v>
      </c>
      <c r="P1136" s="239">
        <v>0</v>
      </c>
      <c r="Q1136" s="239">
        <f>ROUND(E1136*P1136,2)</f>
        <v>0</v>
      </c>
      <c r="R1136" s="241"/>
      <c r="S1136" s="241" t="s">
        <v>343</v>
      </c>
      <c r="T1136" s="242" t="s">
        <v>195</v>
      </c>
      <c r="U1136" s="224">
        <v>0</v>
      </c>
      <c r="V1136" s="224">
        <f>ROUND(E1136*U1136,2)</f>
        <v>0</v>
      </c>
      <c r="W1136" s="224"/>
      <c r="X1136" s="224" t="s">
        <v>318</v>
      </c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319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1" x14ac:dyDescent="0.2">
      <c r="A1137" s="220"/>
      <c r="B1137" s="221"/>
      <c r="C1137" s="253" t="s">
        <v>2354</v>
      </c>
      <c r="D1137" s="226"/>
      <c r="E1137" s="227">
        <v>10</v>
      </c>
      <c r="F1137" s="224"/>
      <c r="G1137" s="224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204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53" t="s">
        <v>1881</v>
      </c>
      <c r="D1138" s="226"/>
      <c r="E1138" s="227">
        <v>1</v>
      </c>
      <c r="F1138" s="224"/>
      <c r="G1138" s="224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204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51"/>
      <c r="D1139" s="246"/>
      <c r="E1139" s="246"/>
      <c r="F1139" s="246"/>
      <c r="G1139" s="246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200</v>
      </c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36">
        <v>174</v>
      </c>
      <c r="B1140" s="237" t="s">
        <v>2355</v>
      </c>
      <c r="C1140" s="249" t="s">
        <v>2356</v>
      </c>
      <c r="D1140" s="238" t="s">
        <v>435</v>
      </c>
      <c r="E1140" s="239">
        <v>2</v>
      </c>
      <c r="F1140" s="240"/>
      <c r="G1140" s="241">
        <f>ROUND(E1140*F1140,2)</f>
        <v>0</v>
      </c>
      <c r="H1140" s="240"/>
      <c r="I1140" s="241">
        <f>ROUND(E1140*H1140,2)</f>
        <v>0</v>
      </c>
      <c r="J1140" s="240"/>
      <c r="K1140" s="241">
        <f>ROUND(E1140*J1140,2)</f>
        <v>0</v>
      </c>
      <c r="L1140" s="241">
        <v>21</v>
      </c>
      <c r="M1140" s="241">
        <f>G1140*(1+L1140/100)</f>
        <v>0</v>
      </c>
      <c r="N1140" s="239">
        <v>0</v>
      </c>
      <c r="O1140" s="239">
        <f>ROUND(E1140*N1140,2)</f>
        <v>0</v>
      </c>
      <c r="P1140" s="239">
        <v>0</v>
      </c>
      <c r="Q1140" s="239">
        <f>ROUND(E1140*P1140,2)</f>
        <v>0</v>
      </c>
      <c r="R1140" s="241"/>
      <c r="S1140" s="241" t="s">
        <v>343</v>
      </c>
      <c r="T1140" s="242" t="s">
        <v>195</v>
      </c>
      <c r="U1140" s="224">
        <v>0</v>
      </c>
      <c r="V1140" s="224">
        <f>ROUND(E1140*U1140,2)</f>
        <v>0</v>
      </c>
      <c r="W1140" s="224"/>
      <c r="X1140" s="224" t="s">
        <v>318</v>
      </c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319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20"/>
      <c r="B1141" s="221"/>
      <c r="C1141" s="253" t="s">
        <v>2357</v>
      </c>
      <c r="D1141" s="226"/>
      <c r="E1141" s="227">
        <v>2</v>
      </c>
      <c r="F1141" s="224"/>
      <c r="G1141" s="224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204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20"/>
      <c r="B1142" s="221"/>
      <c r="C1142" s="251"/>
      <c r="D1142" s="246"/>
      <c r="E1142" s="246"/>
      <c r="F1142" s="246"/>
      <c r="G1142" s="246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200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1" x14ac:dyDescent="0.2">
      <c r="A1143" s="236">
        <v>175</v>
      </c>
      <c r="B1143" s="237" t="s">
        <v>2358</v>
      </c>
      <c r="C1143" s="249" t="s">
        <v>2359</v>
      </c>
      <c r="D1143" s="238" t="s">
        <v>435</v>
      </c>
      <c r="E1143" s="239">
        <v>1</v>
      </c>
      <c r="F1143" s="240"/>
      <c r="G1143" s="241">
        <f>ROUND(E1143*F1143,2)</f>
        <v>0</v>
      </c>
      <c r="H1143" s="240"/>
      <c r="I1143" s="241">
        <f>ROUND(E1143*H1143,2)</f>
        <v>0</v>
      </c>
      <c r="J1143" s="240"/>
      <c r="K1143" s="241">
        <f>ROUND(E1143*J1143,2)</f>
        <v>0</v>
      </c>
      <c r="L1143" s="241">
        <v>21</v>
      </c>
      <c r="M1143" s="241">
        <f>G1143*(1+L1143/100)</f>
        <v>0</v>
      </c>
      <c r="N1143" s="239">
        <v>0</v>
      </c>
      <c r="O1143" s="239">
        <f>ROUND(E1143*N1143,2)</f>
        <v>0</v>
      </c>
      <c r="P1143" s="239">
        <v>0</v>
      </c>
      <c r="Q1143" s="239">
        <f>ROUND(E1143*P1143,2)</f>
        <v>0</v>
      </c>
      <c r="R1143" s="241"/>
      <c r="S1143" s="241" t="s">
        <v>343</v>
      </c>
      <c r="T1143" s="242" t="s">
        <v>195</v>
      </c>
      <c r="U1143" s="224">
        <v>0</v>
      </c>
      <c r="V1143" s="224">
        <f>ROUND(E1143*U1143,2)</f>
        <v>0</v>
      </c>
      <c r="W1143" s="224"/>
      <c r="X1143" s="224" t="s">
        <v>318</v>
      </c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319</v>
      </c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20"/>
      <c r="B1144" s="221"/>
      <c r="C1144" s="253" t="s">
        <v>2360</v>
      </c>
      <c r="D1144" s="226"/>
      <c r="E1144" s="227">
        <v>1</v>
      </c>
      <c r="F1144" s="224"/>
      <c r="G1144" s="224"/>
      <c r="H1144" s="224"/>
      <c r="I1144" s="224"/>
      <c r="J1144" s="224"/>
      <c r="K1144" s="224"/>
      <c r="L1144" s="224"/>
      <c r="M1144" s="224"/>
      <c r="N1144" s="223"/>
      <c r="O1144" s="223"/>
      <c r="P1144" s="223"/>
      <c r="Q1144" s="223"/>
      <c r="R1144" s="224"/>
      <c r="S1144" s="224"/>
      <c r="T1144" s="224"/>
      <c r="U1144" s="224"/>
      <c r="V1144" s="224"/>
      <c r="W1144" s="224"/>
      <c r="X1144" s="224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204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51"/>
      <c r="D1145" s="246"/>
      <c r="E1145" s="246"/>
      <c r="F1145" s="246"/>
      <c r="G1145" s="246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200</v>
      </c>
      <c r="AH1145" s="213"/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>
        <v>176</v>
      </c>
      <c r="B1146" s="221" t="s">
        <v>2361</v>
      </c>
      <c r="C1146" s="265" t="s">
        <v>2362</v>
      </c>
      <c r="D1146" s="222" t="s">
        <v>0</v>
      </c>
      <c r="E1146" s="245"/>
      <c r="F1146" s="225"/>
      <c r="G1146" s="224">
        <f>ROUND(E1146*F1146,2)</f>
        <v>0</v>
      </c>
      <c r="H1146" s="225"/>
      <c r="I1146" s="224">
        <f>ROUND(E1146*H1146,2)</f>
        <v>0</v>
      </c>
      <c r="J1146" s="225"/>
      <c r="K1146" s="224">
        <f>ROUND(E1146*J1146,2)</f>
        <v>0</v>
      </c>
      <c r="L1146" s="224">
        <v>21</v>
      </c>
      <c r="M1146" s="224">
        <f>G1146*(1+L1146/100)</f>
        <v>0</v>
      </c>
      <c r="N1146" s="223">
        <v>0</v>
      </c>
      <c r="O1146" s="223">
        <f>ROUND(E1146*N1146,2)</f>
        <v>0</v>
      </c>
      <c r="P1146" s="223">
        <v>0</v>
      </c>
      <c r="Q1146" s="223">
        <f>ROUND(E1146*P1146,2)</f>
        <v>0</v>
      </c>
      <c r="R1146" s="224" t="s">
        <v>2300</v>
      </c>
      <c r="S1146" s="224" t="s">
        <v>194</v>
      </c>
      <c r="T1146" s="224" t="s">
        <v>242</v>
      </c>
      <c r="U1146" s="224">
        <v>0</v>
      </c>
      <c r="V1146" s="224">
        <f>ROUND(E1146*U1146,2)</f>
        <v>0</v>
      </c>
      <c r="W1146" s="224"/>
      <c r="X1146" s="224" t="s">
        <v>338</v>
      </c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339</v>
      </c>
      <c r="AH1146" s="213"/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66" t="s">
        <v>1333</v>
      </c>
      <c r="D1147" s="263"/>
      <c r="E1147" s="263"/>
      <c r="F1147" s="263"/>
      <c r="G1147" s="263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234</v>
      </c>
      <c r="AH1147" s="213"/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outlineLevel="1" x14ac:dyDescent="0.2">
      <c r="A1148" s="220"/>
      <c r="B1148" s="221"/>
      <c r="C1148" s="251"/>
      <c r="D1148" s="246"/>
      <c r="E1148" s="246"/>
      <c r="F1148" s="246"/>
      <c r="G1148" s="246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200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x14ac:dyDescent="0.2">
      <c r="A1149" s="229" t="s">
        <v>189</v>
      </c>
      <c r="B1149" s="230" t="s">
        <v>136</v>
      </c>
      <c r="C1149" s="248" t="s">
        <v>137</v>
      </c>
      <c r="D1149" s="231"/>
      <c r="E1149" s="232"/>
      <c r="F1149" s="233"/>
      <c r="G1149" s="233">
        <f>SUMIF(AG1150:AG1332,"&lt;&gt;NOR",G1150:G1332)</f>
        <v>0</v>
      </c>
      <c r="H1149" s="233"/>
      <c r="I1149" s="233">
        <f>SUM(I1150:I1332)</f>
        <v>0</v>
      </c>
      <c r="J1149" s="233"/>
      <c r="K1149" s="233">
        <f>SUM(K1150:K1332)</f>
        <v>0</v>
      </c>
      <c r="L1149" s="233"/>
      <c r="M1149" s="233">
        <f>SUM(M1150:M1332)</f>
        <v>0</v>
      </c>
      <c r="N1149" s="232"/>
      <c r="O1149" s="232">
        <f>SUM(O1150:O1332)</f>
        <v>274.11999999999995</v>
      </c>
      <c r="P1149" s="232"/>
      <c r="Q1149" s="232">
        <f>SUM(Q1150:Q1332)</f>
        <v>0</v>
      </c>
      <c r="R1149" s="233"/>
      <c r="S1149" s="233"/>
      <c r="T1149" s="234"/>
      <c r="U1149" s="228"/>
      <c r="V1149" s="228">
        <f>SUM(V1150:V1332)</f>
        <v>1148.6400000000001</v>
      </c>
      <c r="W1149" s="228"/>
      <c r="X1149" s="228"/>
      <c r="AG1149" t="s">
        <v>190</v>
      </c>
    </row>
    <row r="1150" spans="1:60" ht="22.5" outlineLevel="1" x14ac:dyDescent="0.2">
      <c r="A1150" s="236">
        <v>177</v>
      </c>
      <c r="B1150" s="237" t="s">
        <v>2363</v>
      </c>
      <c r="C1150" s="249" t="s">
        <v>2364</v>
      </c>
      <c r="D1150" s="238" t="s">
        <v>261</v>
      </c>
      <c r="E1150" s="239">
        <v>81.980999999999995</v>
      </c>
      <c r="F1150" s="240"/>
      <c r="G1150" s="241">
        <f>ROUND(E1150*F1150,2)</f>
        <v>0</v>
      </c>
      <c r="H1150" s="240"/>
      <c r="I1150" s="241">
        <f>ROUND(E1150*H1150,2)</f>
        <v>0</v>
      </c>
      <c r="J1150" s="240"/>
      <c r="K1150" s="241">
        <f>ROUND(E1150*J1150,2)</f>
        <v>0</v>
      </c>
      <c r="L1150" s="241">
        <v>21</v>
      </c>
      <c r="M1150" s="241">
        <f>G1150*(1+L1150/100)</f>
        <v>0</v>
      </c>
      <c r="N1150" s="239">
        <v>0</v>
      </c>
      <c r="O1150" s="239">
        <f>ROUND(E1150*N1150,2)</f>
        <v>0</v>
      </c>
      <c r="P1150" s="239">
        <v>0</v>
      </c>
      <c r="Q1150" s="239">
        <f>ROUND(E1150*P1150,2)</f>
        <v>0</v>
      </c>
      <c r="R1150" s="241" t="s">
        <v>1300</v>
      </c>
      <c r="S1150" s="241" t="s">
        <v>194</v>
      </c>
      <c r="T1150" s="242" t="s">
        <v>242</v>
      </c>
      <c r="U1150" s="224">
        <v>0.17799999999999999</v>
      </c>
      <c r="V1150" s="224">
        <f>ROUND(E1150*U1150,2)</f>
        <v>14.59</v>
      </c>
      <c r="W1150" s="224"/>
      <c r="X1150" s="224" t="s">
        <v>231</v>
      </c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232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53" t="s">
        <v>2365</v>
      </c>
      <c r="D1151" s="226"/>
      <c r="E1151" s="227"/>
      <c r="F1151" s="224"/>
      <c r="G1151" s="224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204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53" t="s">
        <v>2366</v>
      </c>
      <c r="D1152" s="226"/>
      <c r="E1152" s="227">
        <v>60</v>
      </c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204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53" t="s">
        <v>2367</v>
      </c>
      <c r="D1153" s="226"/>
      <c r="E1153" s="227">
        <v>9.8000000000000007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204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1" x14ac:dyDescent="0.2">
      <c r="A1154" s="220"/>
      <c r="B1154" s="221"/>
      <c r="C1154" s="253" t="s">
        <v>2368</v>
      </c>
      <c r="D1154" s="226"/>
      <c r="E1154" s="227">
        <v>4.3499999999999996</v>
      </c>
      <c r="F1154" s="224"/>
      <c r="G1154" s="224"/>
      <c r="H1154" s="224"/>
      <c r="I1154" s="224"/>
      <c r="J1154" s="224"/>
      <c r="K1154" s="224"/>
      <c r="L1154" s="224"/>
      <c r="M1154" s="224"/>
      <c r="N1154" s="223"/>
      <c r="O1154" s="223"/>
      <c r="P1154" s="223"/>
      <c r="Q1154" s="223"/>
      <c r="R1154" s="224"/>
      <c r="S1154" s="224"/>
      <c r="T1154" s="224"/>
      <c r="U1154" s="224"/>
      <c r="V1154" s="224"/>
      <c r="W1154" s="224"/>
      <c r="X1154" s="224"/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204</v>
      </c>
      <c r="AH1154" s="213">
        <v>0</v>
      </c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outlineLevel="1" x14ac:dyDescent="0.2">
      <c r="A1155" s="220"/>
      <c r="B1155" s="221"/>
      <c r="C1155" s="253" t="s">
        <v>2369</v>
      </c>
      <c r="D1155" s="226"/>
      <c r="E1155" s="227">
        <v>3.95</v>
      </c>
      <c r="F1155" s="224"/>
      <c r="G1155" s="224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204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outlineLevel="1" x14ac:dyDescent="0.2">
      <c r="A1156" s="220"/>
      <c r="B1156" s="221"/>
      <c r="C1156" s="253" t="s">
        <v>2370</v>
      </c>
      <c r="D1156" s="226"/>
      <c r="E1156" s="227">
        <v>3.8809999999999998</v>
      </c>
      <c r="F1156" s="224"/>
      <c r="G1156" s="224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204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51"/>
      <c r="D1157" s="246"/>
      <c r="E1157" s="246"/>
      <c r="F1157" s="246"/>
      <c r="G1157" s="246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200</v>
      </c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ht="22.5" outlineLevel="1" x14ac:dyDescent="0.2">
      <c r="A1158" s="236">
        <v>178</v>
      </c>
      <c r="B1158" s="237" t="s">
        <v>2371</v>
      </c>
      <c r="C1158" s="249" t="s">
        <v>2372</v>
      </c>
      <c r="D1158" s="238" t="s">
        <v>261</v>
      </c>
      <c r="E1158" s="239">
        <v>121.01300000000001</v>
      </c>
      <c r="F1158" s="240"/>
      <c r="G1158" s="241">
        <f>ROUND(E1158*F1158,2)</f>
        <v>0</v>
      </c>
      <c r="H1158" s="240"/>
      <c r="I1158" s="241">
        <f>ROUND(E1158*H1158,2)</f>
        <v>0</v>
      </c>
      <c r="J1158" s="240"/>
      <c r="K1158" s="241">
        <f>ROUND(E1158*J1158,2)</f>
        <v>0</v>
      </c>
      <c r="L1158" s="241">
        <v>21</v>
      </c>
      <c r="M1158" s="241">
        <f>G1158*(1+L1158/100)</f>
        <v>0</v>
      </c>
      <c r="N1158" s="239">
        <v>0</v>
      </c>
      <c r="O1158" s="239">
        <f>ROUND(E1158*N1158,2)</f>
        <v>0</v>
      </c>
      <c r="P1158" s="239">
        <v>0</v>
      </c>
      <c r="Q1158" s="239">
        <f>ROUND(E1158*P1158,2)</f>
        <v>0</v>
      </c>
      <c r="R1158" s="241" t="s">
        <v>1300</v>
      </c>
      <c r="S1158" s="241" t="s">
        <v>194</v>
      </c>
      <c r="T1158" s="242" t="s">
        <v>242</v>
      </c>
      <c r="U1158" s="224">
        <v>0.30599999999999999</v>
      </c>
      <c r="V1158" s="224">
        <f>ROUND(E1158*U1158,2)</f>
        <v>37.03</v>
      </c>
      <c r="W1158" s="224"/>
      <c r="X1158" s="224" t="s">
        <v>231</v>
      </c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232</v>
      </c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53" t="s">
        <v>2373</v>
      </c>
      <c r="D1159" s="226"/>
      <c r="E1159" s="227"/>
      <c r="F1159" s="224"/>
      <c r="G1159" s="224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204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20"/>
      <c r="B1160" s="221"/>
      <c r="C1160" s="253" t="s">
        <v>2374</v>
      </c>
      <c r="D1160" s="226"/>
      <c r="E1160" s="227">
        <v>54</v>
      </c>
      <c r="F1160" s="224"/>
      <c r="G1160" s="224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204</v>
      </c>
      <c r="AH1160" s="213">
        <v>0</v>
      </c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3" t="s">
        <v>2375</v>
      </c>
      <c r="D1161" s="226"/>
      <c r="E1161" s="227">
        <v>6</v>
      </c>
      <c r="F1161" s="224"/>
      <c r="G1161" s="224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204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1" x14ac:dyDescent="0.2">
      <c r="A1162" s="220"/>
      <c r="B1162" s="221"/>
      <c r="C1162" s="253" t="s">
        <v>2376</v>
      </c>
      <c r="D1162" s="226"/>
      <c r="E1162" s="227">
        <v>13.65</v>
      </c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204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1" x14ac:dyDescent="0.2">
      <c r="A1163" s="220"/>
      <c r="B1163" s="221"/>
      <c r="C1163" s="253" t="s">
        <v>2377</v>
      </c>
      <c r="D1163" s="226"/>
      <c r="E1163" s="227">
        <v>5.85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204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53" t="s">
        <v>703</v>
      </c>
      <c r="D1164" s="226"/>
      <c r="E1164" s="227"/>
      <c r="F1164" s="224"/>
      <c r="G1164" s="224"/>
      <c r="H1164" s="224"/>
      <c r="I1164" s="224"/>
      <c r="J1164" s="224"/>
      <c r="K1164" s="224"/>
      <c r="L1164" s="224"/>
      <c r="M1164" s="224"/>
      <c r="N1164" s="223"/>
      <c r="O1164" s="223"/>
      <c r="P1164" s="223"/>
      <c r="Q1164" s="223"/>
      <c r="R1164" s="224"/>
      <c r="S1164" s="224"/>
      <c r="T1164" s="224"/>
      <c r="U1164" s="224"/>
      <c r="V1164" s="224"/>
      <c r="W1164" s="224"/>
      <c r="X1164" s="224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204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53" t="s">
        <v>2378</v>
      </c>
      <c r="D1165" s="226"/>
      <c r="E1165" s="227">
        <v>4.9000000000000004</v>
      </c>
      <c r="F1165" s="224"/>
      <c r="G1165" s="224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204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53" t="s">
        <v>2379</v>
      </c>
      <c r="D1166" s="226"/>
      <c r="E1166" s="227">
        <v>4.3499999999999996</v>
      </c>
      <c r="F1166" s="224"/>
      <c r="G1166" s="224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204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outlineLevel="1" x14ac:dyDescent="0.2">
      <c r="A1167" s="220"/>
      <c r="B1167" s="221"/>
      <c r="C1167" s="253" t="s">
        <v>2380</v>
      </c>
      <c r="D1167" s="226"/>
      <c r="E1167" s="227">
        <v>11.85</v>
      </c>
      <c r="F1167" s="224"/>
      <c r="G1167" s="224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204</v>
      </c>
      <c r="AH1167" s="213">
        <v>0</v>
      </c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3" t="s">
        <v>2381</v>
      </c>
      <c r="D1168" s="226"/>
      <c r="E1168" s="227">
        <v>11.643000000000001</v>
      </c>
      <c r="F1168" s="224"/>
      <c r="G1168" s="224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204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1" x14ac:dyDescent="0.2">
      <c r="A1169" s="220"/>
      <c r="B1169" s="221"/>
      <c r="C1169" s="253" t="s">
        <v>2382</v>
      </c>
      <c r="D1169" s="226"/>
      <c r="E1169" s="227">
        <v>4.5999999999999996</v>
      </c>
      <c r="F1169" s="224"/>
      <c r="G1169" s="224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204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outlineLevel="1" x14ac:dyDescent="0.2">
      <c r="A1170" s="220"/>
      <c r="B1170" s="221"/>
      <c r="C1170" s="253" t="s">
        <v>2383</v>
      </c>
      <c r="D1170" s="226"/>
      <c r="E1170" s="227">
        <v>1.98</v>
      </c>
      <c r="F1170" s="224"/>
      <c r="G1170" s="224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204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53" t="s">
        <v>2384</v>
      </c>
      <c r="D1171" s="226"/>
      <c r="E1171" s="227">
        <v>2.19</v>
      </c>
      <c r="F1171" s="224"/>
      <c r="G1171" s="224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204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51"/>
      <c r="D1172" s="246"/>
      <c r="E1172" s="246"/>
      <c r="F1172" s="246"/>
      <c r="G1172" s="246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200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36">
        <v>179</v>
      </c>
      <c r="B1173" s="237" t="s">
        <v>2385</v>
      </c>
      <c r="C1173" s="249" t="s">
        <v>2386</v>
      </c>
      <c r="D1173" s="238" t="s">
        <v>1271</v>
      </c>
      <c r="E1173" s="239">
        <v>242</v>
      </c>
      <c r="F1173" s="240"/>
      <c r="G1173" s="241">
        <f>ROUND(E1173*F1173,2)</f>
        <v>0</v>
      </c>
      <c r="H1173" s="240"/>
      <c r="I1173" s="241">
        <f>ROUND(E1173*H1173,2)</f>
        <v>0</v>
      </c>
      <c r="J1173" s="240"/>
      <c r="K1173" s="241">
        <f>ROUND(E1173*J1173,2)</f>
        <v>0</v>
      </c>
      <c r="L1173" s="241">
        <v>21</v>
      </c>
      <c r="M1173" s="241">
        <f>G1173*(1+L1173/100)</f>
        <v>0</v>
      </c>
      <c r="N1173" s="239">
        <v>6.0000000000000002E-5</v>
      </c>
      <c r="O1173" s="239">
        <f>ROUND(E1173*N1173,2)</f>
        <v>0.01</v>
      </c>
      <c r="P1173" s="239">
        <v>0</v>
      </c>
      <c r="Q1173" s="239">
        <f>ROUND(E1173*P1173,2)</f>
        <v>0</v>
      </c>
      <c r="R1173" s="241" t="s">
        <v>1300</v>
      </c>
      <c r="S1173" s="241" t="s">
        <v>194</v>
      </c>
      <c r="T1173" s="242" t="s">
        <v>242</v>
      </c>
      <c r="U1173" s="224">
        <v>1.7000000000000001E-2</v>
      </c>
      <c r="V1173" s="224">
        <f>ROUND(E1173*U1173,2)</f>
        <v>4.1100000000000003</v>
      </c>
      <c r="W1173" s="224"/>
      <c r="X1173" s="224" t="s">
        <v>231</v>
      </c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232</v>
      </c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outlineLevel="1" x14ac:dyDescent="0.2">
      <c r="A1174" s="220"/>
      <c r="B1174" s="221"/>
      <c r="C1174" s="253" t="s">
        <v>2387</v>
      </c>
      <c r="D1174" s="226"/>
      <c r="E1174" s="227">
        <v>242</v>
      </c>
      <c r="F1174" s="224"/>
      <c r="G1174" s="224"/>
      <c r="H1174" s="224"/>
      <c r="I1174" s="224"/>
      <c r="J1174" s="224"/>
      <c r="K1174" s="224"/>
      <c r="L1174" s="224"/>
      <c r="M1174" s="224"/>
      <c r="N1174" s="223"/>
      <c r="O1174" s="223"/>
      <c r="P1174" s="223"/>
      <c r="Q1174" s="223"/>
      <c r="R1174" s="224"/>
      <c r="S1174" s="224"/>
      <c r="T1174" s="224"/>
      <c r="U1174" s="224"/>
      <c r="V1174" s="224"/>
      <c r="W1174" s="224"/>
      <c r="X1174" s="224"/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204</v>
      </c>
      <c r="AH1174" s="213">
        <v>0</v>
      </c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1"/>
      <c r="D1175" s="246"/>
      <c r="E1175" s="246"/>
      <c r="F1175" s="246"/>
      <c r="G1175" s="246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200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 x14ac:dyDescent="0.2">
      <c r="A1176" s="236">
        <v>180</v>
      </c>
      <c r="B1176" s="237" t="s">
        <v>2388</v>
      </c>
      <c r="C1176" s="249" t="s">
        <v>2389</v>
      </c>
      <c r="D1176" s="238" t="s">
        <v>398</v>
      </c>
      <c r="E1176" s="239">
        <v>545.21</v>
      </c>
      <c r="F1176" s="240"/>
      <c r="G1176" s="241">
        <f>ROUND(E1176*F1176,2)</f>
        <v>0</v>
      </c>
      <c r="H1176" s="240"/>
      <c r="I1176" s="241">
        <f>ROUND(E1176*H1176,2)</f>
        <v>0</v>
      </c>
      <c r="J1176" s="240"/>
      <c r="K1176" s="241">
        <f>ROUND(E1176*J1176,2)</f>
        <v>0</v>
      </c>
      <c r="L1176" s="241">
        <v>21</v>
      </c>
      <c r="M1176" s="241">
        <f>G1176*(1+L1176/100)</f>
        <v>0</v>
      </c>
      <c r="N1176" s="239">
        <v>0</v>
      </c>
      <c r="O1176" s="239">
        <f>ROUND(E1176*N1176,2)</f>
        <v>0</v>
      </c>
      <c r="P1176" s="239">
        <v>0</v>
      </c>
      <c r="Q1176" s="239">
        <f>ROUND(E1176*P1176,2)</f>
        <v>0</v>
      </c>
      <c r="R1176" s="241" t="s">
        <v>1300</v>
      </c>
      <c r="S1176" s="241" t="s">
        <v>194</v>
      </c>
      <c r="T1176" s="242" t="s">
        <v>242</v>
      </c>
      <c r="U1176" s="224">
        <v>0.52</v>
      </c>
      <c r="V1176" s="224">
        <f>ROUND(E1176*U1176,2)</f>
        <v>283.51</v>
      </c>
      <c r="W1176" s="224"/>
      <c r="X1176" s="224" t="s">
        <v>231</v>
      </c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232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20"/>
      <c r="B1177" s="221"/>
      <c r="C1177" s="253" t="s">
        <v>1733</v>
      </c>
      <c r="D1177" s="226"/>
      <c r="E1177" s="227"/>
      <c r="F1177" s="224"/>
      <c r="G1177" s="224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204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53" t="s">
        <v>2390</v>
      </c>
      <c r="D1178" s="226"/>
      <c r="E1178" s="227">
        <v>181.33</v>
      </c>
      <c r="F1178" s="224"/>
      <c r="G1178" s="224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204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53" t="s">
        <v>2391</v>
      </c>
      <c r="D1179" s="226"/>
      <c r="E1179" s="227"/>
      <c r="F1179" s="224"/>
      <c r="G1179" s="224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204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53" t="s">
        <v>2392</v>
      </c>
      <c r="D1180" s="226"/>
      <c r="E1180" s="227">
        <v>181.94</v>
      </c>
      <c r="F1180" s="224"/>
      <c r="G1180" s="224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204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20"/>
      <c r="B1181" s="221"/>
      <c r="C1181" s="253" t="s">
        <v>2393</v>
      </c>
      <c r="D1181" s="226"/>
      <c r="E1181" s="227">
        <v>181.94</v>
      </c>
      <c r="F1181" s="224"/>
      <c r="G1181" s="224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204</v>
      </c>
      <c r="AH1181" s="213">
        <v>0</v>
      </c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20"/>
      <c r="B1182" s="221"/>
      <c r="C1182" s="251"/>
      <c r="D1182" s="246"/>
      <c r="E1182" s="246"/>
      <c r="F1182" s="246"/>
      <c r="G1182" s="246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200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36">
        <v>181</v>
      </c>
      <c r="B1183" s="237" t="s">
        <v>2394</v>
      </c>
      <c r="C1183" s="249" t="s">
        <v>2395</v>
      </c>
      <c r="D1183" s="238" t="s">
        <v>398</v>
      </c>
      <c r="E1183" s="239">
        <v>342.9</v>
      </c>
      <c r="F1183" s="240"/>
      <c r="G1183" s="241">
        <f>ROUND(E1183*F1183,2)</f>
        <v>0</v>
      </c>
      <c r="H1183" s="240"/>
      <c r="I1183" s="241">
        <f>ROUND(E1183*H1183,2)</f>
        <v>0</v>
      </c>
      <c r="J1183" s="240"/>
      <c r="K1183" s="241">
        <f>ROUND(E1183*J1183,2)</f>
        <v>0</v>
      </c>
      <c r="L1183" s="241">
        <v>21</v>
      </c>
      <c r="M1183" s="241">
        <f>G1183*(1+L1183/100)</f>
        <v>0</v>
      </c>
      <c r="N1183" s="239">
        <v>0</v>
      </c>
      <c r="O1183" s="239">
        <f>ROUND(E1183*N1183,2)</f>
        <v>0</v>
      </c>
      <c r="P1183" s="239">
        <v>0</v>
      </c>
      <c r="Q1183" s="239">
        <f>ROUND(E1183*P1183,2)</f>
        <v>0</v>
      </c>
      <c r="R1183" s="241" t="s">
        <v>1300</v>
      </c>
      <c r="S1183" s="241" t="s">
        <v>194</v>
      </c>
      <c r="T1183" s="242" t="s">
        <v>242</v>
      </c>
      <c r="U1183" s="224">
        <v>1.97</v>
      </c>
      <c r="V1183" s="224">
        <f>ROUND(E1183*U1183,2)</f>
        <v>675.51</v>
      </c>
      <c r="W1183" s="224"/>
      <c r="X1183" s="224" t="s">
        <v>231</v>
      </c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232</v>
      </c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53" t="s">
        <v>2396</v>
      </c>
      <c r="D1184" s="226"/>
      <c r="E1184" s="227">
        <v>342.9</v>
      </c>
      <c r="F1184" s="224"/>
      <c r="G1184" s="224"/>
      <c r="H1184" s="224"/>
      <c r="I1184" s="224"/>
      <c r="J1184" s="224"/>
      <c r="K1184" s="224"/>
      <c r="L1184" s="224"/>
      <c r="M1184" s="224"/>
      <c r="N1184" s="223"/>
      <c r="O1184" s="223"/>
      <c r="P1184" s="223"/>
      <c r="Q1184" s="223"/>
      <c r="R1184" s="224"/>
      <c r="S1184" s="224"/>
      <c r="T1184" s="224"/>
      <c r="U1184" s="224"/>
      <c r="V1184" s="224"/>
      <c r="W1184" s="224"/>
      <c r="X1184" s="224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204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51"/>
      <c r="D1185" s="246"/>
      <c r="E1185" s="246"/>
      <c r="F1185" s="246"/>
      <c r="G1185" s="246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200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ht="22.5" outlineLevel="1" x14ac:dyDescent="0.2">
      <c r="A1186" s="236">
        <v>182</v>
      </c>
      <c r="B1186" s="237" t="s">
        <v>2397</v>
      </c>
      <c r="C1186" s="249" t="s">
        <v>2398</v>
      </c>
      <c r="D1186" s="238" t="s">
        <v>398</v>
      </c>
      <c r="E1186" s="239">
        <v>342.91</v>
      </c>
      <c r="F1186" s="240"/>
      <c r="G1186" s="241">
        <f>ROUND(E1186*F1186,2)</f>
        <v>0</v>
      </c>
      <c r="H1186" s="240"/>
      <c r="I1186" s="241">
        <f>ROUND(E1186*H1186,2)</f>
        <v>0</v>
      </c>
      <c r="J1186" s="240"/>
      <c r="K1186" s="241">
        <f>ROUND(E1186*J1186,2)</f>
        <v>0</v>
      </c>
      <c r="L1186" s="241">
        <v>21</v>
      </c>
      <c r="M1186" s="241">
        <f>G1186*(1+L1186/100)</f>
        <v>0</v>
      </c>
      <c r="N1186" s="239">
        <v>2.52E-2</v>
      </c>
      <c r="O1186" s="239">
        <f>ROUND(E1186*N1186,2)</f>
        <v>8.64</v>
      </c>
      <c r="P1186" s="239">
        <v>0</v>
      </c>
      <c r="Q1186" s="239">
        <f>ROUND(E1186*P1186,2)</f>
        <v>0</v>
      </c>
      <c r="R1186" s="241" t="s">
        <v>1300</v>
      </c>
      <c r="S1186" s="241" t="s">
        <v>194</v>
      </c>
      <c r="T1186" s="242" t="s">
        <v>242</v>
      </c>
      <c r="U1186" s="224">
        <v>0.217</v>
      </c>
      <c r="V1186" s="224">
        <f>ROUND(E1186*U1186,2)</f>
        <v>74.41</v>
      </c>
      <c r="W1186" s="224"/>
      <c r="X1186" s="224" t="s">
        <v>231</v>
      </c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232</v>
      </c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20"/>
      <c r="B1187" s="221"/>
      <c r="C1187" s="253" t="s">
        <v>2399</v>
      </c>
      <c r="D1187" s="226"/>
      <c r="E1187" s="227"/>
      <c r="F1187" s="224"/>
      <c r="G1187" s="224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204</v>
      </c>
      <c r="AH1187" s="213">
        <v>0</v>
      </c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outlineLevel="1" x14ac:dyDescent="0.2">
      <c r="A1188" s="220"/>
      <c r="B1188" s="221"/>
      <c r="C1188" s="253" t="s">
        <v>2400</v>
      </c>
      <c r="D1188" s="226"/>
      <c r="E1188" s="227"/>
      <c r="F1188" s="224"/>
      <c r="G1188" s="224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204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20"/>
      <c r="B1189" s="221"/>
      <c r="C1189" s="253" t="s">
        <v>2401</v>
      </c>
      <c r="D1189" s="226"/>
      <c r="E1189" s="227">
        <v>171.45</v>
      </c>
      <c r="F1189" s="224"/>
      <c r="G1189" s="224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204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53" t="s">
        <v>2402</v>
      </c>
      <c r="D1190" s="226"/>
      <c r="E1190" s="227">
        <v>171.46</v>
      </c>
      <c r="F1190" s="224"/>
      <c r="G1190" s="224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204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51"/>
      <c r="D1191" s="246"/>
      <c r="E1191" s="246"/>
      <c r="F1191" s="246"/>
      <c r="G1191" s="246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200</v>
      </c>
      <c r="AH1191" s="213"/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36">
        <v>183</v>
      </c>
      <c r="B1192" s="237" t="s">
        <v>1298</v>
      </c>
      <c r="C1192" s="249" t="s">
        <v>1299</v>
      </c>
      <c r="D1192" s="238" t="s">
        <v>1271</v>
      </c>
      <c r="E1192" s="239">
        <v>47.596800000000002</v>
      </c>
      <c r="F1192" s="240"/>
      <c r="G1192" s="241">
        <f>ROUND(E1192*F1192,2)</f>
        <v>0</v>
      </c>
      <c r="H1192" s="240"/>
      <c r="I1192" s="241">
        <f>ROUND(E1192*H1192,2)</f>
        <v>0</v>
      </c>
      <c r="J1192" s="240"/>
      <c r="K1192" s="241">
        <f>ROUND(E1192*J1192,2)</f>
        <v>0</v>
      </c>
      <c r="L1192" s="241">
        <v>21</v>
      </c>
      <c r="M1192" s="241">
        <f>G1192*(1+L1192/100)</f>
        <v>0</v>
      </c>
      <c r="N1192" s="239">
        <v>6.0000000000000002E-5</v>
      </c>
      <c r="O1192" s="239">
        <f>ROUND(E1192*N1192,2)</f>
        <v>0</v>
      </c>
      <c r="P1192" s="239">
        <v>0</v>
      </c>
      <c r="Q1192" s="239">
        <f>ROUND(E1192*P1192,2)</f>
        <v>0</v>
      </c>
      <c r="R1192" s="241" t="s">
        <v>1300</v>
      </c>
      <c r="S1192" s="241" t="s">
        <v>194</v>
      </c>
      <c r="T1192" s="242" t="s">
        <v>242</v>
      </c>
      <c r="U1192" s="224">
        <v>2.1000000000000001E-2</v>
      </c>
      <c r="V1192" s="224">
        <f>ROUND(E1192*U1192,2)</f>
        <v>1</v>
      </c>
      <c r="W1192" s="224"/>
      <c r="X1192" s="224" t="s">
        <v>231</v>
      </c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232</v>
      </c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20"/>
      <c r="B1193" s="221"/>
      <c r="C1193" s="253" t="s">
        <v>2403</v>
      </c>
      <c r="D1193" s="226"/>
      <c r="E1193" s="227">
        <v>16.8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204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outlineLevel="1" x14ac:dyDescent="0.2">
      <c r="A1194" s="220"/>
      <c r="B1194" s="221"/>
      <c r="C1194" s="253" t="s">
        <v>2404</v>
      </c>
      <c r="D1194" s="226"/>
      <c r="E1194" s="227">
        <v>9.8303999999999991</v>
      </c>
      <c r="F1194" s="224"/>
      <c r="G1194" s="224"/>
      <c r="H1194" s="224"/>
      <c r="I1194" s="224"/>
      <c r="J1194" s="224"/>
      <c r="K1194" s="224"/>
      <c r="L1194" s="224"/>
      <c r="M1194" s="224"/>
      <c r="N1194" s="223"/>
      <c r="O1194" s="223"/>
      <c r="P1194" s="223"/>
      <c r="Q1194" s="223"/>
      <c r="R1194" s="224"/>
      <c r="S1194" s="224"/>
      <c r="T1194" s="224"/>
      <c r="U1194" s="224"/>
      <c r="V1194" s="224"/>
      <c r="W1194" s="224"/>
      <c r="X1194" s="224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204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1" x14ac:dyDescent="0.2">
      <c r="A1195" s="220"/>
      <c r="B1195" s="221"/>
      <c r="C1195" s="253" t="s">
        <v>2405</v>
      </c>
      <c r="D1195" s="226"/>
      <c r="E1195" s="227">
        <v>20.9664</v>
      </c>
      <c r="F1195" s="224"/>
      <c r="G1195" s="224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204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51"/>
      <c r="D1196" s="246"/>
      <c r="E1196" s="246"/>
      <c r="F1196" s="246"/>
      <c r="G1196" s="246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200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36">
        <v>184</v>
      </c>
      <c r="B1197" s="237" t="s">
        <v>2406</v>
      </c>
      <c r="C1197" s="249" t="s">
        <v>2407</v>
      </c>
      <c r="D1197" s="238" t="s">
        <v>313</v>
      </c>
      <c r="E1197" s="239">
        <v>11</v>
      </c>
      <c r="F1197" s="240"/>
      <c r="G1197" s="241">
        <f>ROUND(E1197*F1197,2)</f>
        <v>0</v>
      </c>
      <c r="H1197" s="240"/>
      <c r="I1197" s="241">
        <f>ROUND(E1197*H1197,2)</f>
        <v>0</v>
      </c>
      <c r="J1197" s="240"/>
      <c r="K1197" s="241">
        <f>ROUND(E1197*J1197,2)</f>
        <v>0</v>
      </c>
      <c r="L1197" s="241">
        <v>21</v>
      </c>
      <c r="M1197" s="241">
        <f>G1197*(1+L1197/100)</f>
        <v>0</v>
      </c>
      <c r="N1197" s="239">
        <v>4.2999999999999999E-4</v>
      </c>
      <c r="O1197" s="239">
        <f>ROUND(E1197*N1197,2)</f>
        <v>0</v>
      </c>
      <c r="P1197" s="239">
        <v>0</v>
      </c>
      <c r="Q1197" s="239">
        <f>ROUND(E1197*P1197,2)</f>
        <v>0</v>
      </c>
      <c r="R1197" s="241" t="s">
        <v>1300</v>
      </c>
      <c r="S1197" s="241" t="s">
        <v>194</v>
      </c>
      <c r="T1197" s="242" t="s">
        <v>242</v>
      </c>
      <c r="U1197" s="224">
        <v>3.82</v>
      </c>
      <c r="V1197" s="224">
        <f>ROUND(E1197*U1197,2)</f>
        <v>42.02</v>
      </c>
      <c r="W1197" s="224"/>
      <c r="X1197" s="224" t="s">
        <v>231</v>
      </c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232</v>
      </c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60"/>
      <c r="D1198" s="258"/>
      <c r="E1198" s="258"/>
      <c r="F1198" s="258"/>
      <c r="G1198" s="258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200</v>
      </c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36">
        <v>185</v>
      </c>
      <c r="B1199" s="237" t="s">
        <v>2408</v>
      </c>
      <c r="C1199" s="249" t="s">
        <v>2409</v>
      </c>
      <c r="D1199" s="238" t="s">
        <v>261</v>
      </c>
      <c r="E1199" s="239">
        <v>9.6999999999999993</v>
      </c>
      <c r="F1199" s="240"/>
      <c r="G1199" s="241">
        <f>ROUND(E1199*F1199,2)</f>
        <v>0</v>
      </c>
      <c r="H1199" s="240"/>
      <c r="I1199" s="241">
        <f>ROUND(E1199*H1199,2)</f>
        <v>0</v>
      </c>
      <c r="J1199" s="240"/>
      <c r="K1199" s="241">
        <f>ROUND(E1199*J1199,2)</f>
        <v>0</v>
      </c>
      <c r="L1199" s="241">
        <v>21</v>
      </c>
      <c r="M1199" s="241">
        <f>G1199*(1+L1199/100)</f>
        <v>0</v>
      </c>
      <c r="N1199" s="239">
        <v>6.0000000000000002E-5</v>
      </c>
      <c r="O1199" s="239">
        <f>ROUND(E1199*N1199,2)</f>
        <v>0</v>
      </c>
      <c r="P1199" s="239">
        <v>0</v>
      </c>
      <c r="Q1199" s="239">
        <f>ROUND(E1199*P1199,2)</f>
        <v>0</v>
      </c>
      <c r="R1199" s="241" t="s">
        <v>1300</v>
      </c>
      <c r="S1199" s="241" t="s">
        <v>194</v>
      </c>
      <c r="T1199" s="242" t="s">
        <v>242</v>
      </c>
      <c r="U1199" s="224">
        <v>0.51600000000000001</v>
      </c>
      <c r="V1199" s="224">
        <f>ROUND(E1199*U1199,2)</f>
        <v>5.01</v>
      </c>
      <c r="W1199" s="224"/>
      <c r="X1199" s="224" t="s">
        <v>231</v>
      </c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232</v>
      </c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20"/>
      <c r="B1200" s="221"/>
      <c r="C1200" s="253" t="s">
        <v>2410</v>
      </c>
      <c r="D1200" s="226"/>
      <c r="E1200" s="227">
        <v>6.5</v>
      </c>
      <c r="F1200" s="224"/>
      <c r="G1200" s="224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204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20"/>
      <c r="B1201" s="221"/>
      <c r="C1201" s="253" t="s">
        <v>2411</v>
      </c>
      <c r="D1201" s="226"/>
      <c r="E1201" s="227">
        <v>3.2</v>
      </c>
      <c r="F1201" s="224"/>
      <c r="G1201" s="224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204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51"/>
      <c r="D1202" s="246"/>
      <c r="E1202" s="246"/>
      <c r="F1202" s="246"/>
      <c r="G1202" s="246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200</v>
      </c>
      <c r="AH1202" s="213"/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ht="22.5" outlineLevel="1" x14ac:dyDescent="0.2">
      <c r="A1203" s="236">
        <v>186</v>
      </c>
      <c r="B1203" s="237" t="s">
        <v>2412</v>
      </c>
      <c r="C1203" s="249" t="s">
        <v>2413</v>
      </c>
      <c r="D1203" s="238" t="s">
        <v>261</v>
      </c>
      <c r="E1203" s="239">
        <v>5.5</v>
      </c>
      <c r="F1203" s="240"/>
      <c r="G1203" s="241">
        <f>ROUND(E1203*F1203,2)</f>
        <v>0</v>
      </c>
      <c r="H1203" s="240"/>
      <c r="I1203" s="241">
        <f>ROUND(E1203*H1203,2)</f>
        <v>0</v>
      </c>
      <c r="J1203" s="240"/>
      <c r="K1203" s="241">
        <f>ROUND(E1203*J1203,2)</f>
        <v>0</v>
      </c>
      <c r="L1203" s="241">
        <v>21</v>
      </c>
      <c r="M1203" s="241">
        <f>G1203*(1+L1203/100)</f>
        <v>0</v>
      </c>
      <c r="N1203" s="239">
        <v>1.2E-4</v>
      </c>
      <c r="O1203" s="239">
        <f>ROUND(E1203*N1203,2)</f>
        <v>0</v>
      </c>
      <c r="P1203" s="239">
        <v>0</v>
      </c>
      <c r="Q1203" s="239">
        <f>ROUND(E1203*P1203,2)</f>
        <v>0</v>
      </c>
      <c r="R1203" s="241" t="s">
        <v>1300</v>
      </c>
      <c r="S1203" s="241" t="s">
        <v>194</v>
      </c>
      <c r="T1203" s="242" t="s">
        <v>242</v>
      </c>
      <c r="U1203" s="224">
        <v>0.26400000000000001</v>
      </c>
      <c r="V1203" s="224">
        <f>ROUND(E1203*U1203,2)</f>
        <v>1.45</v>
      </c>
      <c r="W1203" s="224"/>
      <c r="X1203" s="224" t="s">
        <v>231</v>
      </c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232</v>
      </c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60"/>
      <c r="D1204" s="258"/>
      <c r="E1204" s="258"/>
      <c r="F1204" s="258"/>
      <c r="G1204" s="258"/>
      <c r="H1204" s="224"/>
      <c r="I1204" s="224"/>
      <c r="J1204" s="224"/>
      <c r="K1204" s="224"/>
      <c r="L1204" s="224"/>
      <c r="M1204" s="224"/>
      <c r="N1204" s="223"/>
      <c r="O1204" s="223"/>
      <c r="P1204" s="223"/>
      <c r="Q1204" s="223"/>
      <c r="R1204" s="224"/>
      <c r="S1204" s="224"/>
      <c r="T1204" s="224"/>
      <c r="U1204" s="224"/>
      <c r="V1204" s="224"/>
      <c r="W1204" s="224"/>
      <c r="X1204" s="224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200</v>
      </c>
      <c r="AH1204" s="213"/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36">
        <v>187</v>
      </c>
      <c r="B1205" s="237" t="s">
        <v>2414</v>
      </c>
      <c r="C1205" s="249" t="s">
        <v>2415</v>
      </c>
      <c r="D1205" s="238" t="s">
        <v>342</v>
      </c>
      <c r="E1205" s="239">
        <v>1</v>
      </c>
      <c r="F1205" s="240"/>
      <c r="G1205" s="241">
        <f>ROUND(E1205*F1205,2)</f>
        <v>0</v>
      </c>
      <c r="H1205" s="240"/>
      <c r="I1205" s="241">
        <f>ROUND(E1205*H1205,2)</f>
        <v>0</v>
      </c>
      <c r="J1205" s="240"/>
      <c r="K1205" s="241">
        <f>ROUND(E1205*J1205,2)</f>
        <v>0</v>
      </c>
      <c r="L1205" s="241">
        <v>21</v>
      </c>
      <c r="M1205" s="241">
        <f>G1205*(1+L1205/100)</f>
        <v>0</v>
      </c>
      <c r="N1205" s="239">
        <v>0</v>
      </c>
      <c r="O1205" s="239">
        <f>ROUND(E1205*N1205,2)</f>
        <v>0</v>
      </c>
      <c r="P1205" s="239">
        <v>0</v>
      </c>
      <c r="Q1205" s="239">
        <f>ROUND(E1205*P1205,2)</f>
        <v>0</v>
      </c>
      <c r="R1205" s="241"/>
      <c r="S1205" s="241" t="s">
        <v>343</v>
      </c>
      <c r="T1205" s="242" t="s">
        <v>195</v>
      </c>
      <c r="U1205" s="224">
        <v>0</v>
      </c>
      <c r="V1205" s="224">
        <f>ROUND(E1205*U1205,2)</f>
        <v>0</v>
      </c>
      <c r="W1205" s="224"/>
      <c r="X1205" s="224" t="s">
        <v>231</v>
      </c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232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20"/>
      <c r="B1206" s="221"/>
      <c r="C1206" s="260"/>
      <c r="D1206" s="258"/>
      <c r="E1206" s="258"/>
      <c r="F1206" s="258"/>
      <c r="G1206" s="258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200</v>
      </c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36">
        <v>188</v>
      </c>
      <c r="B1207" s="237" t="s">
        <v>2416</v>
      </c>
      <c r="C1207" s="249" t="s">
        <v>2417</v>
      </c>
      <c r="D1207" s="238" t="s">
        <v>297</v>
      </c>
      <c r="E1207" s="239">
        <v>10</v>
      </c>
      <c r="F1207" s="240"/>
      <c r="G1207" s="241">
        <f>ROUND(E1207*F1207,2)</f>
        <v>0</v>
      </c>
      <c r="H1207" s="240"/>
      <c r="I1207" s="241">
        <f>ROUND(E1207*H1207,2)</f>
        <v>0</v>
      </c>
      <c r="J1207" s="240"/>
      <c r="K1207" s="241">
        <f>ROUND(E1207*J1207,2)</f>
        <v>0</v>
      </c>
      <c r="L1207" s="241">
        <v>21</v>
      </c>
      <c r="M1207" s="241">
        <f>G1207*(1+L1207/100)</f>
        <v>0</v>
      </c>
      <c r="N1207" s="239">
        <v>0</v>
      </c>
      <c r="O1207" s="239">
        <f>ROUND(E1207*N1207,2)</f>
        <v>0</v>
      </c>
      <c r="P1207" s="239">
        <v>0</v>
      </c>
      <c r="Q1207" s="239">
        <f>ROUND(E1207*P1207,2)</f>
        <v>0</v>
      </c>
      <c r="R1207" s="241" t="s">
        <v>2418</v>
      </c>
      <c r="S1207" s="241" t="s">
        <v>194</v>
      </c>
      <c r="T1207" s="242" t="s">
        <v>242</v>
      </c>
      <c r="U1207" s="224">
        <v>1</v>
      </c>
      <c r="V1207" s="224">
        <f>ROUND(E1207*U1207,2)</f>
        <v>10</v>
      </c>
      <c r="W1207" s="224"/>
      <c r="X1207" s="224" t="s">
        <v>2419</v>
      </c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2420</v>
      </c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60"/>
      <c r="D1208" s="258"/>
      <c r="E1208" s="258"/>
      <c r="F1208" s="258"/>
      <c r="G1208" s="258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200</v>
      </c>
      <c r="AH1208" s="213"/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36">
        <v>189</v>
      </c>
      <c r="B1209" s="237" t="s">
        <v>2421</v>
      </c>
      <c r="C1209" s="249" t="s">
        <v>2422</v>
      </c>
      <c r="D1209" s="238" t="s">
        <v>254</v>
      </c>
      <c r="E1209" s="239">
        <v>261.36</v>
      </c>
      <c r="F1209" s="240"/>
      <c r="G1209" s="241">
        <f>ROUND(E1209*F1209,2)</f>
        <v>0</v>
      </c>
      <c r="H1209" s="240"/>
      <c r="I1209" s="241">
        <f>ROUND(E1209*H1209,2)</f>
        <v>0</v>
      </c>
      <c r="J1209" s="240"/>
      <c r="K1209" s="241">
        <f>ROUND(E1209*J1209,2)</f>
        <v>0</v>
      </c>
      <c r="L1209" s="241">
        <v>21</v>
      </c>
      <c r="M1209" s="241">
        <f>G1209*(1+L1209/100)</f>
        <v>0</v>
      </c>
      <c r="N1209" s="239">
        <v>1</v>
      </c>
      <c r="O1209" s="239">
        <f>ROUND(E1209*N1209,2)</f>
        <v>261.36</v>
      </c>
      <c r="P1209" s="239">
        <v>0</v>
      </c>
      <c r="Q1209" s="239">
        <f>ROUND(E1209*P1209,2)</f>
        <v>0</v>
      </c>
      <c r="R1209" s="241" t="s">
        <v>317</v>
      </c>
      <c r="S1209" s="241" t="s">
        <v>194</v>
      </c>
      <c r="T1209" s="242" t="s">
        <v>242</v>
      </c>
      <c r="U1209" s="224">
        <v>0</v>
      </c>
      <c r="V1209" s="224">
        <f>ROUND(E1209*U1209,2)</f>
        <v>0</v>
      </c>
      <c r="W1209" s="224"/>
      <c r="X1209" s="224" t="s">
        <v>318</v>
      </c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319</v>
      </c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53" t="s">
        <v>2423</v>
      </c>
      <c r="D1210" s="226"/>
      <c r="E1210" s="227">
        <v>261.36</v>
      </c>
      <c r="F1210" s="224"/>
      <c r="G1210" s="224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204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20"/>
      <c r="B1211" s="221"/>
      <c r="C1211" s="251"/>
      <c r="D1211" s="246"/>
      <c r="E1211" s="246"/>
      <c r="F1211" s="246"/>
      <c r="G1211" s="246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200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36">
        <v>190</v>
      </c>
      <c r="B1212" s="237" t="s">
        <v>2424</v>
      </c>
      <c r="C1212" s="249" t="s">
        <v>2425</v>
      </c>
      <c r="D1212" s="238" t="s">
        <v>313</v>
      </c>
      <c r="E1212" s="239">
        <v>1</v>
      </c>
      <c r="F1212" s="240"/>
      <c r="G1212" s="241">
        <f>ROUND(E1212*F1212,2)</f>
        <v>0</v>
      </c>
      <c r="H1212" s="240"/>
      <c r="I1212" s="241">
        <f>ROUND(E1212*H1212,2)</f>
        <v>0</v>
      </c>
      <c r="J1212" s="240"/>
      <c r="K1212" s="241">
        <f>ROUND(E1212*J1212,2)</f>
        <v>0</v>
      </c>
      <c r="L1212" s="241">
        <v>21</v>
      </c>
      <c r="M1212" s="241">
        <f>G1212*(1+L1212/100)</f>
        <v>0</v>
      </c>
      <c r="N1212" s="239">
        <v>2.23E-2</v>
      </c>
      <c r="O1212" s="239">
        <f>ROUND(E1212*N1212,2)</f>
        <v>0.02</v>
      </c>
      <c r="P1212" s="239">
        <v>0</v>
      </c>
      <c r="Q1212" s="239">
        <f>ROUND(E1212*P1212,2)</f>
        <v>0</v>
      </c>
      <c r="R1212" s="241" t="s">
        <v>317</v>
      </c>
      <c r="S1212" s="241" t="s">
        <v>194</v>
      </c>
      <c r="T1212" s="242" t="s">
        <v>195</v>
      </c>
      <c r="U1212" s="224">
        <v>0</v>
      </c>
      <c r="V1212" s="224">
        <f>ROUND(E1212*U1212,2)</f>
        <v>0</v>
      </c>
      <c r="W1212" s="224"/>
      <c r="X1212" s="224" t="s">
        <v>318</v>
      </c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319</v>
      </c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20"/>
      <c r="B1213" s="221"/>
      <c r="C1213" s="253" t="s">
        <v>2426</v>
      </c>
      <c r="D1213" s="226"/>
      <c r="E1213" s="227">
        <v>1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204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51"/>
      <c r="D1214" s="246"/>
      <c r="E1214" s="246"/>
      <c r="F1214" s="246"/>
      <c r="G1214" s="246"/>
      <c r="H1214" s="224"/>
      <c r="I1214" s="224"/>
      <c r="J1214" s="224"/>
      <c r="K1214" s="224"/>
      <c r="L1214" s="224"/>
      <c r="M1214" s="224"/>
      <c r="N1214" s="223"/>
      <c r="O1214" s="223"/>
      <c r="P1214" s="223"/>
      <c r="Q1214" s="223"/>
      <c r="R1214" s="224"/>
      <c r="S1214" s="224"/>
      <c r="T1214" s="224"/>
      <c r="U1214" s="224"/>
      <c r="V1214" s="224"/>
      <c r="W1214" s="224"/>
      <c r="X1214" s="224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200</v>
      </c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36">
        <v>191</v>
      </c>
      <c r="B1215" s="237" t="s">
        <v>2427</v>
      </c>
      <c r="C1215" s="249" t="s">
        <v>2428</v>
      </c>
      <c r="D1215" s="238" t="s">
        <v>313</v>
      </c>
      <c r="E1215" s="239">
        <v>1</v>
      </c>
      <c r="F1215" s="240"/>
      <c r="G1215" s="241">
        <f>ROUND(E1215*F1215,2)</f>
        <v>0</v>
      </c>
      <c r="H1215" s="240"/>
      <c r="I1215" s="241">
        <f>ROUND(E1215*H1215,2)</f>
        <v>0</v>
      </c>
      <c r="J1215" s="240"/>
      <c r="K1215" s="241">
        <f>ROUND(E1215*J1215,2)</f>
        <v>0</v>
      </c>
      <c r="L1215" s="241">
        <v>21</v>
      </c>
      <c r="M1215" s="241">
        <f>G1215*(1+L1215/100)</f>
        <v>0</v>
      </c>
      <c r="N1215" s="239">
        <v>2.23E-2</v>
      </c>
      <c r="O1215" s="239">
        <f>ROUND(E1215*N1215,2)</f>
        <v>0.02</v>
      </c>
      <c r="P1215" s="239">
        <v>0</v>
      </c>
      <c r="Q1215" s="239">
        <f>ROUND(E1215*P1215,2)</f>
        <v>0</v>
      </c>
      <c r="R1215" s="241"/>
      <c r="S1215" s="241" t="s">
        <v>343</v>
      </c>
      <c r="T1215" s="242" t="s">
        <v>195</v>
      </c>
      <c r="U1215" s="224">
        <v>0</v>
      </c>
      <c r="V1215" s="224">
        <f>ROUND(E1215*U1215,2)</f>
        <v>0</v>
      </c>
      <c r="W1215" s="224"/>
      <c r="X1215" s="224" t="s">
        <v>318</v>
      </c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319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53" t="s">
        <v>2429</v>
      </c>
      <c r="D1216" s="226"/>
      <c r="E1216" s="227">
        <v>1</v>
      </c>
      <c r="F1216" s="224"/>
      <c r="G1216" s="224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204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1" x14ac:dyDescent="0.2">
      <c r="A1217" s="220"/>
      <c r="B1217" s="221"/>
      <c r="C1217" s="251"/>
      <c r="D1217" s="246"/>
      <c r="E1217" s="246"/>
      <c r="F1217" s="246"/>
      <c r="G1217" s="246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200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outlineLevel="1" x14ac:dyDescent="0.2">
      <c r="A1218" s="236">
        <v>192</v>
      </c>
      <c r="B1218" s="237" t="s">
        <v>2430</v>
      </c>
      <c r="C1218" s="249" t="s">
        <v>2431</v>
      </c>
      <c r="D1218" s="238" t="s">
        <v>398</v>
      </c>
      <c r="E1218" s="239">
        <v>863.04399999999998</v>
      </c>
      <c r="F1218" s="240"/>
      <c r="G1218" s="241">
        <f>ROUND(E1218*F1218,2)</f>
        <v>0</v>
      </c>
      <c r="H1218" s="240"/>
      <c r="I1218" s="241">
        <f>ROUND(E1218*H1218,2)</f>
        <v>0</v>
      </c>
      <c r="J1218" s="240"/>
      <c r="K1218" s="241">
        <f>ROUND(E1218*J1218,2)</f>
        <v>0</v>
      </c>
      <c r="L1218" s="241">
        <v>21</v>
      </c>
      <c r="M1218" s="241">
        <f>G1218*(1+L1218/100)</f>
        <v>0</v>
      </c>
      <c r="N1218" s="239">
        <v>0</v>
      </c>
      <c r="O1218" s="239">
        <f>ROUND(E1218*N1218,2)</f>
        <v>0</v>
      </c>
      <c r="P1218" s="239">
        <v>0</v>
      </c>
      <c r="Q1218" s="239">
        <f>ROUND(E1218*P1218,2)</f>
        <v>0</v>
      </c>
      <c r="R1218" s="241"/>
      <c r="S1218" s="241" t="s">
        <v>343</v>
      </c>
      <c r="T1218" s="242" t="s">
        <v>195</v>
      </c>
      <c r="U1218" s="224">
        <v>0</v>
      </c>
      <c r="V1218" s="224">
        <f>ROUND(E1218*U1218,2)</f>
        <v>0</v>
      </c>
      <c r="W1218" s="224"/>
      <c r="X1218" s="224" t="s">
        <v>318</v>
      </c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319</v>
      </c>
      <c r="AH1218" s="213"/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outlineLevel="1" x14ac:dyDescent="0.2">
      <c r="A1219" s="220"/>
      <c r="B1219" s="221"/>
      <c r="C1219" s="253" t="s">
        <v>2432</v>
      </c>
      <c r="D1219" s="226"/>
      <c r="E1219" s="227"/>
      <c r="F1219" s="224"/>
      <c r="G1219" s="224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204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53" t="s">
        <v>2433</v>
      </c>
      <c r="D1220" s="226"/>
      <c r="E1220" s="227">
        <v>161.99</v>
      </c>
      <c r="F1220" s="224"/>
      <c r="G1220" s="224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204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53" t="s">
        <v>2434</v>
      </c>
      <c r="D1221" s="226"/>
      <c r="E1221" s="227">
        <v>-2.7749999999999999</v>
      </c>
      <c r="F1221" s="224"/>
      <c r="G1221" s="224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204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53" t="s">
        <v>2435</v>
      </c>
      <c r="D1222" s="226"/>
      <c r="E1222" s="227">
        <v>-1.998</v>
      </c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204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20"/>
      <c r="B1223" s="221"/>
      <c r="C1223" s="253" t="s">
        <v>2436</v>
      </c>
      <c r="D1223" s="226"/>
      <c r="E1223" s="227">
        <v>-30.716000000000001</v>
      </c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204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1" x14ac:dyDescent="0.2">
      <c r="A1224" s="220"/>
      <c r="B1224" s="221"/>
      <c r="C1224" s="253" t="s">
        <v>2437</v>
      </c>
      <c r="D1224" s="226"/>
      <c r="E1224" s="227">
        <v>721.68</v>
      </c>
      <c r="F1224" s="224"/>
      <c r="G1224" s="224"/>
      <c r="H1224" s="224"/>
      <c r="I1224" s="224"/>
      <c r="J1224" s="224"/>
      <c r="K1224" s="224"/>
      <c r="L1224" s="224"/>
      <c r="M1224" s="224"/>
      <c r="N1224" s="223"/>
      <c r="O1224" s="223"/>
      <c r="P1224" s="223"/>
      <c r="Q1224" s="223"/>
      <c r="R1224" s="224"/>
      <c r="S1224" s="224"/>
      <c r="T1224" s="224"/>
      <c r="U1224" s="224"/>
      <c r="V1224" s="224"/>
      <c r="W1224" s="224"/>
      <c r="X1224" s="224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204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1" x14ac:dyDescent="0.2">
      <c r="A1225" s="220"/>
      <c r="B1225" s="221"/>
      <c r="C1225" s="253" t="s">
        <v>2438</v>
      </c>
      <c r="D1225" s="226"/>
      <c r="E1225" s="227">
        <v>-29.577999999999999</v>
      </c>
      <c r="F1225" s="224"/>
      <c r="G1225" s="224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204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53" t="s">
        <v>2439</v>
      </c>
      <c r="D1226" s="226"/>
      <c r="E1226" s="227">
        <v>-13.5</v>
      </c>
      <c r="F1226" s="224"/>
      <c r="G1226" s="224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204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53" t="s">
        <v>2440</v>
      </c>
      <c r="D1227" s="226"/>
      <c r="E1227" s="227">
        <v>-2.6640000000000001</v>
      </c>
      <c r="F1227" s="224"/>
      <c r="G1227" s="224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204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53" t="s">
        <v>2441</v>
      </c>
      <c r="D1228" s="226"/>
      <c r="E1228" s="227">
        <v>-3.77</v>
      </c>
      <c r="F1228" s="224"/>
      <c r="G1228" s="224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204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20"/>
      <c r="B1229" s="221"/>
      <c r="C1229" s="253" t="s">
        <v>2442</v>
      </c>
      <c r="D1229" s="226"/>
      <c r="E1229" s="227">
        <v>-18.75</v>
      </c>
      <c r="F1229" s="224"/>
      <c r="G1229" s="224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204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1" x14ac:dyDescent="0.2">
      <c r="A1230" s="220"/>
      <c r="B1230" s="221"/>
      <c r="C1230" s="253" t="s">
        <v>2443</v>
      </c>
      <c r="D1230" s="226"/>
      <c r="E1230" s="227">
        <v>33.75</v>
      </c>
      <c r="F1230" s="224"/>
      <c r="G1230" s="224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204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1" x14ac:dyDescent="0.2">
      <c r="A1231" s="220"/>
      <c r="B1231" s="221"/>
      <c r="C1231" s="253" t="s">
        <v>2444</v>
      </c>
      <c r="D1231" s="226"/>
      <c r="E1231" s="227">
        <v>15.25</v>
      </c>
      <c r="F1231" s="224"/>
      <c r="G1231" s="224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204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53" t="s">
        <v>2445</v>
      </c>
      <c r="D1232" s="226"/>
      <c r="E1232" s="227">
        <v>3.125</v>
      </c>
      <c r="F1232" s="224"/>
      <c r="G1232" s="224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204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53" t="s">
        <v>2446</v>
      </c>
      <c r="D1233" s="226"/>
      <c r="E1233" s="227">
        <v>31</v>
      </c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204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51"/>
      <c r="D1234" s="246"/>
      <c r="E1234" s="246"/>
      <c r="F1234" s="246"/>
      <c r="G1234" s="246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200</v>
      </c>
      <c r="AH1234" s="213"/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36">
        <v>193</v>
      </c>
      <c r="B1235" s="237" t="s">
        <v>2447</v>
      </c>
      <c r="C1235" s="249" t="s">
        <v>2448</v>
      </c>
      <c r="D1235" s="238" t="s">
        <v>398</v>
      </c>
      <c r="E1235" s="239">
        <v>649.61</v>
      </c>
      <c r="F1235" s="240"/>
      <c r="G1235" s="241">
        <f>ROUND(E1235*F1235,2)</f>
        <v>0</v>
      </c>
      <c r="H1235" s="240"/>
      <c r="I1235" s="241">
        <f>ROUND(E1235*H1235,2)</f>
        <v>0</v>
      </c>
      <c r="J1235" s="240"/>
      <c r="K1235" s="241">
        <f>ROUND(E1235*J1235,2)</f>
        <v>0</v>
      </c>
      <c r="L1235" s="241">
        <v>21</v>
      </c>
      <c r="M1235" s="241">
        <f>G1235*(1+L1235/100)</f>
        <v>0</v>
      </c>
      <c r="N1235" s="239">
        <v>0</v>
      </c>
      <c r="O1235" s="239">
        <f>ROUND(E1235*N1235,2)</f>
        <v>0</v>
      </c>
      <c r="P1235" s="239">
        <v>0</v>
      </c>
      <c r="Q1235" s="239">
        <f>ROUND(E1235*P1235,2)</f>
        <v>0</v>
      </c>
      <c r="R1235" s="241"/>
      <c r="S1235" s="241" t="s">
        <v>343</v>
      </c>
      <c r="T1235" s="242" t="s">
        <v>195</v>
      </c>
      <c r="U1235" s="224">
        <v>0</v>
      </c>
      <c r="V1235" s="224">
        <f>ROUND(E1235*U1235,2)</f>
        <v>0</v>
      </c>
      <c r="W1235" s="224"/>
      <c r="X1235" s="224" t="s">
        <v>318</v>
      </c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319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1" x14ac:dyDescent="0.2">
      <c r="A1236" s="220"/>
      <c r="B1236" s="221"/>
      <c r="C1236" s="253" t="s">
        <v>2449</v>
      </c>
      <c r="D1236" s="226"/>
      <c r="E1236" s="227">
        <v>479.3175</v>
      </c>
      <c r="F1236" s="224"/>
      <c r="G1236" s="224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204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1" x14ac:dyDescent="0.2">
      <c r="A1237" s="220"/>
      <c r="B1237" s="221"/>
      <c r="C1237" s="253" t="s">
        <v>2450</v>
      </c>
      <c r="D1237" s="226"/>
      <c r="E1237" s="227">
        <v>170.29249999999999</v>
      </c>
      <c r="F1237" s="224"/>
      <c r="G1237" s="224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204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51"/>
      <c r="D1238" s="246"/>
      <c r="E1238" s="246"/>
      <c r="F1238" s="246"/>
      <c r="G1238" s="246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200</v>
      </c>
      <c r="AH1238" s="213"/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36">
        <v>194</v>
      </c>
      <c r="B1239" s="237" t="s">
        <v>2451</v>
      </c>
      <c r="C1239" s="249" t="s">
        <v>2452</v>
      </c>
      <c r="D1239" s="238" t="s">
        <v>313</v>
      </c>
      <c r="E1239" s="239">
        <v>2</v>
      </c>
      <c r="F1239" s="240"/>
      <c r="G1239" s="241">
        <f>ROUND(E1239*F1239,2)</f>
        <v>0</v>
      </c>
      <c r="H1239" s="240"/>
      <c r="I1239" s="241">
        <f>ROUND(E1239*H1239,2)</f>
        <v>0</v>
      </c>
      <c r="J1239" s="240"/>
      <c r="K1239" s="241">
        <f>ROUND(E1239*J1239,2)</f>
        <v>0</v>
      </c>
      <c r="L1239" s="241">
        <v>21</v>
      </c>
      <c r="M1239" s="241">
        <f>G1239*(1+L1239/100)</f>
        <v>0</v>
      </c>
      <c r="N1239" s="239">
        <v>7.0999999999999994E-2</v>
      </c>
      <c r="O1239" s="239">
        <f>ROUND(E1239*N1239,2)</f>
        <v>0.14000000000000001</v>
      </c>
      <c r="P1239" s="239">
        <v>0</v>
      </c>
      <c r="Q1239" s="239">
        <f>ROUND(E1239*P1239,2)</f>
        <v>0</v>
      </c>
      <c r="R1239" s="241"/>
      <c r="S1239" s="241" t="s">
        <v>343</v>
      </c>
      <c r="T1239" s="242" t="s">
        <v>195</v>
      </c>
      <c r="U1239" s="224">
        <v>0</v>
      </c>
      <c r="V1239" s="224">
        <f>ROUND(E1239*U1239,2)</f>
        <v>0</v>
      </c>
      <c r="W1239" s="224"/>
      <c r="X1239" s="224" t="s">
        <v>318</v>
      </c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319</v>
      </c>
      <c r="AH1239" s="213"/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53" t="s">
        <v>2453</v>
      </c>
      <c r="D1240" s="226"/>
      <c r="E1240" s="227">
        <v>2</v>
      </c>
      <c r="F1240" s="224"/>
      <c r="G1240" s="224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204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20"/>
      <c r="B1241" s="221"/>
      <c r="C1241" s="253" t="s">
        <v>2454</v>
      </c>
      <c r="D1241" s="226"/>
      <c r="E1241" s="227"/>
      <c r="F1241" s="224"/>
      <c r="G1241" s="224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204</v>
      </c>
      <c r="AH1241" s="213">
        <v>0</v>
      </c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1" x14ac:dyDescent="0.2">
      <c r="A1242" s="220"/>
      <c r="B1242" s="221"/>
      <c r="C1242" s="251"/>
      <c r="D1242" s="246"/>
      <c r="E1242" s="246"/>
      <c r="F1242" s="246"/>
      <c r="G1242" s="246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200</v>
      </c>
      <c r="AH1242" s="213"/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36">
        <v>195</v>
      </c>
      <c r="B1243" s="237" t="s">
        <v>2455</v>
      </c>
      <c r="C1243" s="249" t="s">
        <v>2456</v>
      </c>
      <c r="D1243" s="238" t="s">
        <v>313</v>
      </c>
      <c r="E1243" s="239">
        <v>1</v>
      </c>
      <c r="F1243" s="240"/>
      <c r="G1243" s="241">
        <f>ROUND(E1243*F1243,2)</f>
        <v>0</v>
      </c>
      <c r="H1243" s="240"/>
      <c r="I1243" s="241">
        <f>ROUND(E1243*H1243,2)</f>
        <v>0</v>
      </c>
      <c r="J1243" s="240"/>
      <c r="K1243" s="241">
        <f>ROUND(E1243*J1243,2)</f>
        <v>0</v>
      </c>
      <c r="L1243" s="241">
        <v>21</v>
      </c>
      <c r="M1243" s="241">
        <f>G1243*(1+L1243/100)</f>
        <v>0</v>
      </c>
      <c r="N1243" s="239">
        <v>9.8000000000000004E-2</v>
      </c>
      <c r="O1243" s="239">
        <f>ROUND(E1243*N1243,2)</f>
        <v>0.1</v>
      </c>
      <c r="P1243" s="239">
        <v>0</v>
      </c>
      <c r="Q1243" s="239">
        <f>ROUND(E1243*P1243,2)</f>
        <v>0</v>
      </c>
      <c r="R1243" s="241"/>
      <c r="S1243" s="241" t="s">
        <v>343</v>
      </c>
      <c r="T1243" s="242" t="s">
        <v>242</v>
      </c>
      <c r="U1243" s="224">
        <v>0</v>
      </c>
      <c r="V1243" s="224">
        <f>ROUND(E1243*U1243,2)</f>
        <v>0</v>
      </c>
      <c r="W1243" s="224"/>
      <c r="X1243" s="224" t="s">
        <v>318</v>
      </c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319</v>
      </c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53" t="s">
        <v>2457</v>
      </c>
      <c r="D1244" s="226"/>
      <c r="E1244" s="227">
        <v>1</v>
      </c>
      <c r="F1244" s="224"/>
      <c r="G1244" s="224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204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53" t="s">
        <v>2458</v>
      </c>
      <c r="D1245" s="226"/>
      <c r="E1245" s="227"/>
      <c r="F1245" s="224"/>
      <c r="G1245" s="224"/>
      <c r="H1245" s="224"/>
      <c r="I1245" s="224"/>
      <c r="J1245" s="224"/>
      <c r="K1245" s="224"/>
      <c r="L1245" s="224"/>
      <c r="M1245" s="224"/>
      <c r="N1245" s="223"/>
      <c r="O1245" s="223"/>
      <c r="P1245" s="223"/>
      <c r="Q1245" s="223"/>
      <c r="R1245" s="224"/>
      <c r="S1245" s="224"/>
      <c r="T1245" s="224"/>
      <c r="U1245" s="224"/>
      <c r="V1245" s="224"/>
      <c r="W1245" s="224"/>
      <c r="X1245" s="224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204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51"/>
      <c r="D1246" s="246"/>
      <c r="E1246" s="246"/>
      <c r="F1246" s="246"/>
      <c r="G1246" s="246"/>
      <c r="H1246" s="224"/>
      <c r="I1246" s="224"/>
      <c r="J1246" s="224"/>
      <c r="K1246" s="224"/>
      <c r="L1246" s="224"/>
      <c r="M1246" s="224"/>
      <c r="N1246" s="223"/>
      <c r="O1246" s="223"/>
      <c r="P1246" s="223"/>
      <c r="Q1246" s="223"/>
      <c r="R1246" s="224"/>
      <c r="S1246" s="224"/>
      <c r="T1246" s="224"/>
      <c r="U1246" s="224"/>
      <c r="V1246" s="224"/>
      <c r="W1246" s="224"/>
      <c r="X1246" s="224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200</v>
      </c>
      <c r="AH1246" s="213"/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36">
        <v>196</v>
      </c>
      <c r="B1247" s="237" t="s">
        <v>2459</v>
      </c>
      <c r="C1247" s="249" t="s">
        <v>2460</v>
      </c>
      <c r="D1247" s="238" t="s">
        <v>313</v>
      </c>
      <c r="E1247" s="239">
        <v>7</v>
      </c>
      <c r="F1247" s="240"/>
      <c r="G1247" s="241">
        <f>ROUND(E1247*F1247,2)</f>
        <v>0</v>
      </c>
      <c r="H1247" s="240"/>
      <c r="I1247" s="241">
        <f>ROUND(E1247*H1247,2)</f>
        <v>0</v>
      </c>
      <c r="J1247" s="240"/>
      <c r="K1247" s="241">
        <f>ROUND(E1247*J1247,2)</f>
        <v>0</v>
      </c>
      <c r="L1247" s="241">
        <v>21</v>
      </c>
      <c r="M1247" s="241">
        <f>G1247*(1+L1247/100)</f>
        <v>0</v>
      </c>
      <c r="N1247" s="239">
        <v>9.8000000000000004E-2</v>
      </c>
      <c r="O1247" s="239">
        <f>ROUND(E1247*N1247,2)</f>
        <v>0.69</v>
      </c>
      <c r="P1247" s="239">
        <v>0</v>
      </c>
      <c r="Q1247" s="239">
        <f>ROUND(E1247*P1247,2)</f>
        <v>0</v>
      </c>
      <c r="R1247" s="241"/>
      <c r="S1247" s="241" t="s">
        <v>343</v>
      </c>
      <c r="T1247" s="242" t="s">
        <v>195</v>
      </c>
      <c r="U1247" s="224">
        <v>0</v>
      </c>
      <c r="V1247" s="224">
        <f>ROUND(E1247*U1247,2)</f>
        <v>0</v>
      </c>
      <c r="W1247" s="224"/>
      <c r="X1247" s="224" t="s">
        <v>318</v>
      </c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319</v>
      </c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1" x14ac:dyDescent="0.2">
      <c r="A1248" s="220"/>
      <c r="B1248" s="221"/>
      <c r="C1248" s="253" t="s">
        <v>2461</v>
      </c>
      <c r="D1248" s="226"/>
      <c r="E1248" s="227">
        <v>7</v>
      </c>
      <c r="F1248" s="224"/>
      <c r="G1248" s="224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13"/>
      <c r="Z1248" s="213"/>
      <c r="AA1248" s="213"/>
      <c r="AB1248" s="213"/>
      <c r="AC1248" s="213"/>
      <c r="AD1248" s="213"/>
      <c r="AE1248" s="213"/>
      <c r="AF1248" s="213"/>
      <c r="AG1248" s="213" t="s">
        <v>204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1" x14ac:dyDescent="0.2">
      <c r="A1249" s="220"/>
      <c r="B1249" s="221"/>
      <c r="C1249" s="253" t="s">
        <v>2462</v>
      </c>
      <c r="D1249" s="226"/>
      <c r="E1249" s="227"/>
      <c r="F1249" s="224"/>
      <c r="G1249" s="224"/>
      <c r="H1249" s="224"/>
      <c r="I1249" s="224"/>
      <c r="J1249" s="224"/>
      <c r="K1249" s="224"/>
      <c r="L1249" s="224"/>
      <c r="M1249" s="224"/>
      <c r="N1249" s="223"/>
      <c r="O1249" s="223"/>
      <c r="P1249" s="223"/>
      <c r="Q1249" s="223"/>
      <c r="R1249" s="224"/>
      <c r="S1249" s="224"/>
      <c r="T1249" s="224"/>
      <c r="U1249" s="224"/>
      <c r="V1249" s="224"/>
      <c r="W1249" s="224"/>
      <c r="X1249" s="224"/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204</v>
      </c>
      <c r="AH1249" s="213">
        <v>0</v>
      </c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1" x14ac:dyDescent="0.2">
      <c r="A1250" s="220"/>
      <c r="B1250" s="221"/>
      <c r="C1250" s="253" t="s">
        <v>2463</v>
      </c>
      <c r="D1250" s="226"/>
      <c r="E1250" s="227"/>
      <c r="F1250" s="224"/>
      <c r="G1250" s="224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204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1" x14ac:dyDescent="0.2">
      <c r="A1251" s="220"/>
      <c r="B1251" s="221"/>
      <c r="C1251" s="251"/>
      <c r="D1251" s="246"/>
      <c r="E1251" s="246"/>
      <c r="F1251" s="246"/>
      <c r="G1251" s="246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200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36">
        <v>197</v>
      </c>
      <c r="B1252" s="237" t="s">
        <v>2464</v>
      </c>
      <c r="C1252" s="249" t="s">
        <v>2465</v>
      </c>
      <c r="D1252" s="238" t="s">
        <v>313</v>
      </c>
      <c r="E1252" s="239">
        <v>129.63239999999999</v>
      </c>
      <c r="F1252" s="240"/>
      <c r="G1252" s="241">
        <f>ROUND(E1252*F1252,2)</f>
        <v>0</v>
      </c>
      <c r="H1252" s="240"/>
      <c r="I1252" s="241">
        <f>ROUND(E1252*H1252,2)</f>
        <v>0</v>
      </c>
      <c r="J1252" s="240"/>
      <c r="K1252" s="241">
        <f>ROUND(E1252*J1252,2)</f>
        <v>0</v>
      </c>
      <c r="L1252" s="241">
        <v>21</v>
      </c>
      <c r="M1252" s="241">
        <f>G1252*(1+L1252/100)</f>
        <v>0</v>
      </c>
      <c r="N1252" s="239">
        <v>6.1999999999999998E-3</v>
      </c>
      <c r="O1252" s="239">
        <f>ROUND(E1252*N1252,2)</f>
        <v>0.8</v>
      </c>
      <c r="P1252" s="239">
        <v>0</v>
      </c>
      <c r="Q1252" s="239">
        <f>ROUND(E1252*P1252,2)</f>
        <v>0</v>
      </c>
      <c r="R1252" s="241" t="s">
        <v>317</v>
      </c>
      <c r="S1252" s="241" t="s">
        <v>194</v>
      </c>
      <c r="T1252" s="242" t="s">
        <v>195</v>
      </c>
      <c r="U1252" s="224">
        <v>0</v>
      </c>
      <c r="V1252" s="224">
        <f>ROUND(E1252*U1252,2)</f>
        <v>0</v>
      </c>
      <c r="W1252" s="224"/>
      <c r="X1252" s="224" t="s">
        <v>318</v>
      </c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319</v>
      </c>
      <c r="AH1252" s="213"/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53" t="s">
        <v>2466</v>
      </c>
      <c r="D1253" s="226"/>
      <c r="E1253" s="227">
        <v>129.63239999999999</v>
      </c>
      <c r="F1253" s="224"/>
      <c r="G1253" s="224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204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53" t="s">
        <v>2467</v>
      </c>
      <c r="D1254" s="226"/>
      <c r="E1254" s="227"/>
      <c r="F1254" s="224"/>
      <c r="G1254" s="224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204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1" x14ac:dyDescent="0.2">
      <c r="A1255" s="220"/>
      <c r="B1255" s="221"/>
      <c r="C1255" s="251"/>
      <c r="D1255" s="246"/>
      <c r="E1255" s="246"/>
      <c r="F1255" s="246"/>
      <c r="G1255" s="246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200</v>
      </c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ht="22.5" outlineLevel="1" x14ac:dyDescent="0.2">
      <c r="A1256" s="236">
        <v>198</v>
      </c>
      <c r="B1256" s="237" t="s">
        <v>2468</v>
      </c>
      <c r="C1256" s="249" t="s">
        <v>2469</v>
      </c>
      <c r="D1256" s="238" t="s">
        <v>313</v>
      </c>
      <c r="E1256" s="239">
        <v>1</v>
      </c>
      <c r="F1256" s="240"/>
      <c r="G1256" s="241">
        <f>ROUND(E1256*F1256,2)</f>
        <v>0</v>
      </c>
      <c r="H1256" s="240"/>
      <c r="I1256" s="241">
        <f>ROUND(E1256*H1256,2)</f>
        <v>0</v>
      </c>
      <c r="J1256" s="240"/>
      <c r="K1256" s="241">
        <f>ROUND(E1256*J1256,2)</f>
        <v>0</v>
      </c>
      <c r="L1256" s="241">
        <v>21</v>
      </c>
      <c r="M1256" s="241">
        <f>G1256*(1+L1256/100)</f>
        <v>0</v>
      </c>
      <c r="N1256" s="239">
        <v>1.89E-2</v>
      </c>
      <c r="O1256" s="239">
        <f>ROUND(E1256*N1256,2)</f>
        <v>0.02</v>
      </c>
      <c r="P1256" s="239">
        <v>0</v>
      </c>
      <c r="Q1256" s="239">
        <f>ROUND(E1256*P1256,2)</f>
        <v>0</v>
      </c>
      <c r="R1256" s="241" t="s">
        <v>317</v>
      </c>
      <c r="S1256" s="241" t="s">
        <v>194</v>
      </c>
      <c r="T1256" s="242" t="s">
        <v>242</v>
      </c>
      <c r="U1256" s="224">
        <v>0</v>
      </c>
      <c r="V1256" s="224">
        <f>ROUND(E1256*U1256,2)</f>
        <v>0</v>
      </c>
      <c r="W1256" s="224"/>
      <c r="X1256" s="224" t="s">
        <v>318</v>
      </c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319</v>
      </c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53" t="s">
        <v>2470</v>
      </c>
      <c r="D1257" s="226"/>
      <c r="E1257" s="227">
        <v>1</v>
      </c>
      <c r="F1257" s="224"/>
      <c r="G1257" s="224"/>
      <c r="H1257" s="224"/>
      <c r="I1257" s="224"/>
      <c r="J1257" s="224"/>
      <c r="K1257" s="224"/>
      <c r="L1257" s="224"/>
      <c r="M1257" s="224"/>
      <c r="N1257" s="223"/>
      <c r="O1257" s="223"/>
      <c r="P1257" s="223"/>
      <c r="Q1257" s="223"/>
      <c r="R1257" s="224"/>
      <c r="S1257" s="224"/>
      <c r="T1257" s="224"/>
      <c r="U1257" s="224"/>
      <c r="V1257" s="224"/>
      <c r="W1257" s="224"/>
      <c r="X1257" s="224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204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51"/>
      <c r="D1258" s="246"/>
      <c r="E1258" s="246"/>
      <c r="F1258" s="246"/>
      <c r="G1258" s="246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200</v>
      </c>
      <c r="AH1258" s="213"/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36">
        <v>199</v>
      </c>
      <c r="B1259" s="237" t="s">
        <v>2471</v>
      </c>
      <c r="C1259" s="249" t="s">
        <v>2472</v>
      </c>
      <c r="D1259" s="238" t="s">
        <v>428</v>
      </c>
      <c r="E1259" s="239">
        <v>81.980999999999995</v>
      </c>
      <c r="F1259" s="240"/>
      <c r="G1259" s="241">
        <f>ROUND(E1259*F1259,2)</f>
        <v>0</v>
      </c>
      <c r="H1259" s="240"/>
      <c r="I1259" s="241">
        <f>ROUND(E1259*H1259,2)</f>
        <v>0</v>
      </c>
      <c r="J1259" s="240"/>
      <c r="K1259" s="241">
        <f>ROUND(E1259*J1259,2)</f>
        <v>0</v>
      </c>
      <c r="L1259" s="241">
        <v>21</v>
      </c>
      <c r="M1259" s="241">
        <f>G1259*(1+L1259/100)</f>
        <v>0</v>
      </c>
      <c r="N1259" s="239">
        <v>0</v>
      </c>
      <c r="O1259" s="239">
        <f>ROUND(E1259*N1259,2)</f>
        <v>0</v>
      </c>
      <c r="P1259" s="239">
        <v>0</v>
      </c>
      <c r="Q1259" s="239">
        <f>ROUND(E1259*P1259,2)</f>
        <v>0</v>
      </c>
      <c r="R1259" s="241"/>
      <c r="S1259" s="241" t="s">
        <v>343</v>
      </c>
      <c r="T1259" s="242" t="s">
        <v>195</v>
      </c>
      <c r="U1259" s="224">
        <v>0</v>
      </c>
      <c r="V1259" s="224">
        <f>ROUND(E1259*U1259,2)</f>
        <v>0</v>
      </c>
      <c r="W1259" s="224"/>
      <c r="X1259" s="224" t="s">
        <v>318</v>
      </c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319</v>
      </c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53" t="s">
        <v>2365</v>
      </c>
      <c r="D1260" s="226"/>
      <c r="E1260" s="227"/>
      <c r="F1260" s="224"/>
      <c r="G1260" s="224"/>
      <c r="H1260" s="224"/>
      <c r="I1260" s="224"/>
      <c r="J1260" s="224"/>
      <c r="K1260" s="224"/>
      <c r="L1260" s="224"/>
      <c r="M1260" s="224"/>
      <c r="N1260" s="223"/>
      <c r="O1260" s="223"/>
      <c r="P1260" s="223"/>
      <c r="Q1260" s="223"/>
      <c r="R1260" s="224"/>
      <c r="S1260" s="224"/>
      <c r="T1260" s="224"/>
      <c r="U1260" s="224"/>
      <c r="V1260" s="224"/>
      <c r="W1260" s="224"/>
      <c r="X1260" s="224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204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53" t="s">
        <v>2366</v>
      </c>
      <c r="D1261" s="226"/>
      <c r="E1261" s="227">
        <v>60</v>
      </c>
      <c r="F1261" s="224"/>
      <c r="G1261" s="224"/>
      <c r="H1261" s="224"/>
      <c r="I1261" s="224"/>
      <c r="J1261" s="224"/>
      <c r="K1261" s="224"/>
      <c r="L1261" s="224"/>
      <c r="M1261" s="224"/>
      <c r="N1261" s="223"/>
      <c r="O1261" s="223"/>
      <c r="P1261" s="223"/>
      <c r="Q1261" s="223"/>
      <c r="R1261" s="224"/>
      <c r="S1261" s="224"/>
      <c r="T1261" s="224"/>
      <c r="U1261" s="224"/>
      <c r="V1261" s="224"/>
      <c r="W1261" s="224"/>
      <c r="X1261" s="224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204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1" x14ac:dyDescent="0.2">
      <c r="A1262" s="220"/>
      <c r="B1262" s="221"/>
      <c r="C1262" s="253" t="s">
        <v>2367</v>
      </c>
      <c r="D1262" s="226"/>
      <c r="E1262" s="227">
        <v>9.8000000000000007</v>
      </c>
      <c r="F1262" s="224"/>
      <c r="G1262" s="224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204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53" t="s">
        <v>2368</v>
      </c>
      <c r="D1263" s="226"/>
      <c r="E1263" s="227">
        <v>4.3499999999999996</v>
      </c>
      <c r="F1263" s="224"/>
      <c r="G1263" s="224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204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20"/>
      <c r="B1264" s="221"/>
      <c r="C1264" s="253" t="s">
        <v>2369</v>
      </c>
      <c r="D1264" s="226"/>
      <c r="E1264" s="227">
        <v>3.95</v>
      </c>
      <c r="F1264" s="224"/>
      <c r="G1264" s="224"/>
      <c r="H1264" s="224"/>
      <c r="I1264" s="224"/>
      <c r="J1264" s="224"/>
      <c r="K1264" s="224"/>
      <c r="L1264" s="224"/>
      <c r="M1264" s="224"/>
      <c r="N1264" s="223"/>
      <c r="O1264" s="223"/>
      <c r="P1264" s="223"/>
      <c r="Q1264" s="223"/>
      <c r="R1264" s="224"/>
      <c r="S1264" s="224"/>
      <c r="T1264" s="224"/>
      <c r="U1264" s="224"/>
      <c r="V1264" s="224"/>
      <c r="W1264" s="224"/>
      <c r="X1264" s="224"/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204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53" t="s">
        <v>2370</v>
      </c>
      <c r="D1265" s="226"/>
      <c r="E1265" s="227">
        <v>3.8809999999999998</v>
      </c>
      <c r="F1265" s="224"/>
      <c r="G1265" s="224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204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51"/>
      <c r="D1266" s="246"/>
      <c r="E1266" s="246"/>
      <c r="F1266" s="246"/>
      <c r="G1266" s="246"/>
      <c r="H1266" s="224"/>
      <c r="I1266" s="224"/>
      <c r="J1266" s="224"/>
      <c r="K1266" s="224"/>
      <c r="L1266" s="224"/>
      <c r="M1266" s="224"/>
      <c r="N1266" s="223"/>
      <c r="O1266" s="223"/>
      <c r="P1266" s="223"/>
      <c r="Q1266" s="223"/>
      <c r="R1266" s="224"/>
      <c r="S1266" s="224"/>
      <c r="T1266" s="224"/>
      <c r="U1266" s="224"/>
      <c r="V1266" s="224"/>
      <c r="W1266" s="224"/>
      <c r="X1266" s="224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200</v>
      </c>
      <c r="AH1266" s="213"/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ht="22.5" outlineLevel="1" x14ac:dyDescent="0.2">
      <c r="A1267" s="236">
        <v>200</v>
      </c>
      <c r="B1267" s="237" t="s">
        <v>2473</v>
      </c>
      <c r="C1267" s="249" t="s">
        <v>2474</v>
      </c>
      <c r="D1267" s="238" t="s">
        <v>313</v>
      </c>
      <c r="E1267" s="239">
        <v>2</v>
      </c>
      <c r="F1267" s="240"/>
      <c r="G1267" s="241">
        <f>ROUND(E1267*F1267,2)</f>
        <v>0</v>
      </c>
      <c r="H1267" s="240"/>
      <c r="I1267" s="241">
        <f>ROUND(E1267*H1267,2)</f>
        <v>0</v>
      </c>
      <c r="J1267" s="240"/>
      <c r="K1267" s="241">
        <f>ROUND(E1267*J1267,2)</f>
        <v>0</v>
      </c>
      <c r="L1267" s="241">
        <v>21</v>
      </c>
      <c r="M1267" s="241">
        <f>G1267*(1+L1267/100)</f>
        <v>0</v>
      </c>
      <c r="N1267" s="239">
        <v>3.8E-3</v>
      </c>
      <c r="O1267" s="239">
        <f>ROUND(E1267*N1267,2)</f>
        <v>0.01</v>
      </c>
      <c r="P1267" s="239">
        <v>0</v>
      </c>
      <c r="Q1267" s="239">
        <f>ROUND(E1267*P1267,2)</f>
        <v>0</v>
      </c>
      <c r="R1267" s="241" t="s">
        <v>317</v>
      </c>
      <c r="S1267" s="241" t="s">
        <v>194</v>
      </c>
      <c r="T1267" s="242" t="s">
        <v>195</v>
      </c>
      <c r="U1267" s="224">
        <v>0</v>
      </c>
      <c r="V1267" s="224">
        <f>ROUND(E1267*U1267,2)</f>
        <v>0</v>
      </c>
      <c r="W1267" s="224"/>
      <c r="X1267" s="224" t="s">
        <v>318</v>
      </c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319</v>
      </c>
      <c r="AH1267" s="213"/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53" t="s">
        <v>2475</v>
      </c>
      <c r="D1268" s="226"/>
      <c r="E1268" s="227">
        <v>1</v>
      </c>
      <c r="F1268" s="224"/>
      <c r="G1268" s="224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204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53" t="s">
        <v>2476</v>
      </c>
      <c r="D1269" s="226"/>
      <c r="E1269" s="227">
        <v>1</v>
      </c>
      <c r="F1269" s="224"/>
      <c r="G1269" s="224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204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20"/>
      <c r="B1270" s="221"/>
      <c r="C1270" s="251"/>
      <c r="D1270" s="246"/>
      <c r="E1270" s="246"/>
      <c r="F1270" s="246"/>
      <c r="G1270" s="246"/>
      <c r="H1270" s="224"/>
      <c r="I1270" s="224"/>
      <c r="J1270" s="224"/>
      <c r="K1270" s="224"/>
      <c r="L1270" s="224"/>
      <c r="M1270" s="224"/>
      <c r="N1270" s="223"/>
      <c r="O1270" s="223"/>
      <c r="P1270" s="223"/>
      <c r="Q1270" s="223"/>
      <c r="R1270" s="224"/>
      <c r="S1270" s="224"/>
      <c r="T1270" s="224"/>
      <c r="U1270" s="224"/>
      <c r="V1270" s="224"/>
      <c r="W1270" s="224"/>
      <c r="X1270" s="224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200</v>
      </c>
      <c r="AH1270" s="213"/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36">
        <v>201</v>
      </c>
      <c r="B1271" s="237" t="s">
        <v>1273</v>
      </c>
      <c r="C1271" s="249" t="s">
        <v>1274</v>
      </c>
      <c r="D1271" s="238" t="s">
        <v>1271</v>
      </c>
      <c r="E1271" s="239">
        <v>20</v>
      </c>
      <c r="F1271" s="240"/>
      <c r="G1271" s="241">
        <f>ROUND(E1271*F1271,2)</f>
        <v>0</v>
      </c>
      <c r="H1271" s="240"/>
      <c r="I1271" s="241">
        <f>ROUND(E1271*H1271,2)</f>
        <v>0</v>
      </c>
      <c r="J1271" s="240"/>
      <c r="K1271" s="241">
        <f>ROUND(E1271*J1271,2)</f>
        <v>0</v>
      </c>
      <c r="L1271" s="241">
        <v>21</v>
      </c>
      <c r="M1271" s="241">
        <f>G1271*(1+L1271/100)</f>
        <v>0</v>
      </c>
      <c r="N1271" s="239">
        <v>1E-3</v>
      </c>
      <c r="O1271" s="239">
        <f>ROUND(E1271*N1271,2)</f>
        <v>0.02</v>
      </c>
      <c r="P1271" s="239">
        <v>0</v>
      </c>
      <c r="Q1271" s="239">
        <f>ROUND(E1271*P1271,2)</f>
        <v>0</v>
      </c>
      <c r="R1271" s="241" t="s">
        <v>317</v>
      </c>
      <c r="S1271" s="241" t="s">
        <v>194</v>
      </c>
      <c r="T1271" s="242" t="s">
        <v>242</v>
      </c>
      <c r="U1271" s="224">
        <v>0</v>
      </c>
      <c r="V1271" s="224">
        <f>ROUND(E1271*U1271,2)</f>
        <v>0</v>
      </c>
      <c r="W1271" s="224"/>
      <c r="X1271" s="224" t="s">
        <v>318</v>
      </c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319</v>
      </c>
      <c r="AH1271" s="213"/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1" x14ac:dyDescent="0.2">
      <c r="A1272" s="220"/>
      <c r="B1272" s="221"/>
      <c r="C1272" s="253" t="s">
        <v>2477</v>
      </c>
      <c r="D1272" s="226"/>
      <c r="E1272" s="227">
        <v>20</v>
      </c>
      <c r="F1272" s="224"/>
      <c r="G1272" s="224"/>
      <c r="H1272" s="224"/>
      <c r="I1272" s="224"/>
      <c r="J1272" s="224"/>
      <c r="K1272" s="224"/>
      <c r="L1272" s="224"/>
      <c r="M1272" s="224"/>
      <c r="N1272" s="223"/>
      <c r="O1272" s="223"/>
      <c r="P1272" s="223"/>
      <c r="Q1272" s="223"/>
      <c r="R1272" s="224"/>
      <c r="S1272" s="224"/>
      <c r="T1272" s="224"/>
      <c r="U1272" s="224"/>
      <c r="V1272" s="224"/>
      <c r="W1272" s="224"/>
      <c r="X1272" s="224"/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204</v>
      </c>
      <c r="AH1272" s="213">
        <v>0</v>
      </c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20"/>
      <c r="B1273" s="221"/>
      <c r="C1273" s="251"/>
      <c r="D1273" s="246"/>
      <c r="E1273" s="246"/>
      <c r="F1273" s="246"/>
      <c r="G1273" s="246"/>
      <c r="H1273" s="224"/>
      <c r="I1273" s="224"/>
      <c r="J1273" s="224"/>
      <c r="K1273" s="224"/>
      <c r="L1273" s="224"/>
      <c r="M1273" s="224"/>
      <c r="N1273" s="223"/>
      <c r="O1273" s="223"/>
      <c r="P1273" s="223"/>
      <c r="Q1273" s="223"/>
      <c r="R1273" s="224"/>
      <c r="S1273" s="224"/>
      <c r="T1273" s="224"/>
      <c r="U1273" s="224"/>
      <c r="V1273" s="224"/>
      <c r="W1273" s="224"/>
      <c r="X1273" s="224"/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200</v>
      </c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36">
        <v>202</v>
      </c>
      <c r="B1274" s="237" t="s">
        <v>2478</v>
      </c>
      <c r="C1274" s="249" t="s">
        <v>2479</v>
      </c>
      <c r="D1274" s="238" t="s">
        <v>435</v>
      </c>
      <c r="E1274" s="239">
        <v>1</v>
      </c>
      <c r="F1274" s="240"/>
      <c r="G1274" s="241">
        <f>ROUND(E1274*F1274,2)</f>
        <v>0</v>
      </c>
      <c r="H1274" s="240"/>
      <c r="I1274" s="241">
        <f>ROUND(E1274*H1274,2)</f>
        <v>0</v>
      </c>
      <c r="J1274" s="240"/>
      <c r="K1274" s="241">
        <f>ROUND(E1274*J1274,2)</f>
        <v>0</v>
      </c>
      <c r="L1274" s="241">
        <v>21</v>
      </c>
      <c r="M1274" s="241">
        <f>G1274*(1+L1274/100)</f>
        <v>0</v>
      </c>
      <c r="N1274" s="239">
        <v>0</v>
      </c>
      <c r="O1274" s="239">
        <f>ROUND(E1274*N1274,2)</f>
        <v>0</v>
      </c>
      <c r="P1274" s="239">
        <v>0</v>
      </c>
      <c r="Q1274" s="239">
        <f>ROUND(E1274*P1274,2)</f>
        <v>0</v>
      </c>
      <c r="R1274" s="241"/>
      <c r="S1274" s="241" t="s">
        <v>343</v>
      </c>
      <c r="T1274" s="242" t="s">
        <v>195</v>
      </c>
      <c r="U1274" s="224">
        <v>0</v>
      </c>
      <c r="V1274" s="224">
        <f>ROUND(E1274*U1274,2)</f>
        <v>0</v>
      </c>
      <c r="W1274" s="224"/>
      <c r="X1274" s="224" t="s">
        <v>318</v>
      </c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319</v>
      </c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20"/>
      <c r="B1275" s="221"/>
      <c r="C1275" s="253" t="s">
        <v>2480</v>
      </c>
      <c r="D1275" s="226"/>
      <c r="E1275" s="227">
        <v>1</v>
      </c>
      <c r="F1275" s="224"/>
      <c r="G1275" s="224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204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1" x14ac:dyDescent="0.2">
      <c r="A1276" s="220"/>
      <c r="B1276" s="221"/>
      <c r="C1276" s="251"/>
      <c r="D1276" s="246"/>
      <c r="E1276" s="246"/>
      <c r="F1276" s="246"/>
      <c r="G1276" s="246"/>
      <c r="H1276" s="224"/>
      <c r="I1276" s="224"/>
      <c r="J1276" s="224"/>
      <c r="K1276" s="224"/>
      <c r="L1276" s="224"/>
      <c r="M1276" s="224"/>
      <c r="N1276" s="223"/>
      <c r="O1276" s="223"/>
      <c r="P1276" s="223"/>
      <c r="Q1276" s="223"/>
      <c r="R1276" s="224"/>
      <c r="S1276" s="224"/>
      <c r="T1276" s="224"/>
      <c r="U1276" s="224"/>
      <c r="V1276" s="224"/>
      <c r="W1276" s="224"/>
      <c r="X1276" s="224"/>
      <c r="Y1276" s="213"/>
      <c r="Z1276" s="213"/>
      <c r="AA1276" s="213"/>
      <c r="AB1276" s="213"/>
      <c r="AC1276" s="213"/>
      <c r="AD1276" s="213"/>
      <c r="AE1276" s="213"/>
      <c r="AF1276" s="213"/>
      <c r="AG1276" s="213" t="s">
        <v>200</v>
      </c>
      <c r="AH1276" s="213"/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outlineLevel="1" x14ac:dyDescent="0.2">
      <c r="A1277" s="236">
        <v>203</v>
      </c>
      <c r="B1277" s="237" t="s">
        <v>2481</v>
      </c>
      <c r="C1277" s="249" t="s">
        <v>2482</v>
      </c>
      <c r="D1277" s="238" t="s">
        <v>435</v>
      </c>
      <c r="E1277" s="239">
        <v>2</v>
      </c>
      <c r="F1277" s="240"/>
      <c r="G1277" s="241">
        <f>ROUND(E1277*F1277,2)</f>
        <v>0</v>
      </c>
      <c r="H1277" s="240"/>
      <c r="I1277" s="241">
        <f>ROUND(E1277*H1277,2)</f>
        <v>0</v>
      </c>
      <c r="J1277" s="240"/>
      <c r="K1277" s="241">
        <f>ROUND(E1277*J1277,2)</f>
        <v>0</v>
      </c>
      <c r="L1277" s="241">
        <v>21</v>
      </c>
      <c r="M1277" s="241">
        <f>G1277*(1+L1277/100)</f>
        <v>0</v>
      </c>
      <c r="N1277" s="239">
        <v>0</v>
      </c>
      <c r="O1277" s="239">
        <f>ROUND(E1277*N1277,2)</f>
        <v>0</v>
      </c>
      <c r="P1277" s="239">
        <v>0</v>
      </c>
      <c r="Q1277" s="239">
        <f>ROUND(E1277*P1277,2)</f>
        <v>0</v>
      </c>
      <c r="R1277" s="241"/>
      <c r="S1277" s="241" t="s">
        <v>343</v>
      </c>
      <c r="T1277" s="242" t="s">
        <v>195</v>
      </c>
      <c r="U1277" s="224">
        <v>0</v>
      </c>
      <c r="V1277" s="224">
        <f>ROUND(E1277*U1277,2)</f>
        <v>0</v>
      </c>
      <c r="W1277" s="224"/>
      <c r="X1277" s="224" t="s">
        <v>318</v>
      </c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319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60"/>
      <c r="D1278" s="258"/>
      <c r="E1278" s="258"/>
      <c r="F1278" s="258"/>
      <c r="G1278" s="258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200</v>
      </c>
      <c r="AH1278" s="213"/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36">
        <v>204</v>
      </c>
      <c r="B1279" s="237" t="s">
        <v>2483</v>
      </c>
      <c r="C1279" s="249" t="s">
        <v>2484</v>
      </c>
      <c r="D1279" s="238" t="s">
        <v>1271</v>
      </c>
      <c r="E1279" s="239">
        <v>743</v>
      </c>
      <c r="F1279" s="240"/>
      <c r="G1279" s="241">
        <f>ROUND(E1279*F1279,2)</f>
        <v>0</v>
      </c>
      <c r="H1279" s="240"/>
      <c r="I1279" s="241">
        <f>ROUND(E1279*H1279,2)</f>
        <v>0</v>
      </c>
      <c r="J1279" s="240"/>
      <c r="K1279" s="241">
        <f>ROUND(E1279*J1279,2)</f>
        <v>0</v>
      </c>
      <c r="L1279" s="241">
        <v>21</v>
      </c>
      <c r="M1279" s="241">
        <f>G1279*(1+L1279/100)</f>
        <v>0</v>
      </c>
      <c r="N1279" s="239">
        <v>0</v>
      </c>
      <c r="O1279" s="239">
        <f>ROUND(E1279*N1279,2)</f>
        <v>0</v>
      </c>
      <c r="P1279" s="239">
        <v>0</v>
      </c>
      <c r="Q1279" s="239">
        <f>ROUND(E1279*P1279,2)</f>
        <v>0</v>
      </c>
      <c r="R1279" s="241"/>
      <c r="S1279" s="241" t="s">
        <v>343</v>
      </c>
      <c r="T1279" s="242" t="s">
        <v>195</v>
      </c>
      <c r="U1279" s="224">
        <v>0</v>
      </c>
      <c r="V1279" s="224">
        <f>ROUND(E1279*U1279,2)</f>
        <v>0</v>
      </c>
      <c r="W1279" s="224"/>
      <c r="X1279" s="224" t="s">
        <v>318</v>
      </c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319</v>
      </c>
      <c r="AH1279" s="213"/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53" t="s">
        <v>2485</v>
      </c>
      <c r="D1280" s="226"/>
      <c r="E1280" s="227"/>
      <c r="F1280" s="224"/>
      <c r="G1280" s="224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204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20"/>
      <c r="B1281" s="221"/>
      <c r="C1281" s="253" t="s">
        <v>2486</v>
      </c>
      <c r="D1281" s="226"/>
      <c r="E1281" s="227">
        <v>743</v>
      </c>
      <c r="F1281" s="224"/>
      <c r="G1281" s="224"/>
      <c r="H1281" s="224"/>
      <c r="I1281" s="224"/>
      <c r="J1281" s="224"/>
      <c r="K1281" s="224"/>
      <c r="L1281" s="224"/>
      <c r="M1281" s="224"/>
      <c r="N1281" s="223"/>
      <c r="O1281" s="223"/>
      <c r="P1281" s="223"/>
      <c r="Q1281" s="223"/>
      <c r="R1281" s="224"/>
      <c r="S1281" s="224"/>
      <c r="T1281" s="224"/>
      <c r="U1281" s="224"/>
      <c r="V1281" s="224"/>
      <c r="W1281" s="224"/>
      <c r="X1281" s="224"/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204</v>
      </c>
      <c r="AH1281" s="213">
        <v>0</v>
      </c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1" x14ac:dyDescent="0.2">
      <c r="A1282" s="220"/>
      <c r="B1282" s="221"/>
      <c r="C1282" s="251"/>
      <c r="D1282" s="246"/>
      <c r="E1282" s="246"/>
      <c r="F1282" s="246"/>
      <c r="G1282" s="246"/>
      <c r="H1282" s="224"/>
      <c r="I1282" s="224"/>
      <c r="J1282" s="224"/>
      <c r="K1282" s="224"/>
      <c r="L1282" s="224"/>
      <c r="M1282" s="224"/>
      <c r="N1282" s="223"/>
      <c r="O1282" s="223"/>
      <c r="P1282" s="223"/>
      <c r="Q1282" s="223"/>
      <c r="R1282" s="224"/>
      <c r="S1282" s="224"/>
      <c r="T1282" s="224"/>
      <c r="U1282" s="224"/>
      <c r="V1282" s="224"/>
      <c r="W1282" s="224"/>
      <c r="X1282" s="224"/>
      <c r="Y1282" s="213"/>
      <c r="Z1282" s="213"/>
      <c r="AA1282" s="213"/>
      <c r="AB1282" s="213"/>
      <c r="AC1282" s="213"/>
      <c r="AD1282" s="213"/>
      <c r="AE1282" s="213"/>
      <c r="AF1282" s="213"/>
      <c r="AG1282" s="213" t="s">
        <v>200</v>
      </c>
      <c r="AH1282" s="213"/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1" x14ac:dyDescent="0.2">
      <c r="A1283" s="236">
        <v>205</v>
      </c>
      <c r="B1283" s="237" t="s">
        <v>2487</v>
      </c>
      <c r="C1283" s="249" t="s">
        <v>2488</v>
      </c>
      <c r="D1283" s="238" t="s">
        <v>398</v>
      </c>
      <c r="E1283" s="239">
        <v>273.60000000000002</v>
      </c>
      <c r="F1283" s="240"/>
      <c r="G1283" s="241">
        <f>ROUND(E1283*F1283,2)</f>
        <v>0</v>
      </c>
      <c r="H1283" s="240"/>
      <c r="I1283" s="241">
        <f>ROUND(E1283*H1283,2)</f>
        <v>0</v>
      </c>
      <c r="J1283" s="240"/>
      <c r="K1283" s="241">
        <f>ROUND(E1283*J1283,2)</f>
        <v>0</v>
      </c>
      <c r="L1283" s="241">
        <v>21</v>
      </c>
      <c r="M1283" s="241">
        <f>G1283*(1+L1283/100)</f>
        <v>0</v>
      </c>
      <c r="N1283" s="239">
        <v>0</v>
      </c>
      <c r="O1283" s="239">
        <f>ROUND(E1283*N1283,2)</f>
        <v>0</v>
      </c>
      <c r="P1283" s="239">
        <v>0</v>
      </c>
      <c r="Q1283" s="239">
        <f>ROUND(E1283*P1283,2)</f>
        <v>0</v>
      </c>
      <c r="R1283" s="241"/>
      <c r="S1283" s="241" t="s">
        <v>343</v>
      </c>
      <c r="T1283" s="242" t="s">
        <v>195</v>
      </c>
      <c r="U1283" s="224">
        <v>0</v>
      </c>
      <c r="V1283" s="224">
        <f>ROUND(E1283*U1283,2)</f>
        <v>0</v>
      </c>
      <c r="W1283" s="224"/>
      <c r="X1283" s="224" t="s">
        <v>318</v>
      </c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319</v>
      </c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20"/>
      <c r="B1284" s="221"/>
      <c r="C1284" s="253" t="s">
        <v>2489</v>
      </c>
      <c r="D1284" s="226"/>
      <c r="E1284" s="227"/>
      <c r="F1284" s="224"/>
      <c r="G1284" s="224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204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53" t="s">
        <v>2490</v>
      </c>
      <c r="D1285" s="226"/>
      <c r="E1285" s="227"/>
      <c r="F1285" s="224"/>
      <c r="G1285" s="224"/>
      <c r="H1285" s="224"/>
      <c r="I1285" s="224"/>
      <c r="J1285" s="224"/>
      <c r="K1285" s="224"/>
      <c r="L1285" s="224"/>
      <c r="M1285" s="224"/>
      <c r="N1285" s="223"/>
      <c r="O1285" s="223"/>
      <c r="P1285" s="223"/>
      <c r="Q1285" s="223"/>
      <c r="R1285" s="224"/>
      <c r="S1285" s="224"/>
      <c r="T1285" s="224"/>
      <c r="U1285" s="224"/>
      <c r="V1285" s="224"/>
      <c r="W1285" s="224"/>
      <c r="X1285" s="224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204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53" t="s">
        <v>2491</v>
      </c>
      <c r="D1286" s="226"/>
      <c r="E1286" s="227">
        <v>273.60000000000002</v>
      </c>
      <c r="F1286" s="224"/>
      <c r="G1286" s="224"/>
      <c r="H1286" s="224"/>
      <c r="I1286" s="224"/>
      <c r="J1286" s="224"/>
      <c r="K1286" s="224"/>
      <c r="L1286" s="224"/>
      <c r="M1286" s="224"/>
      <c r="N1286" s="223"/>
      <c r="O1286" s="223"/>
      <c r="P1286" s="223"/>
      <c r="Q1286" s="223"/>
      <c r="R1286" s="224"/>
      <c r="S1286" s="224"/>
      <c r="T1286" s="224"/>
      <c r="U1286" s="224"/>
      <c r="V1286" s="224"/>
      <c r="W1286" s="224"/>
      <c r="X1286" s="224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204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53" t="s">
        <v>2492</v>
      </c>
      <c r="D1287" s="226"/>
      <c r="E1287" s="227"/>
      <c r="F1287" s="224"/>
      <c r="G1287" s="224"/>
      <c r="H1287" s="224"/>
      <c r="I1287" s="224"/>
      <c r="J1287" s="224"/>
      <c r="K1287" s="224"/>
      <c r="L1287" s="224"/>
      <c r="M1287" s="224"/>
      <c r="N1287" s="223"/>
      <c r="O1287" s="223"/>
      <c r="P1287" s="223"/>
      <c r="Q1287" s="223"/>
      <c r="R1287" s="224"/>
      <c r="S1287" s="224"/>
      <c r="T1287" s="224"/>
      <c r="U1287" s="224"/>
      <c r="V1287" s="224"/>
      <c r="W1287" s="224"/>
      <c r="X1287" s="224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204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20"/>
      <c r="B1288" s="221"/>
      <c r="C1288" s="251"/>
      <c r="D1288" s="246"/>
      <c r="E1288" s="246"/>
      <c r="F1288" s="246"/>
      <c r="G1288" s="246"/>
      <c r="H1288" s="224"/>
      <c r="I1288" s="224"/>
      <c r="J1288" s="224"/>
      <c r="K1288" s="224"/>
      <c r="L1288" s="224"/>
      <c r="M1288" s="224"/>
      <c r="N1288" s="223"/>
      <c r="O1288" s="223"/>
      <c r="P1288" s="223"/>
      <c r="Q1288" s="223"/>
      <c r="R1288" s="224"/>
      <c r="S1288" s="224"/>
      <c r="T1288" s="224"/>
      <c r="U1288" s="224"/>
      <c r="V1288" s="224"/>
      <c r="W1288" s="224"/>
      <c r="X1288" s="224"/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200</v>
      </c>
      <c r="AH1288" s="213"/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36">
        <v>206</v>
      </c>
      <c r="B1289" s="237" t="s">
        <v>2493</v>
      </c>
      <c r="C1289" s="249" t="s">
        <v>2494</v>
      </c>
      <c r="D1289" s="238" t="s">
        <v>342</v>
      </c>
      <c r="E1289" s="239">
        <v>1</v>
      </c>
      <c r="F1289" s="240"/>
      <c r="G1289" s="241">
        <f>ROUND(E1289*F1289,2)</f>
        <v>0</v>
      </c>
      <c r="H1289" s="240"/>
      <c r="I1289" s="241">
        <f>ROUND(E1289*H1289,2)</f>
        <v>0</v>
      </c>
      <c r="J1289" s="240"/>
      <c r="K1289" s="241">
        <f>ROUND(E1289*J1289,2)</f>
        <v>0</v>
      </c>
      <c r="L1289" s="241">
        <v>21</v>
      </c>
      <c r="M1289" s="241">
        <f>G1289*(1+L1289/100)</f>
        <v>0</v>
      </c>
      <c r="N1289" s="239">
        <v>0</v>
      </c>
      <c r="O1289" s="239">
        <f>ROUND(E1289*N1289,2)</f>
        <v>0</v>
      </c>
      <c r="P1289" s="239">
        <v>0</v>
      </c>
      <c r="Q1289" s="239">
        <f>ROUND(E1289*P1289,2)</f>
        <v>0</v>
      </c>
      <c r="R1289" s="241"/>
      <c r="S1289" s="241" t="s">
        <v>343</v>
      </c>
      <c r="T1289" s="242" t="s">
        <v>195</v>
      </c>
      <c r="U1289" s="224">
        <v>0</v>
      </c>
      <c r="V1289" s="224">
        <f>ROUND(E1289*U1289,2)</f>
        <v>0</v>
      </c>
      <c r="W1289" s="224"/>
      <c r="X1289" s="224" t="s">
        <v>318</v>
      </c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319</v>
      </c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53" t="s">
        <v>2495</v>
      </c>
      <c r="D1290" s="226"/>
      <c r="E1290" s="227"/>
      <c r="F1290" s="224"/>
      <c r="G1290" s="224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204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53" t="s">
        <v>2496</v>
      </c>
      <c r="D1291" s="226"/>
      <c r="E1291" s="227"/>
      <c r="F1291" s="224"/>
      <c r="G1291" s="224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204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20"/>
      <c r="B1292" s="221"/>
      <c r="C1292" s="253" t="s">
        <v>2497</v>
      </c>
      <c r="D1292" s="226"/>
      <c r="E1292" s="227"/>
      <c r="F1292" s="224"/>
      <c r="G1292" s="224"/>
      <c r="H1292" s="224"/>
      <c r="I1292" s="224"/>
      <c r="J1292" s="224"/>
      <c r="K1292" s="224"/>
      <c r="L1292" s="224"/>
      <c r="M1292" s="224"/>
      <c r="N1292" s="223"/>
      <c r="O1292" s="223"/>
      <c r="P1292" s="223"/>
      <c r="Q1292" s="223"/>
      <c r="R1292" s="224"/>
      <c r="S1292" s="224"/>
      <c r="T1292" s="224"/>
      <c r="U1292" s="224"/>
      <c r="V1292" s="224"/>
      <c r="W1292" s="224"/>
      <c r="X1292" s="224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204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53" t="s">
        <v>2498</v>
      </c>
      <c r="D1293" s="226"/>
      <c r="E1293" s="227">
        <v>1</v>
      </c>
      <c r="F1293" s="224"/>
      <c r="G1293" s="224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204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51"/>
      <c r="D1294" s="246"/>
      <c r="E1294" s="246"/>
      <c r="F1294" s="246"/>
      <c r="G1294" s="246"/>
      <c r="H1294" s="224"/>
      <c r="I1294" s="224"/>
      <c r="J1294" s="224"/>
      <c r="K1294" s="224"/>
      <c r="L1294" s="224"/>
      <c r="M1294" s="224"/>
      <c r="N1294" s="223"/>
      <c r="O1294" s="223"/>
      <c r="P1294" s="223"/>
      <c r="Q1294" s="223"/>
      <c r="R1294" s="224"/>
      <c r="S1294" s="224"/>
      <c r="T1294" s="224"/>
      <c r="U1294" s="224"/>
      <c r="V1294" s="224"/>
      <c r="W1294" s="224"/>
      <c r="X1294" s="224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200</v>
      </c>
      <c r="AH1294" s="213"/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36">
        <v>207</v>
      </c>
      <c r="B1295" s="237" t="s">
        <v>2499</v>
      </c>
      <c r="C1295" s="249" t="s">
        <v>2500</v>
      </c>
      <c r="D1295" s="238" t="s">
        <v>342</v>
      </c>
      <c r="E1295" s="239">
        <v>1</v>
      </c>
      <c r="F1295" s="240"/>
      <c r="G1295" s="241">
        <f>ROUND(E1295*F1295,2)</f>
        <v>0</v>
      </c>
      <c r="H1295" s="240"/>
      <c r="I1295" s="241">
        <f>ROUND(E1295*H1295,2)</f>
        <v>0</v>
      </c>
      <c r="J1295" s="240"/>
      <c r="K1295" s="241">
        <f>ROUND(E1295*J1295,2)</f>
        <v>0</v>
      </c>
      <c r="L1295" s="241">
        <v>21</v>
      </c>
      <c r="M1295" s="241">
        <f>G1295*(1+L1295/100)</f>
        <v>0</v>
      </c>
      <c r="N1295" s="239">
        <v>0</v>
      </c>
      <c r="O1295" s="239">
        <f>ROUND(E1295*N1295,2)</f>
        <v>0</v>
      </c>
      <c r="P1295" s="239">
        <v>0</v>
      </c>
      <c r="Q1295" s="239">
        <f>ROUND(E1295*P1295,2)</f>
        <v>0</v>
      </c>
      <c r="R1295" s="241"/>
      <c r="S1295" s="241" t="s">
        <v>343</v>
      </c>
      <c r="T1295" s="242" t="s">
        <v>195</v>
      </c>
      <c r="U1295" s="224">
        <v>0</v>
      </c>
      <c r="V1295" s="224">
        <f>ROUND(E1295*U1295,2)</f>
        <v>0</v>
      </c>
      <c r="W1295" s="224"/>
      <c r="X1295" s="224" t="s">
        <v>318</v>
      </c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319</v>
      </c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20"/>
      <c r="B1296" s="221"/>
      <c r="C1296" s="253" t="s">
        <v>2501</v>
      </c>
      <c r="D1296" s="226"/>
      <c r="E1296" s="227"/>
      <c r="F1296" s="224"/>
      <c r="G1296" s="224"/>
      <c r="H1296" s="224"/>
      <c r="I1296" s="224"/>
      <c r="J1296" s="224"/>
      <c r="K1296" s="224"/>
      <c r="L1296" s="224"/>
      <c r="M1296" s="224"/>
      <c r="N1296" s="223"/>
      <c r="O1296" s="223"/>
      <c r="P1296" s="223"/>
      <c r="Q1296" s="223"/>
      <c r="R1296" s="224"/>
      <c r="S1296" s="224"/>
      <c r="T1296" s="224"/>
      <c r="U1296" s="224"/>
      <c r="V1296" s="224"/>
      <c r="W1296" s="224"/>
      <c r="X1296" s="224"/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204</v>
      </c>
      <c r="AH1296" s="213">
        <v>0</v>
      </c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1" x14ac:dyDescent="0.2">
      <c r="A1297" s="220"/>
      <c r="B1297" s="221"/>
      <c r="C1297" s="253" t="s">
        <v>2502</v>
      </c>
      <c r="D1297" s="226"/>
      <c r="E1297" s="227">
        <v>1</v>
      </c>
      <c r="F1297" s="224"/>
      <c r="G1297" s="224"/>
      <c r="H1297" s="224"/>
      <c r="I1297" s="224"/>
      <c r="J1297" s="224"/>
      <c r="K1297" s="224"/>
      <c r="L1297" s="224"/>
      <c r="M1297" s="224"/>
      <c r="N1297" s="223"/>
      <c r="O1297" s="223"/>
      <c r="P1297" s="223"/>
      <c r="Q1297" s="223"/>
      <c r="R1297" s="224"/>
      <c r="S1297" s="224"/>
      <c r="T1297" s="224"/>
      <c r="U1297" s="224"/>
      <c r="V1297" s="224"/>
      <c r="W1297" s="224"/>
      <c r="X1297" s="224"/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204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1" x14ac:dyDescent="0.2">
      <c r="A1298" s="220"/>
      <c r="B1298" s="221"/>
      <c r="C1298" s="251"/>
      <c r="D1298" s="246"/>
      <c r="E1298" s="246"/>
      <c r="F1298" s="246"/>
      <c r="G1298" s="246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200</v>
      </c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36">
        <v>208</v>
      </c>
      <c r="B1299" s="237" t="s">
        <v>2503</v>
      </c>
      <c r="C1299" s="249" t="s">
        <v>2504</v>
      </c>
      <c r="D1299" s="238" t="s">
        <v>342</v>
      </c>
      <c r="E1299" s="239">
        <v>1</v>
      </c>
      <c r="F1299" s="240"/>
      <c r="G1299" s="241">
        <f>ROUND(E1299*F1299,2)</f>
        <v>0</v>
      </c>
      <c r="H1299" s="240"/>
      <c r="I1299" s="241">
        <f>ROUND(E1299*H1299,2)</f>
        <v>0</v>
      </c>
      <c r="J1299" s="240"/>
      <c r="K1299" s="241">
        <f>ROUND(E1299*J1299,2)</f>
        <v>0</v>
      </c>
      <c r="L1299" s="241">
        <v>21</v>
      </c>
      <c r="M1299" s="241">
        <f>G1299*(1+L1299/100)</f>
        <v>0</v>
      </c>
      <c r="N1299" s="239">
        <v>0</v>
      </c>
      <c r="O1299" s="239">
        <f>ROUND(E1299*N1299,2)</f>
        <v>0</v>
      </c>
      <c r="P1299" s="239">
        <v>0</v>
      </c>
      <c r="Q1299" s="239">
        <f>ROUND(E1299*P1299,2)</f>
        <v>0</v>
      </c>
      <c r="R1299" s="241"/>
      <c r="S1299" s="241" t="s">
        <v>343</v>
      </c>
      <c r="T1299" s="242" t="s">
        <v>195</v>
      </c>
      <c r="U1299" s="224">
        <v>0</v>
      </c>
      <c r="V1299" s="224">
        <f>ROUND(E1299*U1299,2)</f>
        <v>0</v>
      </c>
      <c r="W1299" s="224"/>
      <c r="X1299" s="224" t="s">
        <v>318</v>
      </c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319</v>
      </c>
      <c r="AH1299" s="213"/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53" t="s">
        <v>2505</v>
      </c>
      <c r="D1300" s="226"/>
      <c r="E1300" s="227"/>
      <c r="F1300" s="224"/>
      <c r="G1300" s="224"/>
      <c r="H1300" s="224"/>
      <c r="I1300" s="224"/>
      <c r="J1300" s="224"/>
      <c r="K1300" s="224"/>
      <c r="L1300" s="224"/>
      <c r="M1300" s="224"/>
      <c r="N1300" s="223"/>
      <c r="O1300" s="223"/>
      <c r="P1300" s="223"/>
      <c r="Q1300" s="223"/>
      <c r="R1300" s="224"/>
      <c r="S1300" s="224"/>
      <c r="T1300" s="224"/>
      <c r="U1300" s="224"/>
      <c r="V1300" s="224"/>
      <c r="W1300" s="224"/>
      <c r="X1300" s="224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204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53" t="s">
        <v>2506</v>
      </c>
      <c r="D1301" s="226"/>
      <c r="E1301" s="227">
        <v>1</v>
      </c>
      <c r="F1301" s="224"/>
      <c r="G1301" s="224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204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51"/>
      <c r="D1302" s="246"/>
      <c r="E1302" s="246"/>
      <c r="F1302" s="246"/>
      <c r="G1302" s="246"/>
      <c r="H1302" s="224"/>
      <c r="I1302" s="224"/>
      <c r="J1302" s="224"/>
      <c r="K1302" s="224"/>
      <c r="L1302" s="224"/>
      <c r="M1302" s="224"/>
      <c r="N1302" s="223"/>
      <c r="O1302" s="223"/>
      <c r="P1302" s="223"/>
      <c r="Q1302" s="223"/>
      <c r="R1302" s="224"/>
      <c r="S1302" s="224"/>
      <c r="T1302" s="224"/>
      <c r="U1302" s="224"/>
      <c r="V1302" s="224"/>
      <c r="W1302" s="224"/>
      <c r="X1302" s="224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200</v>
      </c>
      <c r="AH1302" s="213"/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36">
        <v>209</v>
      </c>
      <c r="B1303" s="237" t="s">
        <v>2507</v>
      </c>
      <c r="C1303" s="249" t="s">
        <v>2508</v>
      </c>
      <c r="D1303" s="238" t="s">
        <v>398</v>
      </c>
      <c r="E1303" s="239">
        <v>1315.42</v>
      </c>
      <c r="F1303" s="240"/>
      <c r="G1303" s="241">
        <f>ROUND(E1303*F1303,2)</f>
        <v>0</v>
      </c>
      <c r="H1303" s="240"/>
      <c r="I1303" s="241">
        <f>ROUND(E1303*H1303,2)</f>
        <v>0</v>
      </c>
      <c r="J1303" s="240"/>
      <c r="K1303" s="241">
        <f>ROUND(E1303*J1303,2)</f>
        <v>0</v>
      </c>
      <c r="L1303" s="241">
        <v>21</v>
      </c>
      <c r="M1303" s="241">
        <f>G1303*(1+L1303/100)</f>
        <v>0</v>
      </c>
      <c r="N1303" s="239">
        <v>0</v>
      </c>
      <c r="O1303" s="239">
        <f>ROUND(E1303*N1303,2)</f>
        <v>0</v>
      </c>
      <c r="P1303" s="239">
        <v>0</v>
      </c>
      <c r="Q1303" s="239">
        <f>ROUND(E1303*P1303,2)</f>
        <v>0</v>
      </c>
      <c r="R1303" s="241"/>
      <c r="S1303" s="241" t="s">
        <v>343</v>
      </c>
      <c r="T1303" s="242" t="s">
        <v>195</v>
      </c>
      <c r="U1303" s="224">
        <v>0</v>
      </c>
      <c r="V1303" s="224">
        <f>ROUND(E1303*U1303,2)</f>
        <v>0</v>
      </c>
      <c r="W1303" s="224"/>
      <c r="X1303" s="224" t="s">
        <v>318</v>
      </c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319</v>
      </c>
      <c r="AH1303" s="213"/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1" x14ac:dyDescent="0.2">
      <c r="A1304" s="220"/>
      <c r="B1304" s="221"/>
      <c r="C1304" s="253" t="s">
        <v>2509</v>
      </c>
      <c r="D1304" s="226"/>
      <c r="E1304" s="227">
        <v>338.84</v>
      </c>
      <c r="F1304" s="224"/>
      <c r="G1304" s="224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204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1" x14ac:dyDescent="0.2">
      <c r="A1305" s="220"/>
      <c r="B1305" s="221"/>
      <c r="C1305" s="253" t="s">
        <v>2510</v>
      </c>
      <c r="D1305" s="226"/>
      <c r="E1305" s="227">
        <v>-60.5</v>
      </c>
      <c r="F1305" s="224"/>
      <c r="G1305" s="224"/>
      <c r="H1305" s="224"/>
      <c r="I1305" s="224"/>
      <c r="J1305" s="224"/>
      <c r="K1305" s="224"/>
      <c r="L1305" s="224"/>
      <c r="M1305" s="224"/>
      <c r="N1305" s="223"/>
      <c r="O1305" s="223"/>
      <c r="P1305" s="223"/>
      <c r="Q1305" s="223"/>
      <c r="R1305" s="224"/>
      <c r="S1305" s="224"/>
      <c r="T1305" s="224"/>
      <c r="U1305" s="224"/>
      <c r="V1305" s="224"/>
      <c r="W1305" s="224"/>
      <c r="X1305" s="224"/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204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53" t="s">
        <v>2511</v>
      </c>
      <c r="D1306" s="226"/>
      <c r="E1306" s="227">
        <v>46.56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204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53" t="s">
        <v>2512</v>
      </c>
      <c r="D1307" s="226"/>
      <c r="E1307" s="227">
        <v>169.74</v>
      </c>
      <c r="F1307" s="224"/>
      <c r="G1307" s="224"/>
      <c r="H1307" s="224"/>
      <c r="I1307" s="224"/>
      <c r="J1307" s="224"/>
      <c r="K1307" s="224"/>
      <c r="L1307" s="224"/>
      <c r="M1307" s="224"/>
      <c r="N1307" s="223"/>
      <c r="O1307" s="223"/>
      <c r="P1307" s="223"/>
      <c r="Q1307" s="223"/>
      <c r="R1307" s="224"/>
      <c r="S1307" s="224"/>
      <c r="T1307" s="224"/>
      <c r="U1307" s="224"/>
      <c r="V1307" s="224"/>
      <c r="W1307" s="224"/>
      <c r="X1307" s="224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204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20"/>
      <c r="B1308" s="221"/>
      <c r="C1308" s="253" t="s">
        <v>2513</v>
      </c>
      <c r="D1308" s="226"/>
      <c r="E1308" s="227">
        <v>1036.22</v>
      </c>
      <c r="F1308" s="224"/>
      <c r="G1308" s="224"/>
      <c r="H1308" s="224"/>
      <c r="I1308" s="224"/>
      <c r="J1308" s="224"/>
      <c r="K1308" s="224"/>
      <c r="L1308" s="224"/>
      <c r="M1308" s="224"/>
      <c r="N1308" s="223"/>
      <c r="O1308" s="223"/>
      <c r="P1308" s="223"/>
      <c r="Q1308" s="223"/>
      <c r="R1308" s="224"/>
      <c r="S1308" s="224"/>
      <c r="T1308" s="224"/>
      <c r="U1308" s="224"/>
      <c r="V1308" s="224"/>
      <c r="W1308" s="224"/>
      <c r="X1308" s="224"/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204</v>
      </c>
      <c r="AH1308" s="213">
        <v>0</v>
      </c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20"/>
      <c r="B1309" s="221"/>
      <c r="C1309" s="253" t="s">
        <v>2514</v>
      </c>
      <c r="D1309" s="226"/>
      <c r="E1309" s="227">
        <v>-447.64</v>
      </c>
      <c r="F1309" s="224"/>
      <c r="G1309" s="224"/>
      <c r="H1309" s="224"/>
      <c r="I1309" s="224"/>
      <c r="J1309" s="224"/>
      <c r="K1309" s="224"/>
      <c r="L1309" s="224"/>
      <c r="M1309" s="224"/>
      <c r="N1309" s="223"/>
      <c r="O1309" s="223"/>
      <c r="P1309" s="223"/>
      <c r="Q1309" s="223"/>
      <c r="R1309" s="224"/>
      <c r="S1309" s="224"/>
      <c r="T1309" s="224"/>
      <c r="U1309" s="224"/>
      <c r="V1309" s="224"/>
      <c r="W1309" s="224"/>
      <c r="X1309" s="224"/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204</v>
      </c>
      <c r="AH1309" s="213">
        <v>0</v>
      </c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20"/>
      <c r="B1310" s="221"/>
      <c r="C1310" s="253" t="s">
        <v>2515</v>
      </c>
      <c r="D1310" s="226"/>
      <c r="E1310" s="227">
        <v>232.2</v>
      </c>
      <c r="F1310" s="224"/>
      <c r="G1310" s="224"/>
      <c r="H1310" s="224"/>
      <c r="I1310" s="224"/>
      <c r="J1310" s="224"/>
      <c r="K1310" s="224"/>
      <c r="L1310" s="224"/>
      <c r="M1310" s="224"/>
      <c r="N1310" s="223"/>
      <c r="O1310" s="223"/>
      <c r="P1310" s="223"/>
      <c r="Q1310" s="223"/>
      <c r="R1310" s="224"/>
      <c r="S1310" s="224"/>
      <c r="T1310" s="224"/>
      <c r="U1310" s="224"/>
      <c r="V1310" s="224"/>
      <c r="W1310" s="224"/>
      <c r="X1310" s="224"/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204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1" x14ac:dyDescent="0.2">
      <c r="A1311" s="220"/>
      <c r="B1311" s="221"/>
      <c r="C1311" s="251"/>
      <c r="D1311" s="246"/>
      <c r="E1311" s="246"/>
      <c r="F1311" s="246"/>
      <c r="G1311" s="246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13"/>
      <c r="Z1311" s="213"/>
      <c r="AA1311" s="213"/>
      <c r="AB1311" s="213"/>
      <c r="AC1311" s="213"/>
      <c r="AD1311" s="213"/>
      <c r="AE1311" s="213"/>
      <c r="AF1311" s="213"/>
      <c r="AG1311" s="213" t="s">
        <v>200</v>
      </c>
      <c r="AH1311" s="213"/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1" x14ac:dyDescent="0.2">
      <c r="A1312" s="236">
        <v>210</v>
      </c>
      <c r="B1312" s="237" t="s">
        <v>2516</v>
      </c>
      <c r="C1312" s="249" t="s">
        <v>2517</v>
      </c>
      <c r="D1312" s="238" t="s">
        <v>435</v>
      </c>
      <c r="E1312" s="239">
        <v>1</v>
      </c>
      <c r="F1312" s="240"/>
      <c r="G1312" s="241">
        <f>ROUND(E1312*F1312,2)</f>
        <v>0</v>
      </c>
      <c r="H1312" s="240"/>
      <c r="I1312" s="241">
        <f>ROUND(E1312*H1312,2)</f>
        <v>0</v>
      </c>
      <c r="J1312" s="240"/>
      <c r="K1312" s="241">
        <f>ROUND(E1312*J1312,2)</f>
        <v>0</v>
      </c>
      <c r="L1312" s="241">
        <v>21</v>
      </c>
      <c r="M1312" s="241">
        <f>G1312*(1+L1312/100)</f>
        <v>0</v>
      </c>
      <c r="N1312" s="239">
        <v>0</v>
      </c>
      <c r="O1312" s="239">
        <f>ROUND(E1312*N1312,2)</f>
        <v>0</v>
      </c>
      <c r="P1312" s="239">
        <v>0</v>
      </c>
      <c r="Q1312" s="239">
        <f>ROUND(E1312*P1312,2)</f>
        <v>0</v>
      </c>
      <c r="R1312" s="241"/>
      <c r="S1312" s="241" t="s">
        <v>343</v>
      </c>
      <c r="T1312" s="242" t="s">
        <v>195</v>
      </c>
      <c r="U1312" s="224">
        <v>0</v>
      </c>
      <c r="V1312" s="224">
        <f>ROUND(E1312*U1312,2)</f>
        <v>0</v>
      </c>
      <c r="W1312" s="224"/>
      <c r="X1312" s="224" t="s">
        <v>318</v>
      </c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319</v>
      </c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53" t="s">
        <v>2518</v>
      </c>
      <c r="D1313" s="226"/>
      <c r="E1313" s="227">
        <v>1</v>
      </c>
      <c r="F1313" s="224"/>
      <c r="G1313" s="224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204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51"/>
      <c r="D1314" s="246"/>
      <c r="E1314" s="246"/>
      <c r="F1314" s="246"/>
      <c r="G1314" s="246"/>
      <c r="H1314" s="224"/>
      <c r="I1314" s="224"/>
      <c r="J1314" s="224"/>
      <c r="K1314" s="224"/>
      <c r="L1314" s="224"/>
      <c r="M1314" s="224"/>
      <c r="N1314" s="223"/>
      <c r="O1314" s="223"/>
      <c r="P1314" s="223"/>
      <c r="Q1314" s="223"/>
      <c r="R1314" s="224"/>
      <c r="S1314" s="224"/>
      <c r="T1314" s="224"/>
      <c r="U1314" s="224"/>
      <c r="V1314" s="224"/>
      <c r="W1314" s="224"/>
      <c r="X1314" s="224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200</v>
      </c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36">
        <v>211</v>
      </c>
      <c r="B1315" s="237" t="s">
        <v>2519</v>
      </c>
      <c r="C1315" s="249" t="s">
        <v>2520</v>
      </c>
      <c r="D1315" s="238" t="s">
        <v>435</v>
      </c>
      <c r="E1315" s="239">
        <v>3</v>
      </c>
      <c r="F1315" s="240"/>
      <c r="G1315" s="241">
        <f>ROUND(E1315*F1315,2)</f>
        <v>0</v>
      </c>
      <c r="H1315" s="240"/>
      <c r="I1315" s="241">
        <f>ROUND(E1315*H1315,2)</f>
        <v>0</v>
      </c>
      <c r="J1315" s="240"/>
      <c r="K1315" s="241">
        <f>ROUND(E1315*J1315,2)</f>
        <v>0</v>
      </c>
      <c r="L1315" s="241">
        <v>21</v>
      </c>
      <c r="M1315" s="241">
        <f>G1315*(1+L1315/100)</f>
        <v>0</v>
      </c>
      <c r="N1315" s="239">
        <v>0</v>
      </c>
      <c r="O1315" s="239">
        <f>ROUND(E1315*N1315,2)</f>
        <v>0</v>
      </c>
      <c r="P1315" s="239">
        <v>0</v>
      </c>
      <c r="Q1315" s="239">
        <f>ROUND(E1315*P1315,2)</f>
        <v>0</v>
      </c>
      <c r="R1315" s="241"/>
      <c r="S1315" s="241" t="s">
        <v>343</v>
      </c>
      <c r="T1315" s="242" t="s">
        <v>195</v>
      </c>
      <c r="U1315" s="224">
        <v>0</v>
      </c>
      <c r="V1315" s="224">
        <f>ROUND(E1315*U1315,2)</f>
        <v>0</v>
      </c>
      <c r="W1315" s="224"/>
      <c r="X1315" s="224" t="s">
        <v>318</v>
      </c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319</v>
      </c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60"/>
      <c r="D1316" s="258"/>
      <c r="E1316" s="258"/>
      <c r="F1316" s="258"/>
      <c r="G1316" s="258"/>
      <c r="H1316" s="224"/>
      <c r="I1316" s="224"/>
      <c r="J1316" s="224"/>
      <c r="K1316" s="224"/>
      <c r="L1316" s="224"/>
      <c r="M1316" s="224"/>
      <c r="N1316" s="223"/>
      <c r="O1316" s="223"/>
      <c r="P1316" s="223"/>
      <c r="Q1316" s="223"/>
      <c r="R1316" s="224"/>
      <c r="S1316" s="224"/>
      <c r="T1316" s="224"/>
      <c r="U1316" s="224"/>
      <c r="V1316" s="224"/>
      <c r="W1316" s="224"/>
      <c r="X1316" s="224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200</v>
      </c>
      <c r="AH1316" s="213"/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36">
        <v>212</v>
      </c>
      <c r="B1317" s="237" t="s">
        <v>2521</v>
      </c>
      <c r="C1317" s="249" t="s">
        <v>2522</v>
      </c>
      <c r="D1317" s="238" t="s">
        <v>435</v>
      </c>
      <c r="E1317" s="239">
        <v>1</v>
      </c>
      <c r="F1317" s="240"/>
      <c r="G1317" s="241">
        <f>ROUND(E1317*F1317,2)</f>
        <v>0</v>
      </c>
      <c r="H1317" s="240"/>
      <c r="I1317" s="241">
        <f>ROUND(E1317*H1317,2)</f>
        <v>0</v>
      </c>
      <c r="J1317" s="240"/>
      <c r="K1317" s="241">
        <f>ROUND(E1317*J1317,2)</f>
        <v>0</v>
      </c>
      <c r="L1317" s="241">
        <v>21</v>
      </c>
      <c r="M1317" s="241">
        <f>G1317*(1+L1317/100)</f>
        <v>0</v>
      </c>
      <c r="N1317" s="239">
        <v>0</v>
      </c>
      <c r="O1317" s="239">
        <f>ROUND(E1317*N1317,2)</f>
        <v>0</v>
      </c>
      <c r="P1317" s="239">
        <v>0</v>
      </c>
      <c r="Q1317" s="239">
        <f>ROUND(E1317*P1317,2)</f>
        <v>0</v>
      </c>
      <c r="R1317" s="241"/>
      <c r="S1317" s="241" t="s">
        <v>343</v>
      </c>
      <c r="T1317" s="242" t="s">
        <v>195</v>
      </c>
      <c r="U1317" s="224">
        <v>0</v>
      </c>
      <c r="V1317" s="224">
        <f>ROUND(E1317*U1317,2)</f>
        <v>0</v>
      </c>
      <c r="W1317" s="224"/>
      <c r="X1317" s="224" t="s">
        <v>318</v>
      </c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319</v>
      </c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60"/>
      <c r="D1318" s="258"/>
      <c r="E1318" s="258"/>
      <c r="F1318" s="258"/>
      <c r="G1318" s="258"/>
      <c r="H1318" s="224"/>
      <c r="I1318" s="224"/>
      <c r="J1318" s="224"/>
      <c r="K1318" s="224"/>
      <c r="L1318" s="224"/>
      <c r="M1318" s="224"/>
      <c r="N1318" s="223"/>
      <c r="O1318" s="223"/>
      <c r="P1318" s="223"/>
      <c r="Q1318" s="223"/>
      <c r="R1318" s="224"/>
      <c r="S1318" s="224"/>
      <c r="T1318" s="224"/>
      <c r="U1318" s="224"/>
      <c r="V1318" s="224"/>
      <c r="W1318" s="224"/>
      <c r="X1318" s="224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200</v>
      </c>
      <c r="AH1318" s="213"/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36">
        <v>213</v>
      </c>
      <c r="B1319" s="237" t="s">
        <v>2523</v>
      </c>
      <c r="C1319" s="249" t="s">
        <v>2524</v>
      </c>
      <c r="D1319" s="238" t="s">
        <v>435</v>
      </c>
      <c r="E1319" s="239">
        <v>1</v>
      </c>
      <c r="F1319" s="240"/>
      <c r="G1319" s="241">
        <f>ROUND(E1319*F1319,2)</f>
        <v>0</v>
      </c>
      <c r="H1319" s="240"/>
      <c r="I1319" s="241">
        <f>ROUND(E1319*H1319,2)</f>
        <v>0</v>
      </c>
      <c r="J1319" s="240"/>
      <c r="K1319" s="241">
        <f>ROUND(E1319*J1319,2)</f>
        <v>0</v>
      </c>
      <c r="L1319" s="241">
        <v>21</v>
      </c>
      <c r="M1319" s="241">
        <f>G1319*(1+L1319/100)</f>
        <v>0</v>
      </c>
      <c r="N1319" s="239">
        <v>0</v>
      </c>
      <c r="O1319" s="239">
        <f>ROUND(E1319*N1319,2)</f>
        <v>0</v>
      </c>
      <c r="P1319" s="239">
        <v>0</v>
      </c>
      <c r="Q1319" s="239">
        <f>ROUND(E1319*P1319,2)</f>
        <v>0</v>
      </c>
      <c r="R1319" s="241"/>
      <c r="S1319" s="241" t="s">
        <v>343</v>
      </c>
      <c r="T1319" s="242" t="s">
        <v>195</v>
      </c>
      <c r="U1319" s="224">
        <v>0</v>
      </c>
      <c r="V1319" s="224">
        <f>ROUND(E1319*U1319,2)</f>
        <v>0</v>
      </c>
      <c r="W1319" s="224"/>
      <c r="X1319" s="224" t="s">
        <v>318</v>
      </c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319</v>
      </c>
      <c r="AH1319" s="213"/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 x14ac:dyDescent="0.2">
      <c r="A1320" s="220"/>
      <c r="B1320" s="221"/>
      <c r="C1320" s="260"/>
      <c r="D1320" s="258"/>
      <c r="E1320" s="258"/>
      <c r="F1320" s="258"/>
      <c r="G1320" s="258"/>
      <c r="H1320" s="224"/>
      <c r="I1320" s="224"/>
      <c r="J1320" s="224"/>
      <c r="K1320" s="224"/>
      <c r="L1320" s="224"/>
      <c r="M1320" s="224"/>
      <c r="N1320" s="223"/>
      <c r="O1320" s="223"/>
      <c r="P1320" s="223"/>
      <c r="Q1320" s="223"/>
      <c r="R1320" s="224"/>
      <c r="S1320" s="224"/>
      <c r="T1320" s="224"/>
      <c r="U1320" s="224"/>
      <c r="V1320" s="224"/>
      <c r="W1320" s="224"/>
      <c r="X1320" s="224"/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200</v>
      </c>
      <c r="AH1320" s="213"/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1" x14ac:dyDescent="0.2">
      <c r="A1321" s="236">
        <v>214</v>
      </c>
      <c r="B1321" s="237" t="s">
        <v>2525</v>
      </c>
      <c r="C1321" s="249" t="s">
        <v>2526</v>
      </c>
      <c r="D1321" s="238" t="s">
        <v>435</v>
      </c>
      <c r="E1321" s="239">
        <v>1</v>
      </c>
      <c r="F1321" s="240"/>
      <c r="G1321" s="241">
        <f>ROUND(E1321*F1321,2)</f>
        <v>0</v>
      </c>
      <c r="H1321" s="240"/>
      <c r="I1321" s="241">
        <f>ROUND(E1321*H1321,2)</f>
        <v>0</v>
      </c>
      <c r="J1321" s="240"/>
      <c r="K1321" s="241">
        <f>ROUND(E1321*J1321,2)</f>
        <v>0</v>
      </c>
      <c r="L1321" s="241">
        <v>21</v>
      </c>
      <c r="M1321" s="241">
        <f>G1321*(1+L1321/100)</f>
        <v>0</v>
      </c>
      <c r="N1321" s="239">
        <v>0</v>
      </c>
      <c r="O1321" s="239">
        <f>ROUND(E1321*N1321,2)</f>
        <v>0</v>
      </c>
      <c r="P1321" s="239">
        <v>0</v>
      </c>
      <c r="Q1321" s="239">
        <f>ROUND(E1321*P1321,2)</f>
        <v>0</v>
      </c>
      <c r="R1321" s="241"/>
      <c r="S1321" s="241" t="s">
        <v>343</v>
      </c>
      <c r="T1321" s="242" t="s">
        <v>195</v>
      </c>
      <c r="U1321" s="224">
        <v>0</v>
      </c>
      <c r="V1321" s="224">
        <f>ROUND(E1321*U1321,2)</f>
        <v>0</v>
      </c>
      <c r="W1321" s="224"/>
      <c r="X1321" s="224" t="s">
        <v>318</v>
      </c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319</v>
      </c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60"/>
      <c r="D1322" s="258"/>
      <c r="E1322" s="258"/>
      <c r="F1322" s="258"/>
      <c r="G1322" s="258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200</v>
      </c>
      <c r="AH1322" s="213"/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36">
        <v>215</v>
      </c>
      <c r="B1323" s="237" t="s">
        <v>2527</v>
      </c>
      <c r="C1323" s="249" t="s">
        <v>2528</v>
      </c>
      <c r="D1323" s="238" t="s">
        <v>435</v>
      </c>
      <c r="E1323" s="239">
        <v>7</v>
      </c>
      <c r="F1323" s="240"/>
      <c r="G1323" s="241">
        <f>ROUND(E1323*F1323,2)</f>
        <v>0</v>
      </c>
      <c r="H1323" s="240"/>
      <c r="I1323" s="241">
        <f>ROUND(E1323*H1323,2)</f>
        <v>0</v>
      </c>
      <c r="J1323" s="240"/>
      <c r="K1323" s="241">
        <f>ROUND(E1323*J1323,2)</f>
        <v>0</v>
      </c>
      <c r="L1323" s="241">
        <v>21</v>
      </c>
      <c r="M1323" s="241">
        <f>G1323*(1+L1323/100)</f>
        <v>0</v>
      </c>
      <c r="N1323" s="239">
        <v>0</v>
      </c>
      <c r="O1323" s="239">
        <f>ROUND(E1323*N1323,2)</f>
        <v>0</v>
      </c>
      <c r="P1323" s="239">
        <v>0</v>
      </c>
      <c r="Q1323" s="239">
        <f>ROUND(E1323*P1323,2)</f>
        <v>0</v>
      </c>
      <c r="R1323" s="241"/>
      <c r="S1323" s="241" t="s">
        <v>343</v>
      </c>
      <c r="T1323" s="242" t="s">
        <v>195</v>
      </c>
      <c r="U1323" s="224">
        <v>0</v>
      </c>
      <c r="V1323" s="224">
        <f>ROUND(E1323*U1323,2)</f>
        <v>0</v>
      </c>
      <c r="W1323" s="224"/>
      <c r="X1323" s="224" t="s">
        <v>318</v>
      </c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319</v>
      </c>
      <c r="AH1323" s="213"/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20"/>
      <c r="B1324" s="221"/>
      <c r="C1324" s="260"/>
      <c r="D1324" s="258"/>
      <c r="E1324" s="258"/>
      <c r="F1324" s="258"/>
      <c r="G1324" s="258"/>
      <c r="H1324" s="224"/>
      <c r="I1324" s="224"/>
      <c r="J1324" s="224"/>
      <c r="K1324" s="224"/>
      <c r="L1324" s="224"/>
      <c r="M1324" s="224"/>
      <c r="N1324" s="223"/>
      <c r="O1324" s="223"/>
      <c r="P1324" s="223"/>
      <c r="Q1324" s="223"/>
      <c r="R1324" s="224"/>
      <c r="S1324" s="224"/>
      <c r="T1324" s="224"/>
      <c r="U1324" s="224"/>
      <c r="V1324" s="224"/>
      <c r="W1324" s="224"/>
      <c r="X1324" s="224"/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200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1" x14ac:dyDescent="0.2">
      <c r="A1325" s="236">
        <v>216</v>
      </c>
      <c r="B1325" s="237" t="s">
        <v>2529</v>
      </c>
      <c r="C1325" s="249" t="s">
        <v>2530</v>
      </c>
      <c r="D1325" s="238" t="s">
        <v>435</v>
      </c>
      <c r="E1325" s="239">
        <v>2</v>
      </c>
      <c r="F1325" s="240"/>
      <c r="G1325" s="241">
        <f>ROUND(E1325*F1325,2)</f>
        <v>0</v>
      </c>
      <c r="H1325" s="240"/>
      <c r="I1325" s="241">
        <f>ROUND(E1325*H1325,2)</f>
        <v>0</v>
      </c>
      <c r="J1325" s="240"/>
      <c r="K1325" s="241">
        <f>ROUND(E1325*J1325,2)</f>
        <v>0</v>
      </c>
      <c r="L1325" s="241">
        <v>21</v>
      </c>
      <c r="M1325" s="241">
        <f>G1325*(1+L1325/100)</f>
        <v>0</v>
      </c>
      <c r="N1325" s="239">
        <v>0</v>
      </c>
      <c r="O1325" s="239">
        <f>ROUND(E1325*N1325,2)</f>
        <v>0</v>
      </c>
      <c r="P1325" s="239">
        <v>0</v>
      </c>
      <c r="Q1325" s="239">
        <f>ROUND(E1325*P1325,2)</f>
        <v>0</v>
      </c>
      <c r="R1325" s="241"/>
      <c r="S1325" s="241" t="s">
        <v>343</v>
      </c>
      <c r="T1325" s="242" t="s">
        <v>195</v>
      </c>
      <c r="U1325" s="224">
        <v>0</v>
      </c>
      <c r="V1325" s="224">
        <f>ROUND(E1325*U1325,2)</f>
        <v>0</v>
      </c>
      <c r="W1325" s="224"/>
      <c r="X1325" s="224" t="s">
        <v>318</v>
      </c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319</v>
      </c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20"/>
      <c r="B1326" s="221"/>
      <c r="C1326" s="260"/>
      <c r="D1326" s="258"/>
      <c r="E1326" s="258"/>
      <c r="F1326" s="258"/>
      <c r="G1326" s="258"/>
      <c r="H1326" s="224"/>
      <c r="I1326" s="224"/>
      <c r="J1326" s="224"/>
      <c r="K1326" s="224"/>
      <c r="L1326" s="224"/>
      <c r="M1326" s="224"/>
      <c r="N1326" s="223"/>
      <c r="O1326" s="223"/>
      <c r="P1326" s="223"/>
      <c r="Q1326" s="223"/>
      <c r="R1326" s="224"/>
      <c r="S1326" s="224"/>
      <c r="T1326" s="224"/>
      <c r="U1326" s="224"/>
      <c r="V1326" s="224"/>
      <c r="W1326" s="224"/>
      <c r="X1326" s="224"/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200</v>
      </c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ht="33.75" outlineLevel="1" x14ac:dyDescent="0.2">
      <c r="A1327" s="236">
        <v>217</v>
      </c>
      <c r="B1327" s="237" t="s">
        <v>2531</v>
      </c>
      <c r="C1327" s="249" t="s">
        <v>2532</v>
      </c>
      <c r="D1327" s="238" t="s">
        <v>398</v>
      </c>
      <c r="E1327" s="239">
        <v>572.47050000000002</v>
      </c>
      <c r="F1327" s="240"/>
      <c r="G1327" s="241">
        <f>ROUND(E1327*F1327,2)</f>
        <v>0</v>
      </c>
      <c r="H1327" s="240"/>
      <c r="I1327" s="241">
        <f>ROUND(E1327*H1327,2)</f>
        <v>0</v>
      </c>
      <c r="J1327" s="240"/>
      <c r="K1327" s="241">
        <f>ROUND(E1327*J1327,2)</f>
        <v>0</v>
      </c>
      <c r="L1327" s="241">
        <v>21</v>
      </c>
      <c r="M1327" s="241">
        <f>G1327*(1+L1327/100)</f>
        <v>0</v>
      </c>
      <c r="N1327" s="239">
        <v>4.0000000000000001E-3</v>
      </c>
      <c r="O1327" s="239">
        <f>ROUND(E1327*N1327,2)</f>
        <v>2.29</v>
      </c>
      <c r="P1327" s="239">
        <v>0</v>
      </c>
      <c r="Q1327" s="239">
        <f>ROUND(E1327*P1327,2)</f>
        <v>0</v>
      </c>
      <c r="R1327" s="241" t="s">
        <v>317</v>
      </c>
      <c r="S1327" s="241" t="s">
        <v>194</v>
      </c>
      <c r="T1327" s="242" t="s">
        <v>242</v>
      </c>
      <c r="U1327" s="224">
        <v>0</v>
      </c>
      <c r="V1327" s="224">
        <f>ROUND(E1327*U1327,2)</f>
        <v>0</v>
      </c>
      <c r="W1327" s="224"/>
      <c r="X1327" s="224" t="s">
        <v>318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319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20"/>
      <c r="B1328" s="221"/>
      <c r="C1328" s="253" t="s">
        <v>2533</v>
      </c>
      <c r="D1328" s="226"/>
      <c r="E1328" s="227">
        <v>572.47050000000002</v>
      </c>
      <c r="F1328" s="224"/>
      <c r="G1328" s="224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204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20"/>
      <c r="B1329" s="221"/>
      <c r="C1329" s="251"/>
      <c r="D1329" s="246"/>
      <c r="E1329" s="246"/>
      <c r="F1329" s="246"/>
      <c r="G1329" s="246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200</v>
      </c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>
        <v>218</v>
      </c>
      <c r="B1330" s="221" t="s">
        <v>1331</v>
      </c>
      <c r="C1330" s="265" t="s">
        <v>1332</v>
      </c>
      <c r="D1330" s="222" t="s">
        <v>0</v>
      </c>
      <c r="E1330" s="245"/>
      <c r="F1330" s="225"/>
      <c r="G1330" s="224">
        <f>ROUND(E1330*F1330,2)</f>
        <v>0</v>
      </c>
      <c r="H1330" s="225"/>
      <c r="I1330" s="224">
        <f>ROUND(E1330*H1330,2)</f>
        <v>0</v>
      </c>
      <c r="J1330" s="225"/>
      <c r="K1330" s="224">
        <f>ROUND(E1330*J1330,2)</f>
        <v>0</v>
      </c>
      <c r="L1330" s="224">
        <v>21</v>
      </c>
      <c r="M1330" s="224">
        <f>G1330*(1+L1330/100)</f>
        <v>0</v>
      </c>
      <c r="N1330" s="223">
        <v>0</v>
      </c>
      <c r="O1330" s="223">
        <f>ROUND(E1330*N1330,2)</f>
        <v>0</v>
      </c>
      <c r="P1330" s="223">
        <v>0</v>
      </c>
      <c r="Q1330" s="223">
        <f>ROUND(E1330*P1330,2)</f>
        <v>0</v>
      </c>
      <c r="R1330" s="224" t="s">
        <v>1300</v>
      </c>
      <c r="S1330" s="224" t="s">
        <v>194</v>
      </c>
      <c r="T1330" s="224" t="s">
        <v>242</v>
      </c>
      <c r="U1330" s="224">
        <v>0</v>
      </c>
      <c r="V1330" s="224">
        <f>ROUND(E1330*U1330,2)</f>
        <v>0</v>
      </c>
      <c r="W1330" s="224"/>
      <c r="X1330" s="224" t="s">
        <v>338</v>
      </c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339</v>
      </c>
      <c r="AH1330" s="213"/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20"/>
      <c r="B1331" s="221"/>
      <c r="C1331" s="266" t="s">
        <v>1333</v>
      </c>
      <c r="D1331" s="263"/>
      <c r="E1331" s="263"/>
      <c r="F1331" s="263"/>
      <c r="G1331" s="263"/>
      <c r="H1331" s="224"/>
      <c r="I1331" s="224"/>
      <c r="J1331" s="224"/>
      <c r="K1331" s="224"/>
      <c r="L1331" s="224"/>
      <c r="M1331" s="224"/>
      <c r="N1331" s="223"/>
      <c r="O1331" s="223"/>
      <c r="P1331" s="223"/>
      <c r="Q1331" s="223"/>
      <c r="R1331" s="224"/>
      <c r="S1331" s="224"/>
      <c r="T1331" s="224"/>
      <c r="U1331" s="224"/>
      <c r="V1331" s="224"/>
      <c r="W1331" s="224"/>
      <c r="X1331" s="224"/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234</v>
      </c>
      <c r="AH1331" s="213"/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20"/>
      <c r="B1332" s="221"/>
      <c r="C1332" s="251"/>
      <c r="D1332" s="246"/>
      <c r="E1332" s="246"/>
      <c r="F1332" s="246"/>
      <c r="G1332" s="246"/>
      <c r="H1332" s="224"/>
      <c r="I1332" s="224"/>
      <c r="J1332" s="224"/>
      <c r="K1332" s="224"/>
      <c r="L1332" s="224"/>
      <c r="M1332" s="224"/>
      <c r="N1332" s="223"/>
      <c r="O1332" s="223"/>
      <c r="P1332" s="223"/>
      <c r="Q1332" s="223"/>
      <c r="R1332" s="224"/>
      <c r="S1332" s="224"/>
      <c r="T1332" s="224"/>
      <c r="U1332" s="224"/>
      <c r="V1332" s="224"/>
      <c r="W1332" s="224"/>
      <c r="X1332" s="224"/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200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x14ac:dyDescent="0.2">
      <c r="A1333" s="229" t="s">
        <v>189</v>
      </c>
      <c r="B1333" s="230" t="s">
        <v>138</v>
      </c>
      <c r="C1333" s="248" t="s">
        <v>139</v>
      </c>
      <c r="D1333" s="231"/>
      <c r="E1333" s="232"/>
      <c r="F1333" s="233"/>
      <c r="G1333" s="233">
        <f>SUMIF(AG1334:AG1367,"&lt;&gt;NOR",G1334:G1367)</f>
        <v>0</v>
      </c>
      <c r="H1333" s="233"/>
      <c r="I1333" s="233">
        <f>SUM(I1334:I1367)</f>
        <v>0</v>
      </c>
      <c r="J1333" s="233"/>
      <c r="K1333" s="233">
        <f>SUM(K1334:K1367)</f>
        <v>0</v>
      </c>
      <c r="L1333" s="233"/>
      <c r="M1333" s="233">
        <f>SUM(M1334:M1367)</f>
        <v>0</v>
      </c>
      <c r="N1333" s="232"/>
      <c r="O1333" s="232">
        <f>SUM(O1334:O1367)</f>
        <v>0</v>
      </c>
      <c r="P1333" s="232"/>
      <c r="Q1333" s="232">
        <f>SUM(Q1334:Q1367)</f>
        <v>0</v>
      </c>
      <c r="R1333" s="233"/>
      <c r="S1333" s="233"/>
      <c r="T1333" s="234"/>
      <c r="U1333" s="228"/>
      <c r="V1333" s="228">
        <f>SUM(V1334:V1367)</f>
        <v>0</v>
      </c>
      <c r="W1333" s="228"/>
      <c r="X1333" s="228"/>
      <c r="AG1333" t="s">
        <v>190</v>
      </c>
    </row>
    <row r="1334" spans="1:60" outlineLevel="1" x14ac:dyDescent="0.2">
      <c r="A1334" s="236">
        <v>219</v>
      </c>
      <c r="B1334" s="237" t="s">
        <v>2534</v>
      </c>
      <c r="C1334" s="249" t="s">
        <v>2535</v>
      </c>
      <c r="D1334" s="238" t="s">
        <v>435</v>
      </c>
      <c r="E1334" s="239">
        <v>2</v>
      </c>
      <c r="F1334" s="240"/>
      <c r="G1334" s="241">
        <f>ROUND(E1334*F1334,2)</f>
        <v>0</v>
      </c>
      <c r="H1334" s="240"/>
      <c r="I1334" s="241">
        <f>ROUND(E1334*H1334,2)</f>
        <v>0</v>
      </c>
      <c r="J1334" s="240"/>
      <c r="K1334" s="241">
        <f>ROUND(E1334*J1334,2)</f>
        <v>0</v>
      </c>
      <c r="L1334" s="241">
        <v>21</v>
      </c>
      <c r="M1334" s="241">
        <f>G1334*(1+L1334/100)</f>
        <v>0</v>
      </c>
      <c r="N1334" s="239">
        <v>0</v>
      </c>
      <c r="O1334" s="239">
        <f>ROUND(E1334*N1334,2)</f>
        <v>0</v>
      </c>
      <c r="P1334" s="239">
        <v>0</v>
      </c>
      <c r="Q1334" s="239">
        <f>ROUND(E1334*P1334,2)</f>
        <v>0</v>
      </c>
      <c r="R1334" s="241"/>
      <c r="S1334" s="241" t="s">
        <v>343</v>
      </c>
      <c r="T1334" s="242" t="s">
        <v>195</v>
      </c>
      <c r="U1334" s="224">
        <v>0</v>
      </c>
      <c r="V1334" s="224">
        <f>ROUND(E1334*U1334,2)</f>
        <v>0</v>
      </c>
      <c r="W1334" s="224"/>
      <c r="X1334" s="224" t="s">
        <v>318</v>
      </c>
      <c r="Y1334" s="213"/>
      <c r="Z1334" s="213"/>
      <c r="AA1334" s="213"/>
      <c r="AB1334" s="213"/>
      <c r="AC1334" s="213"/>
      <c r="AD1334" s="213"/>
      <c r="AE1334" s="213"/>
      <c r="AF1334" s="213"/>
      <c r="AG1334" s="213" t="s">
        <v>319</v>
      </c>
      <c r="AH1334" s="213"/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1" x14ac:dyDescent="0.2">
      <c r="A1335" s="220"/>
      <c r="B1335" s="221"/>
      <c r="C1335" s="253" t="s">
        <v>2536</v>
      </c>
      <c r="D1335" s="226"/>
      <c r="E1335" s="227"/>
      <c r="F1335" s="224"/>
      <c r="G1335" s="224"/>
      <c r="H1335" s="224"/>
      <c r="I1335" s="224"/>
      <c r="J1335" s="224"/>
      <c r="K1335" s="224"/>
      <c r="L1335" s="224"/>
      <c r="M1335" s="224"/>
      <c r="N1335" s="223"/>
      <c r="O1335" s="223"/>
      <c r="P1335" s="223"/>
      <c r="Q1335" s="223"/>
      <c r="R1335" s="224"/>
      <c r="S1335" s="224"/>
      <c r="T1335" s="224"/>
      <c r="U1335" s="224"/>
      <c r="V1335" s="224"/>
      <c r="W1335" s="224"/>
      <c r="X1335" s="224"/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204</v>
      </c>
      <c r="AH1335" s="213">
        <v>0</v>
      </c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53" t="s">
        <v>2537</v>
      </c>
      <c r="D1336" s="226"/>
      <c r="E1336" s="227">
        <v>2</v>
      </c>
      <c r="F1336" s="224"/>
      <c r="G1336" s="224"/>
      <c r="H1336" s="224"/>
      <c r="I1336" s="224"/>
      <c r="J1336" s="224"/>
      <c r="K1336" s="224"/>
      <c r="L1336" s="224"/>
      <c r="M1336" s="224"/>
      <c r="N1336" s="223"/>
      <c r="O1336" s="223"/>
      <c r="P1336" s="223"/>
      <c r="Q1336" s="223"/>
      <c r="R1336" s="224"/>
      <c r="S1336" s="224"/>
      <c r="T1336" s="224"/>
      <c r="U1336" s="224"/>
      <c r="V1336" s="224"/>
      <c r="W1336" s="224"/>
      <c r="X1336" s="224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204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51"/>
      <c r="D1337" s="246"/>
      <c r="E1337" s="246"/>
      <c r="F1337" s="246"/>
      <c r="G1337" s="246"/>
      <c r="H1337" s="224"/>
      <c r="I1337" s="224"/>
      <c r="J1337" s="224"/>
      <c r="K1337" s="224"/>
      <c r="L1337" s="224"/>
      <c r="M1337" s="224"/>
      <c r="N1337" s="223"/>
      <c r="O1337" s="223"/>
      <c r="P1337" s="223"/>
      <c r="Q1337" s="223"/>
      <c r="R1337" s="224"/>
      <c r="S1337" s="224"/>
      <c r="T1337" s="224"/>
      <c r="U1337" s="224"/>
      <c r="V1337" s="224"/>
      <c r="W1337" s="224"/>
      <c r="X1337" s="224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200</v>
      </c>
      <c r="AH1337" s="213"/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1" x14ac:dyDescent="0.2">
      <c r="A1338" s="236">
        <v>220</v>
      </c>
      <c r="B1338" s="237" t="s">
        <v>2538</v>
      </c>
      <c r="C1338" s="249" t="s">
        <v>2539</v>
      </c>
      <c r="D1338" s="238" t="s">
        <v>435</v>
      </c>
      <c r="E1338" s="239">
        <v>2</v>
      </c>
      <c r="F1338" s="240"/>
      <c r="G1338" s="241">
        <f>ROUND(E1338*F1338,2)</f>
        <v>0</v>
      </c>
      <c r="H1338" s="240"/>
      <c r="I1338" s="241">
        <f>ROUND(E1338*H1338,2)</f>
        <v>0</v>
      </c>
      <c r="J1338" s="240"/>
      <c r="K1338" s="241">
        <f>ROUND(E1338*J1338,2)</f>
        <v>0</v>
      </c>
      <c r="L1338" s="241">
        <v>21</v>
      </c>
      <c r="M1338" s="241">
        <f>G1338*(1+L1338/100)</f>
        <v>0</v>
      </c>
      <c r="N1338" s="239">
        <v>0</v>
      </c>
      <c r="O1338" s="239">
        <f>ROUND(E1338*N1338,2)</f>
        <v>0</v>
      </c>
      <c r="P1338" s="239">
        <v>0</v>
      </c>
      <c r="Q1338" s="239">
        <f>ROUND(E1338*P1338,2)</f>
        <v>0</v>
      </c>
      <c r="R1338" s="241"/>
      <c r="S1338" s="241" t="s">
        <v>343</v>
      </c>
      <c r="T1338" s="242" t="s">
        <v>195</v>
      </c>
      <c r="U1338" s="224">
        <v>0</v>
      </c>
      <c r="V1338" s="224">
        <f>ROUND(E1338*U1338,2)</f>
        <v>0</v>
      </c>
      <c r="W1338" s="224"/>
      <c r="X1338" s="224" t="s">
        <v>318</v>
      </c>
      <c r="Y1338" s="213"/>
      <c r="Z1338" s="213"/>
      <c r="AA1338" s="213"/>
      <c r="AB1338" s="213"/>
      <c r="AC1338" s="213"/>
      <c r="AD1338" s="213"/>
      <c r="AE1338" s="213"/>
      <c r="AF1338" s="213"/>
      <c r="AG1338" s="213" t="s">
        <v>319</v>
      </c>
      <c r="AH1338" s="213"/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1" x14ac:dyDescent="0.2">
      <c r="A1339" s="220"/>
      <c r="B1339" s="221"/>
      <c r="C1339" s="260"/>
      <c r="D1339" s="258"/>
      <c r="E1339" s="258"/>
      <c r="F1339" s="258"/>
      <c r="G1339" s="258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200</v>
      </c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36">
        <v>221</v>
      </c>
      <c r="B1340" s="237" t="s">
        <v>2540</v>
      </c>
      <c r="C1340" s="249" t="s">
        <v>2541</v>
      </c>
      <c r="D1340" s="238" t="s">
        <v>435</v>
      </c>
      <c r="E1340" s="239">
        <v>1</v>
      </c>
      <c r="F1340" s="240"/>
      <c r="G1340" s="241">
        <f>ROUND(E1340*F1340,2)</f>
        <v>0</v>
      </c>
      <c r="H1340" s="240"/>
      <c r="I1340" s="241">
        <f>ROUND(E1340*H1340,2)</f>
        <v>0</v>
      </c>
      <c r="J1340" s="240"/>
      <c r="K1340" s="241">
        <f>ROUND(E1340*J1340,2)</f>
        <v>0</v>
      </c>
      <c r="L1340" s="241">
        <v>21</v>
      </c>
      <c r="M1340" s="241">
        <f>G1340*(1+L1340/100)</f>
        <v>0</v>
      </c>
      <c r="N1340" s="239">
        <v>0</v>
      </c>
      <c r="O1340" s="239">
        <f>ROUND(E1340*N1340,2)</f>
        <v>0</v>
      </c>
      <c r="P1340" s="239">
        <v>0</v>
      </c>
      <c r="Q1340" s="239">
        <f>ROUND(E1340*P1340,2)</f>
        <v>0</v>
      </c>
      <c r="R1340" s="241"/>
      <c r="S1340" s="241" t="s">
        <v>343</v>
      </c>
      <c r="T1340" s="242" t="s">
        <v>195</v>
      </c>
      <c r="U1340" s="224">
        <v>0</v>
      </c>
      <c r="V1340" s="224">
        <f>ROUND(E1340*U1340,2)</f>
        <v>0</v>
      </c>
      <c r="W1340" s="224"/>
      <c r="X1340" s="224" t="s">
        <v>318</v>
      </c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319</v>
      </c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1" x14ac:dyDescent="0.2">
      <c r="A1341" s="220"/>
      <c r="B1341" s="221"/>
      <c r="C1341" s="260"/>
      <c r="D1341" s="258"/>
      <c r="E1341" s="258"/>
      <c r="F1341" s="258"/>
      <c r="G1341" s="258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13"/>
      <c r="Z1341" s="213"/>
      <c r="AA1341" s="213"/>
      <c r="AB1341" s="213"/>
      <c r="AC1341" s="213"/>
      <c r="AD1341" s="213"/>
      <c r="AE1341" s="213"/>
      <c r="AF1341" s="213"/>
      <c r="AG1341" s="213" t="s">
        <v>200</v>
      </c>
      <c r="AH1341" s="213"/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ht="22.5" outlineLevel="1" x14ac:dyDescent="0.2">
      <c r="A1342" s="236">
        <v>222</v>
      </c>
      <c r="B1342" s="237" t="s">
        <v>2542</v>
      </c>
      <c r="C1342" s="249" t="s">
        <v>2543</v>
      </c>
      <c r="D1342" s="238" t="s">
        <v>435</v>
      </c>
      <c r="E1342" s="239">
        <v>1</v>
      </c>
      <c r="F1342" s="240"/>
      <c r="G1342" s="241">
        <f>ROUND(E1342*F1342,2)</f>
        <v>0</v>
      </c>
      <c r="H1342" s="240"/>
      <c r="I1342" s="241">
        <f>ROUND(E1342*H1342,2)</f>
        <v>0</v>
      </c>
      <c r="J1342" s="240"/>
      <c r="K1342" s="241">
        <f>ROUND(E1342*J1342,2)</f>
        <v>0</v>
      </c>
      <c r="L1342" s="241">
        <v>21</v>
      </c>
      <c r="M1342" s="241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41"/>
      <c r="S1342" s="241" t="s">
        <v>343</v>
      </c>
      <c r="T1342" s="242" t="s">
        <v>195</v>
      </c>
      <c r="U1342" s="224">
        <v>0</v>
      </c>
      <c r="V1342" s="224">
        <f>ROUND(E1342*U1342,2)</f>
        <v>0</v>
      </c>
      <c r="W1342" s="224"/>
      <c r="X1342" s="224" t="s">
        <v>318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319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53" t="s">
        <v>2544</v>
      </c>
      <c r="D1343" s="226"/>
      <c r="E1343" s="227">
        <v>1</v>
      </c>
      <c r="F1343" s="224"/>
      <c r="G1343" s="224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204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51"/>
      <c r="D1344" s="246"/>
      <c r="E1344" s="246"/>
      <c r="F1344" s="246"/>
      <c r="G1344" s="246"/>
      <c r="H1344" s="224"/>
      <c r="I1344" s="224"/>
      <c r="J1344" s="224"/>
      <c r="K1344" s="224"/>
      <c r="L1344" s="224"/>
      <c r="M1344" s="224"/>
      <c r="N1344" s="223"/>
      <c r="O1344" s="223"/>
      <c r="P1344" s="223"/>
      <c r="Q1344" s="223"/>
      <c r="R1344" s="224"/>
      <c r="S1344" s="224"/>
      <c r="T1344" s="224"/>
      <c r="U1344" s="224"/>
      <c r="V1344" s="224"/>
      <c r="W1344" s="224"/>
      <c r="X1344" s="224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200</v>
      </c>
      <c r="AH1344" s="213"/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ht="22.5" outlineLevel="1" x14ac:dyDescent="0.2">
      <c r="A1345" s="236">
        <v>223</v>
      </c>
      <c r="B1345" s="237" t="s">
        <v>2545</v>
      </c>
      <c r="C1345" s="249" t="s">
        <v>2546</v>
      </c>
      <c r="D1345" s="238" t="s">
        <v>435</v>
      </c>
      <c r="E1345" s="239">
        <v>2</v>
      </c>
      <c r="F1345" s="240"/>
      <c r="G1345" s="241">
        <f>ROUND(E1345*F1345,2)</f>
        <v>0</v>
      </c>
      <c r="H1345" s="240"/>
      <c r="I1345" s="241">
        <f>ROUND(E1345*H1345,2)</f>
        <v>0</v>
      </c>
      <c r="J1345" s="240"/>
      <c r="K1345" s="241">
        <f>ROUND(E1345*J1345,2)</f>
        <v>0</v>
      </c>
      <c r="L1345" s="241">
        <v>21</v>
      </c>
      <c r="M1345" s="241">
        <f>G1345*(1+L1345/100)</f>
        <v>0</v>
      </c>
      <c r="N1345" s="239">
        <v>0</v>
      </c>
      <c r="O1345" s="239">
        <f>ROUND(E1345*N1345,2)</f>
        <v>0</v>
      </c>
      <c r="P1345" s="239">
        <v>0</v>
      </c>
      <c r="Q1345" s="239">
        <f>ROUND(E1345*P1345,2)</f>
        <v>0</v>
      </c>
      <c r="R1345" s="241"/>
      <c r="S1345" s="241" t="s">
        <v>343</v>
      </c>
      <c r="T1345" s="242" t="s">
        <v>195</v>
      </c>
      <c r="U1345" s="224">
        <v>0</v>
      </c>
      <c r="V1345" s="224">
        <f>ROUND(E1345*U1345,2)</f>
        <v>0</v>
      </c>
      <c r="W1345" s="224"/>
      <c r="X1345" s="224" t="s">
        <v>318</v>
      </c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319</v>
      </c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20"/>
      <c r="B1346" s="221"/>
      <c r="C1346" s="253" t="s">
        <v>2547</v>
      </c>
      <c r="D1346" s="226"/>
      <c r="E1346" s="227"/>
      <c r="F1346" s="224"/>
      <c r="G1346" s="224"/>
      <c r="H1346" s="224"/>
      <c r="I1346" s="224"/>
      <c r="J1346" s="224"/>
      <c r="K1346" s="224"/>
      <c r="L1346" s="224"/>
      <c r="M1346" s="224"/>
      <c r="N1346" s="223"/>
      <c r="O1346" s="223"/>
      <c r="P1346" s="223"/>
      <c r="Q1346" s="223"/>
      <c r="R1346" s="224"/>
      <c r="S1346" s="224"/>
      <c r="T1346" s="224"/>
      <c r="U1346" s="224"/>
      <c r="V1346" s="224"/>
      <c r="W1346" s="224"/>
      <c r="X1346" s="224"/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204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53" t="s">
        <v>2548</v>
      </c>
      <c r="D1347" s="226"/>
      <c r="E1347" s="227">
        <v>2</v>
      </c>
      <c r="F1347" s="224"/>
      <c r="G1347" s="224"/>
      <c r="H1347" s="224"/>
      <c r="I1347" s="224"/>
      <c r="J1347" s="224"/>
      <c r="K1347" s="224"/>
      <c r="L1347" s="224"/>
      <c r="M1347" s="224"/>
      <c r="N1347" s="223"/>
      <c r="O1347" s="223"/>
      <c r="P1347" s="223"/>
      <c r="Q1347" s="223"/>
      <c r="R1347" s="224"/>
      <c r="S1347" s="224"/>
      <c r="T1347" s="224"/>
      <c r="U1347" s="224"/>
      <c r="V1347" s="224"/>
      <c r="W1347" s="224"/>
      <c r="X1347" s="224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204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20"/>
      <c r="B1348" s="221"/>
      <c r="C1348" s="251"/>
      <c r="D1348" s="246"/>
      <c r="E1348" s="246"/>
      <c r="F1348" s="246"/>
      <c r="G1348" s="246"/>
      <c r="H1348" s="224"/>
      <c r="I1348" s="224"/>
      <c r="J1348" s="224"/>
      <c r="K1348" s="224"/>
      <c r="L1348" s="224"/>
      <c r="M1348" s="224"/>
      <c r="N1348" s="223"/>
      <c r="O1348" s="223"/>
      <c r="P1348" s="223"/>
      <c r="Q1348" s="223"/>
      <c r="R1348" s="224"/>
      <c r="S1348" s="224"/>
      <c r="T1348" s="224"/>
      <c r="U1348" s="224"/>
      <c r="V1348" s="224"/>
      <c r="W1348" s="224"/>
      <c r="X1348" s="224"/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200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36">
        <v>224</v>
      </c>
      <c r="B1349" s="237" t="s">
        <v>2549</v>
      </c>
      <c r="C1349" s="249" t="s">
        <v>2550</v>
      </c>
      <c r="D1349" s="238" t="s">
        <v>435</v>
      </c>
      <c r="E1349" s="239">
        <v>1</v>
      </c>
      <c r="F1349" s="240"/>
      <c r="G1349" s="241">
        <f>ROUND(E1349*F1349,2)</f>
        <v>0</v>
      </c>
      <c r="H1349" s="240"/>
      <c r="I1349" s="241">
        <f>ROUND(E1349*H1349,2)</f>
        <v>0</v>
      </c>
      <c r="J1349" s="240"/>
      <c r="K1349" s="241">
        <f>ROUND(E1349*J1349,2)</f>
        <v>0</v>
      </c>
      <c r="L1349" s="241">
        <v>21</v>
      </c>
      <c r="M1349" s="241">
        <f>G1349*(1+L1349/100)</f>
        <v>0</v>
      </c>
      <c r="N1349" s="239">
        <v>0</v>
      </c>
      <c r="O1349" s="239">
        <f>ROUND(E1349*N1349,2)</f>
        <v>0</v>
      </c>
      <c r="P1349" s="239">
        <v>0</v>
      </c>
      <c r="Q1349" s="239">
        <f>ROUND(E1349*P1349,2)</f>
        <v>0</v>
      </c>
      <c r="R1349" s="241"/>
      <c r="S1349" s="241" t="s">
        <v>343</v>
      </c>
      <c r="T1349" s="242" t="s">
        <v>195</v>
      </c>
      <c r="U1349" s="224">
        <v>0</v>
      </c>
      <c r="V1349" s="224">
        <f>ROUND(E1349*U1349,2)</f>
        <v>0</v>
      </c>
      <c r="W1349" s="224"/>
      <c r="X1349" s="224" t="s">
        <v>318</v>
      </c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319</v>
      </c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53" t="s">
        <v>2551</v>
      </c>
      <c r="D1350" s="226"/>
      <c r="E1350" s="227"/>
      <c r="F1350" s="224"/>
      <c r="G1350" s="224"/>
      <c r="H1350" s="224"/>
      <c r="I1350" s="224"/>
      <c r="J1350" s="224"/>
      <c r="K1350" s="224"/>
      <c r="L1350" s="224"/>
      <c r="M1350" s="224"/>
      <c r="N1350" s="223"/>
      <c r="O1350" s="223"/>
      <c r="P1350" s="223"/>
      <c r="Q1350" s="223"/>
      <c r="R1350" s="224"/>
      <c r="S1350" s="224"/>
      <c r="T1350" s="224"/>
      <c r="U1350" s="224"/>
      <c r="V1350" s="224"/>
      <c r="W1350" s="224"/>
      <c r="X1350" s="224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204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20"/>
      <c r="B1351" s="221"/>
      <c r="C1351" s="253" t="s">
        <v>88</v>
      </c>
      <c r="D1351" s="226"/>
      <c r="E1351" s="227">
        <v>1</v>
      </c>
      <c r="F1351" s="224"/>
      <c r="G1351" s="224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204</v>
      </c>
      <c r="AH1351" s="213">
        <v>0</v>
      </c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1" x14ac:dyDescent="0.2">
      <c r="A1352" s="220"/>
      <c r="B1352" s="221"/>
      <c r="C1352" s="251"/>
      <c r="D1352" s="246"/>
      <c r="E1352" s="246"/>
      <c r="F1352" s="246"/>
      <c r="G1352" s="246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13"/>
      <c r="Z1352" s="213"/>
      <c r="AA1352" s="213"/>
      <c r="AB1352" s="213"/>
      <c r="AC1352" s="213"/>
      <c r="AD1352" s="213"/>
      <c r="AE1352" s="213"/>
      <c r="AF1352" s="213"/>
      <c r="AG1352" s="213" t="s">
        <v>200</v>
      </c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1" x14ac:dyDescent="0.2">
      <c r="A1353" s="236">
        <v>225</v>
      </c>
      <c r="B1353" s="237" t="s">
        <v>2552</v>
      </c>
      <c r="C1353" s="249" t="s">
        <v>2553</v>
      </c>
      <c r="D1353" s="238" t="s">
        <v>435</v>
      </c>
      <c r="E1353" s="239">
        <v>1</v>
      </c>
      <c r="F1353" s="240"/>
      <c r="G1353" s="241">
        <f>ROUND(E1353*F1353,2)</f>
        <v>0</v>
      </c>
      <c r="H1353" s="240"/>
      <c r="I1353" s="241">
        <f>ROUND(E1353*H1353,2)</f>
        <v>0</v>
      </c>
      <c r="J1353" s="240"/>
      <c r="K1353" s="241">
        <f>ROUND(E1353*J1353,2)</f>
        <v>0</v>
      </c>
      <c r="L1353" s="241">
        <v>21</v>
      </c>
      <c r="M1353" s="241">
        <f>G1353*(1+L1353/100)</f>
        <v>0</v>
      </c>
      <c r="N1353" s="239">
        <v>0</v>
      </c>
      <c r="O1353" s="239">
        <f>ROUND(E1353*N1353,2)</f>
        <v>0</v>
      </c>
      <c r="P1353" s="239">
        <v>0</v>
      </c>
      <c r="Q1353" s="239">
        <f>ROUND(E1353*P1353,2)</f>
        <v>0</v>
      </c>
      <c r="R1353" s="241"/>
      <c r="S1353" s="241" t="s">
        <v>343</v>
      </c>
      <c r="T1353" s="242" t="s">
        <v>195</v>
      </c>
      <c r="U1353" s="224">
        <v>0</v>
      </c>
      <c r="V1353" s="224">
        <f>ROUND(E1353*U1353,2)</f>
        <v>0</v>
      </c>
      <c r="W1353" s="224"/>
      <c r="X1353" s="224" t="s">
        <v>318</v>
      </c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319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1" x14ac:dyDescent="0.2">
      <c r="A1354" s="220"/>
      <c r="B1354" s="221"/>
      <c r="C1354" s="253" t="s">
        <v>2554</v>
      </c>
      <c r="D1354" s="226"/>
      <c r="E1354" s="227">
        <v>1</v>
      </c>
      <c r="F1354" s="224"/>
      <c r="G1354" s="224"/>
      <c r="H1354" s="224"/>
      <c r="I1354" s="224"/>
      <c r="J1354" s="224"/>
      <c r="K1354" s="224"/>
      <c r="L1354" s="224"/>
      <c r="M1354" s="224"/>
      <c r="N1354" s="223"/>
      <c r="O1354" s="223"/>
      <c r="P1354" s="223"/>
      <c r="Q1354" s="223"/>
      <c r="R1354" s="224"/>
      <c r="S1354" s="224"/>
      <c r="T1354" s="224"/>
      <c r="U1354" s="224"/>
      <c r="V1354" s="224"/>
      <c r="W1354" s="224"/>
      <c r="X1354" s="224"/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204</v>
      </c>
      <c r="AH1354" s="213">
        <v>0</v>
      </c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1" x14ac:dyDescent="0.2">
      <c r="A1355" s="220"/>
      <c r="B1355" s="221"/>
      <c r="C1355" s="251"/>
      <c r="D1355" s="246"/>
      <c r="E1355" s="246"/>
      <c r="F1355" s="246"/>
      <c r="G1355" s="246"/>
      <c r="H1355" s="224"/>
      <c r="I1355" s="224"/>
      <c r="J1355" s="224"/>
      <c r="K1355" s="224"/>
      <c r="L1355" s="224"/>
      <c r="M1355" s="224"/>
      <c r="N1355" s="223"/>
      <c r="O1355" s="223"/>
      <c r="P1355" s="223"/>
      <c r="Q1355" s="223"/>
      <c r="R1355" s="224"/>
      <c r="S1355" s="224"/>
      <c r="T1355" s="224"/>
      <c r="U1355" s="224"/>
      <c r="V1355" s="224"/>
      <c r="W1355" s="224"/>
      <c r="X1355" s="224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200</v>
      </c>
      <c r="AH1355" s="213"/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outlineLevel="1" x14ac:dyDescent="0.2">
      <c r="A1356" s="236">
        <v>226</v>
      </c>
      <c r="B1356" s="237" t="s">
        <v>2555</v>
      </c>
      <c r="C1356" s="249" t="s">
        <v>2556</v>
      </c>
      <c r="D1356" s="238" t="s">
        <v>435</v>
      </c>
      <c r="E1356" s="239">
        <v>1</v>
      </c>
      <c r="F1356" s="240"/>
      <c r="G1356" s="241">
        <f>ROUND(E1356*F1356,2)</f>
        <v>0</v>
      </c>
      <c r="H1356" s="240"/>
      <c r="I1356" s="241">
        <f>ROUND(E1356*H1356,2)</f>
        <v>0</v>
      </c>
      <c r="J1356" s="240"/>
      <c r="K1356" s="241">
        <f>ROUND(E1356*J1356,2)</f>
        <v>0</v>
      </c>
      <c r="L1356" s="241">
        <v>21</v>
      </c>
      <c r="M1356" s="241">
        <f>G1356*(1+L1356/100)</f>
        <v>0</v>
      </c>
      <c r="N1356" s="239">
        <v>0</v>
      </c>
      <c r="O1356" s="239">
        <f>ROUND(E1356*N1356,2)</f>
        <v>0</v>
      </c>
      <c r="P1356" s="239">
        <v>0</v>
      </c>
      <c r="Q1356" s="239">
        <f>ROUND(E1356*P1356,2)</f>
        <v>0</v>
      </c>
      <c r="R1356" s="241"/>
      <c r="S1356" s="241" t="s">
        <v>343</v>
      </c>
      <c r="T1356" s="242" t="s">
        <v>195</v>
      </c>
      <c r="U1356" s="224">
        <v>0</v>
      </c>
      <c r="V1356" s="224">
        <f>ROUND(E1356*U1356,2)</f>
        <v>0</v>
      </c>
      <c r="W1356" s="224"/>
      <c r="X1356" s="224" t="s">
        <v>318</v>
      </c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319</v>
      </c>
      <c r="AH1356" s="213"/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53" t="s">
        <v>2557</v>
      </c>
      <c r="D1357" s="226"/>
      <c r="E1357" s="227"/>
      <c r="F1357" s="224"/>
      <c r="G1357" s="224"/>
      <c r="H1357" s="224"/>
      <c r="I1357" s="224"/>
      <c r="J1357" s="224"/>
      <c r="K1357" s="224"/>
      <c r="L1357" s="224"/>
      <c r="M1357" s="224"/>
      <c r="N1357" s="223"/>
      <c r="O1357" s="223"/>
      <c r="P1357" s="223"/>
      <c r="Q1357" s="223"/>
      <c r="R1357" s="224"/>
      <c r="S1357" s="224"/>
      <c r="T1357" s="224"/>
      <c r="U1357" s="224"/>
      <c r="V1357" s="224"/>
      <c r="W1357" s="224"/>
      <c r="X1357" s="224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204</v>
      </c>
      <c r="AH1357" s="213">
        <v>0</v>
      </c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20"/>
      <c r="B1358" s="221"/>
      <c r="C1358" s="253" t="s">
        <v>2558</v>
      </c>
      <c r="D1358" s="226"/>
      <c r="E1358" s="227">
        <v>1</v>
      </c>
      <c r="F1358" s="224"/>
      <c r="G1358" s="224"/>
      <c r="H1358" s="224"/>
      <c r="I1358" s="224"/>
      <c r="J1358" s="224"/>
      <c r="K1358" s="224"/>
      <c r="L1358" s="224"/>
      <c r="M1358" s="224"/>
      <c r="N1358" s="223"/>
      <c r="O1358" s="223"/>
      <c r="P1358" s="223"/>
      <c r="Q1358" s="223"/>
      <c r="R1358" s="224"/>
      <c r="S1358" s="224"/>
      <c r="T1358" s="224"/>
      <c r="U1358" s="224"/>
      <c r="V1358" s="224"/>
      <c r="W1358" s="224"/>
      <c r="X1358" s="224"/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204</v>
      </c>
      <c r="AH1358" s="213">
        <v>0</v>
      </c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51"/>
      <c r="D1359" s="246"/>
      <c r="E1359" s="246"/>
      <c r="F1359" s="246"/>
      <c r="G1359" s="246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200</v>
      </c>
      <c r="AH1359" s="213"/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1" x14ac:dyDescent="0.2">
      <c r="A1360" s="236">
        <v>227</v>
      </c>
      <c r="B1360" s="237" t="s">
        <v>2559</v>
      </c>
      <c r="C1360" s="249" t="s">
        <v>2560</v>
      </c>
      <c r="D1360" s="238" t="s">
        <v>435</v>
      </c>
      <c r="E1360" s="239">
        <v>2</v>
      </c>
      <c r="F1360" s="240"/>
      <c r="G1360" s="241">
        <f>ROUND(E1360*F1360,2)</f>
        <v>0</v>
      </c>
      <c r="H1360" s="240"/>
      <c r="I1360" s="241">
        <f>ROUND(E1360*H1360,2)</f>
        <v>0</v>
      </c>
      <c r="J1360" s="240"/>
      <c r="K1360" s="241">
        <f>ROUND(E1360*J1360,2)</f>
        <v>0</v>
      </c>
      <c r="L1360" s="241">
        <v>21</v>
      </c>
      <c r="M1360" s="241">
        <f>G1360*(1+L1360/100)</f>
        <v>0</v>
      </c>
      <c r="N1360" s="239">
        <v>0</v>
      </c>
      <c r="O1360" s="239">
        <f>ROUND(E1360*N1360,2)</f>
        <v>0</v>
      </c>
      <c r="P1360" s="239">
        <v>0</v>
      </c>
      <c r="Q1360" s="239">
        <f>ROUND(E1360*P1360,2)</f>
        <v>0</v>
      </c>
      <c r="R1360" s="241"/>
      <c r="S1360" s="241" t="s">
        <v>343</v>
      </c>
      <c r="T1360" s="242" t="s">
        <v>195</v>
      </c>
      <c r="U1360" s="224">
        <v>0</v>
      </c>
      <c r="V1360" s="224">
        <f>ROUND(E1360*U1360,2)</f>
        <v>0</v>
      </c>
      <c r="W1360" s="224"/>
      <c r="X1360" s="224" t="s">
        <v>318</v>
      </c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319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1" x14ac:dyDescent="0.2">
      <c r="A1361" s="220"/>
      <c r="B1361" s="221"/>
      <c r="C1361" s="260"/>
      <c r="D1361" s="258"/>
      <c r="E1361" s="258"/>
      <c r="F1361" s="258"/>
      <c r="G1361" s="258"/>
      <c r="H1361" s="224"/>
      <c r="I1361" s="224"/>
      <c r="J1361" s="224"/>
      <c r="K1361" s="224"/>
      <c r="L1361" s="224"/>
      <c r="M1361" s="224"/>
      <c r="N1361" s="223"/>
      <c r="O1361" s="223"/>
      <c r="P1361" s="223"/>
      <c r="Q1361" s="223"/>
      <c r="R1361" s="224"/>
      <c r="S1361" s="224"/>
      <c r="T1361" s="224"/>
      <c r="U1361" s="224"/>
      <c r="V1361" s="224"/>
      <c r="W1361" s="224"/>
      <c r="X1361" s="224"/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200</v>
      </c>
      <c r="AH1361" s="213"/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1" x14ac:dyDescent="0.2">
      <c r="A1362" s="236">
        <v>228</v>
      </c>
      <c r="B1362" s="237" t="s">
        <v>2561</v>
      </c>
      <c r="C1362" s="249" t="s">
        <v>2562</v>
      </c>
      <c r="D1362" s="238" t="s">
        <v>435</v>
      </c>
      <c r="E1362" s="239">
        <v>1</v>
      </c>
      <c r="F1362" s="240"/>
      <c r="G1362" s="241">
        <f>ROUND(E1362*F1362,2)</f>
        <v>0</v>
      </c>
      <c r="H1362" s="240"/>
      <c r="I1362" s="241">
        <f>ROUND(E1362*H1362,2)</f>
        <v>0</v>
      </c>
      <c r="J1362" s="240"/>
      <c r="K1362" s="241">
        <f>ROUND(E1362*J1362,2)</f>
        <v>0</v>
      </c>
      <c r="L1362" s="241">
        <v>21</v>
      </c>
      <c r="M1362" s="241">
        <f>G1362*(1+L1362/100)</f>
        <v>0</v>
      </c>
      <c r="N1362" s="239">
        <v>0</v>
      </c>
      <c r="O1362" s="239">
        <f>ROUND(E1362*N1362,2)</f>
        <v>0</v>
      </c>
      <c r="P1362" s="239">
        <v>0</v>
      </c>
      <c r="Q1362" s="239">
        <f>ROUND(E1362*P1362,2)</f>
        <v>0</v>
      </c>
      <c r="R1362" s="241"/>
      <c r="S1362" s="241" t="s">
        <v>343</v>
      </c>
      <c r="T1362" s="242" t="s">
        <v>195</v>
      </c>
      <c r="U1362" s="224">
        <v>0</v>
      </c>
      <c r="V1362" s="224">
        <f>ROUND(E1362*U1362,2)</f>
        <v>0</v>
      </c>
      <c r="W1362" s="224"/>
      <c r="X1362" s="224" t="s">
        <v>318</v>
      </c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319</v>
      </c>
      <c r="AH1362" s="213"/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20"/>
      <c r="B1363" s="221"/>
      <c r="C1363" s="253" t="s">
        <v>2339</v>
      </c>
      <c r="D1363" s="226"/>
      <c r="E1363" s="227">
        <v>1</v>
      </c>
      <c r="F1363" s="224"/>
      <c r="G1363" s="224"/>
      <c r="H1363" s="224"/>
      <c r="I1363" s="224"/>
      <c r="J1363" s="224"/>
      <c r="K1363" s="224"/>
      <c r="L1363" s="224"/>
      <c r="M1363" s="224"/>
      <c r="N1363" s="223"/>
      <c r="O1363" s="223"/>
      <c r="P1363" s="223"/>
      <c r="Q1363" s="223"/>
      <c r="R1363" s="224"/>
      <c r="S1363" s="224"/>
      <c r="T1363" s="224"/>
      <c r="U1363" s="224"/>
      <c r="V1363" s="224"/>
      <c r="W1363" s="224"/>
      <c r="X1363" s="224"/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204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51"/>
      <c r="D1364" s="246"/>
      <c r="E1364" s="246"/>
      <c r="F1364" s="246"/>
      <c r="G1364" s="246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200</v>
      </c>
      <c r="AH1364" s="213"/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 x14ac:dyDescent="0.2">
      <c r="A1365" s="236">
        <v>229</v>
      </c>
      <c r="B1365" s="237" t="s">
        <v>2563</v>
      </c>
      <c r="C1365" s="249" t="s">
        <v>2564</v>
      </c>
      <c r="D1365" s="238" t="s">
        <v>435</v>
      </c>
      <c r="E1365" s="239">
        <v>1</v>
      </c>
      <c r="F1365" s="240"/>
      <c r="G1365" s="241">
        <f>ROUND(E1365*F1365,2)</f>
        <v>0</v>
      </c>
      <c r="H1365" s="240"/>
      <c r="I1365" s="241">
        <f>ROUND(E1365*H1365,2)</f>
        <v>0</v>
      </c>
      <c r="J1365" s="240"/>
      <c r="K1365" s="241">
        <f>ROUND(E1365*J1365,2)</f>
        <v>0</v>
      </c>
      <c r="L1365" s="241">
        <v>21</v>
      </c>
      <c r="M1365" s="241">
        <f>G1365*(1+L1365/100)</f>
        <v>0</v>
      </c>
      <c r="N1365" s="239">
        <v>0</v>
      </c>
      <c r="O1365" s="239">
        <f>ROUND(E1365*N1365,2)</f>
        <v>0</v>
      </c>
      <c r="P1365" s="239">
        <v>0</v>
      </c>
      <c r="Q1365" s="239">
        <f>ROUND(E1365*P1365,2)</f>
        <v>0</v>
      </c>
      <c r="R1365" s="241"/>
      <c r="S1365" s="241" t="s">
        <v>343</v>
      </c>
      <c r="T1365" s="242" t="s">
        <v>195</v>
      </c>
      <c r="U1365" s="224">
        <v>0</v>
      </c>
      <c r="V1365" s="224">
        <f>ROUND(E1365*U1365,2)</f>
        <v>0</v>
      </c>
      <c r="W1365" s="224"/>
      <c r="X1365" s="224" t="s">
        <v>318</v>
      </c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319</v>
      </c>
      <c r="AH1365" s="213"/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20"/>
      <c r="B1366" s="221"/>
      <c r="C1366" s="253" t="s">
        <v>2565</v>
      </c>
      <c r="D1366" s="226"/>
      <c r="E1366" s="227">
        <v>1</v>
      </c>
      <c r="F1366" s="224"/>
      <c r="G1366" s="224"/>
      <c r="H1366" s="224"/>
      <c r="I1366" s="224"/>
      <c r="J1366" s="224"/>
      <c r="K1366" s="224"/>
      <c r="L1366" s="224"/>
      <c r="M1366" s="224"/>
      <c r="N1366" s="223"/>
      <c r="O1366" s="223"/>
      <c r="P1366" s="223"/>
      <c r="Q1366" s="223"/>
      <c r="R1366" s="224"/>
      <c r="S1366" s="224"/>
      <c r="T1366" s="224"/>
      <c r="U1366" s="224"/>
      <c r="V1366" s="224"/>
      <c r="W1366" s="224"/>
      <c r="X1366" s="224"/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204</v>
      </c>
      <c r="AH1366" s="213">
        <v>0</v>
      </c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1" x14ac:dyDescent="0.2">
      <c r="A1367" s="220"/>
      <c r="B1367" s="221"/>
      <c r="C1367" s="251"/>
      <c r="D1367" s="246"/>
      <c r="E1367" s="246"/>
      <c r="F1367" s="246"/>
      <c r="G1367" s="246"/>
      <c r="H1367" s="224"/>
      <c r="I1367" s="224"/>
      <c r="J1367" s="224"/>
      <c r="K1367" s="224"/>
      <c r="L1367" s="224"/>
      <c r="M1367" s="224"/>
      <c r="N1367" s="223"/>
      <c r="O1367" s="223"/>
      <c r="P1367" s="223"/>
      <c r="Q1367" s="223"/>
      <c r="R1367" s="224"/>
      <c r="S1367" s="224"/>
      <c r="T1367" s="224"/>
      <c r="U1367" s="224"/>
      <c r="V1367" s="224"/>
      <c r="W1367" s="224"/>
      <c r="X1367" s="224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200</v>
      </c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x14ac:dyDescent="0.2">
      <c r="A1368" s="229" t="s">
        <v>189</v>
      </c>
      <c r="B1368" s="230" t="s">
        <v>140</v>
      </c>
      <c r="C1368" s="248" t="s">
        <v>141</v>
      </c>
      <c r="D1368" s="231"/>
      <c r="E1368" s="232"/>
      <c r="F1368" s="233"/>
      <c r="G1368" s="233">
        <f>SUMIF(AG1369:AG1488,"&lt;&gt;NOR",G1369:G1488)</f>
        <v>0</v>
      </c>
      <c r="H1368" s="233"/>
      <c r="I1368" s="233">
        <f>SUM(I1369:I1488)</f>
        <v>0</v>
      </c>
      <c r="J1368" s="233"/>
      <c r="K1368" s="233">
        <f>SUM(K1369:K1488)</f>
        <v>0</v>
      </c>
      <c r="L1368" s="233"/>
      <c r="M1368" s="233">
        <f>SUM(M1369:M1488)</f>
        <v>0</v>
      </c>
      <c r="N1368" s="232"/>
      <c r="O1368" s="232">
        <f>SUM(O1369:O1488)</f>
        <v>12.580000000000002</v>
      </c>
      <c r="P1368" s="232"/>
      <c r="Q1368" s="232">
        <f>SUM(Q1369:Q1488)</f>
        <v>0</v>
      </c>
      <c r="R1368" s="233"/>
      <c r="S1368" s="233"/>
      <c r="T1368" s="234"/>
      <c r="U1368" s="228"/>
      <c r="V1368" s="228">
        <f>SUM(V1369:V1488)</f>
        <v>669.74</v>
      </c>
      <c r="W1368" s="228"/>
      <c r="X1368" s="228"/>
      <c r="AG1368" t="s">
        <v>190</v>
      </c>
    </row>
    <row r="1369" spans="1:60" outlineLevel="1" x14ac:dyDescent="0.2">
      <c r="A1369" s="236">
        <v>230</v>
      </c>
      <c r="B1369" s="237" t="s">
        <v>2566</v>
      </c>
      <c r="C1369" s="249" t="s">
        <v>2567</v>
      </c>
      <c r="D1369" s="238" t="s">
        <v>398</v>
      </c>
      <c r="E1369" s="239">
        <v>434.99</v>
      </c>
      <c r="F1369" s="240"/>
      <c r="G1369" s="241">
        <f>ROUND(E1369*F1369,2)</f>
        <v>0</v>
      </c>
      <c r="H1369" s="240"/>
      <c r="I1369" s="241">
        <f>ROUND(E1369*H1369,2)</f>
        <v>0</v>
      </c>
      <c r="J1369" s="240"/>
      <c r="K1369" s="241">
        <f>ROUND(E1369*J1369,2)</f>
        <v>0</v>
      </c>
      <c r="L1369" s="241">
        <v>21</v>
      </c>
      <c r="M1369" s="241">
        <f>G1369*(1+L1369/100)</f>
        <v>0</v>
      </c>
      <c r="N1369" s="239">
        <v>2.1000000000000001E-4</v>
      </c>
      <c r="O1369" s="239">
        <f>ROUND(E1369*N1369,2)</f>
        <v>0.09</v>
      </c>
      <c r="P1369" s="239">
        <v>0</v>
      </c>
      <c r="Q1369" s="239">
        <f>ROUND(E1369*P1369,2)</f>
        <v>0</v>
      </c>
      <c r="R1369" s="241" t="s">
        <v>2568</v>
      </c>
      <c r="S1369" s="241" t="s">
        <v>194</v>
      </c>
      <c r="T1369" s="242" t="s">
        <v>242</v>
      </c>
      <c r="U1369" s="224">
        <v>0.05</v>
      </c>
      <c r="V1369" s="224">
        <f>ROUND(E1369*U1369,2)</f>
        <v>21.75</v>
      </c>
      <c r="W1369" s="224"/>
      <c r="X1369" s="224" t="s">
        <v>231</v>
      </c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232</v>
      </c>
      <c r="AH1369" s="213"/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53" t="s">
        <v>2569</v>
      </c>
      <c r="D1370" s="226"/>
      <c r="E1370" s="227"/>
      <c r="F1370" s="224"/>
      <c r="G1370" s="224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204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53" t="s">
        <v>2570</v>
      </c>
      <c r="D1371" s="226"/>
      <c r="E1371" s="227">
        <v>85.84</v>
      </c>
      <c r="F1371" s="224"/>
      <c r="G1371" s="224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204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1" x14ac:dyDescent="0.2">
      <c r="A1372" s="220"/>
      <c r="B1372" s="221"/>
      <c r="C1372" s="253" t="s">
        <v>2571</v>
      </c>
      <c r="D1372" s="226"/>
      <c r="E1372" s="227">
        <v>35.39</v>
      </c>
      <c r="F1372" s="224"/>
      <c r="G1372" s="224"/>
      <c r="H1372" s="224"/>
      <c r="I1372" s="224"/>
      <c r="J1372" s="224"/>
      <c r="K1372" s="224"/>
      <c r="L1372" s="224"/>
      <c r="M1372" s="224"/>
      <c r="N1372" s="223"/>
      <c r="O1372" s="223"/>
      <c r="P1372" s="223"/>
      <c r="Q1372" s="223"/>
      <c r="R1372" s="224"/>
      <c r="S1372" s="224"/>
      <c r="T1372" s="224"/>
      <c r="U1372" s="224"/>
      <c r="V1372" s="224"/>
      <c r="W1372" s="224"/>
      <c r="X1372" s="224"/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204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1" x14ac:dyDescent="0.2">
      <c r="A1373" s="220"/>
      <c r="B1373" s="221"/>
      <c r="C1373" s="253" t="s">
        <v>2572</v>
      </c>
      <c r="D1373" s="226"/>
      <c r="E1373" s="227">
        <v>40.340000000000003</v>
      </c>
      <c r="F1373" s="224"/>
      <c r="G1373" s="224"/>
      <c r="H1373" s="224"/>
      <c r="I1373" s="224"/>
      <c r="J1373" s="224"/>
      <c r="K1373" s="224"/>
      <c r="L1373" s="224"/>
      <c r="M1373" s="224"/>
      <c r="N1373" s="223"/>
      <c r="O1373" s="223"/>
      <c r="P1373" s="223"/>
      <c r="Q1373" s="223"/>
      <c r="R1373" s="224"/>
      <c r="S1373" s="224"/>
      <c r="T1373" s="224"/>
      <c r="U1373" s="224"/>
      <c r="V1373" s="224"/>
      <c r="W1373" s="224"/>
      <c r="X1373" s="224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204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20"/>
      <c r="B1374" s="221"/>
      <c r="C1374" s="253" t="s">
        <v>2573</v>
      </c>
      <c r="D1374" s="226"/>
      <c r="E1374" s="227">
        <v>19.66</v>
      </c>
      <c r="F1374" s="224"/>
      <c r="G1374" s="224"/>
      <c r="H1374" s="224"/>
      <c r="I1374" s="224"/>
      <c r="J1374" s="224"/>
      <c r="K1374" s="224"/>
      <c r="L1374" s="224"/>
      <c r="M1374" s="224"/>
      <c r="N1374" s="223"/>
      <c r="O1374" s="223"/>
      <c r="P1374" s="223"/>
      <c r="Q1374" s="223"/>
      <c r="R1374" s="224"/>
      <c r="S1374" s="224"/>
      <c r="T1374" s="224"/>
      <c r="U1374" s="224"/>
      <c r="V1374" s="224"/>
      <c r="W1374" s="224"/>
      <c r="X1374" s="224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204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53" t="s">
        <v>2574</v>
      </c>
      <c r="D1375" s="226"/>
      <c r="E1375" s="227">
        <v>5</v>
      </c>
      <c r="F1375" s="224"/>
      <c r="G1375" s="224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204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20"/>
      <c r="B1376" s="221"/>
      <c r="C1376" s="253" t="s">
        <v>2575</v>
      </c>
      <c r="D1376" s="226"/>
      <c r="E1376" s="227">
        <v>171.45</v>
      </c>
      <c r="F1376" s="224"/>
      <c r="G1376" s="224"/>
      <c r="H1376" s="224"/>
      <c r="I1376" s="224"/>
      <c r="J1376" s="224"/>
      <c r="K1376" s="224"/>
      <c r="L1376" s="224"/>
      <c r="M1376" s="224"/>
      <c r="N1376" s="223"/>
      <c r="O1376" s="223"/>
      <c r="P1376" s="223"/>
      <c r="Q1376" s="223"/>
      <c r="R1376" s="224"/>
      <c r="S1376" s="224"/>
      <c r="T1376" s="224"/>
      <c r="U1376" s="224"/>
      <c r="V1376" s="224"/>
      <c r="W1376" s="224"/>
      <c r="X1376" s="224"/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204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53" t="s">
        <v>2170</v>
      </c>
      <c r="D1377" s="226"/>
      <c r="E1377" s="227"/>
      <c r="F1377" s="224"/>
      <c r="G1377" s="224"/>
      <c r="H1377" s="224"/>
      <c r="I1377" s="224"/>
      <c r="J1377" s="224"/>
      <c r="K1377" s="224"/>
      <c r="L1377" s="224"/>
      <c r="M1377" s="224"/>
      <c r="N1377" s="223"/>
      <c r="O1377" s="223"/>
      <c r="P1377" s="223"/>
      <c r="Q1377" s="223"/>
      <c r="R1377" s="224"/>
      <c r="S1377" s="224"/>
      <c r="T1377" s="224"/>
      <c r="U1377" s="224"/>
      <c r="V1377" s="224"/>
      <c r="W1377" s="224"/>
      <c r="X1377" s="224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204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20"/>
      <c r="B1378" s="221"/>
      <c r="C1378" s="253" t="s">
        <v>2576</v>
      </c>
      <c r="D1378" s="226"/>
      <c r="E1378" s="227">
        <v>9.8800000000000008</v>
      </c>
      <c r="F1378" s="224"/>
      <c r="G1378" s="224"/>
      <c r="H1378" s="224"/>
      <c r="I1378" s="224"/>
      <c r="J1378" s="224"/>
      <c r="K1378" s="224"/>
      <c r="L1378" s="224"/>
      <c r="M1378" s="224"/>
      <c r="N1378" s="223"/>
      <c r="O1378" s="223"/>
      <c r="P1378" s="223"/>
      <c r="Q1378" s="223"/>
      <c r="R1378" s="224"/>
      <c r="S1378" s="224"/>
      <c r="T1378" s="224"/>
      <c r="U1378" s="224"/>
      <c r="V1378" s="224"/>
      <c r="W1378" s="224"/>
      <c r="X1378" s="224"/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204</v>
      </c>
      <c r="AH1378" s="213">
        <v>0</v>
      </c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1" x14ac:dyDescent="0.2">
      <c r="A1379" s="220"/>
      <c r="B1379" s="221"/>
      <c r="C1379" s="253" t="s">
        <v>2577</v>
      </c>
      <c r="D1379" s="226"/>
      <c r="E1379" s="227">
        <v>13.67</v>
      </c>
      <c r="F1379" s="224"/>
      <c r="G1379" s="224"/>
      <c r="H1379" s="224"/>
      <c r="I1379" s="224"/>
      <c r="J1379" s="224"/>
      <c r="K1379" s="224"/>
      <c r="L1379" s="224"/>
      <c r="M1379" s="224"/>
      <c r="N1379" s="223"/>
      <c r="O1379" s="223"/>
      <c r="P1379" s="223"/>
      <c r="Q1379" s="223"/>
      <c r="R1379" s="224"/>
      <c r="S1379" s="224"/>
      <c r="T1379" s="224"/>
      <c r="U1379" s="224"/>
      <c r="V1379" s="224"/>
      <c r="W1379" s="224"/>
      <c r="X1379" s="224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204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1" x14ac:dyDescent="0.2">
      <c r="A1380" s="220"/>
      <c r="B1380" s="221"/>
      <c r="C1380" s="253" t="s">
        <v>2578</v>
      </c>
      <c r="D1380" s="226"/>
      <c r="E1380" s="227">
        <v>4.34</v>
      </c>
      <c r="F1380" s="224"/>
      <c r="G1380" s="224"/>
      <c r="H1380" s="224"/>
      <c r="I1380" s="224"/>
      <c r="J1380" s="224"/>
      <c r="K1380" s="224"/>
      <c r="L1380" s="224"/>
      <c r="M1380" s="224"/>
      <c r="N1380" s="223"/>
      <c r="O1380" s="223"/>
      <c r="P1380" s="223"/>
      <c r="Q1380" s="223"/>
      <c r="R1380" s="224"/>
      <c r="S1380" s="224"/>
      <c r="T1380" s="224"/>
      <c r="U1380" s="224"/>
      <c r="V1380" s="224"/>
      <c r="W1380" s="224"/>
      <c r="X1380" s="224"/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204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53" t="s">
        <v>2579</v>
      </c>
      <c r="D1381" s="226"/>
      <c r="E1381" s="227"/>
      <c r="F1381" s="224"/>
      <c r="G1381" s="224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204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20"/>
      <c r="B1382" s="221"/>
      <c r="C1382" s="253" t="s">
        <v>2173</v>
      </c>
      <c r="D1382" s="226"/>
      <c r="E1382" s="227">
        <v>10.49</v>
      </c>
      <c r="F1382" s="224"/>
      <c r="G1382" s="224"/>
      <c r="H1382" s="224"/>
      <c r="I1382" s="224"/>
      <c r="J1382" s="224"/>
      <c r="K1382" s="224"/>
      <c r="L1382" s="224"/>
      <c r="M1382" s="224"/>
      <c r="N1382" s="223"/>
      <c r="O1382" s="223"/>
      <c r="P1382" s="223"/>
      <c r="Q1382" s="223"/>
      <c r="R1382" s="224"/>
      <c r="S1382" s="224"/>
      <c r="T1382" s="224"/>
      <c r="U1382" s="224"/>
      <c r="V1382" s="224"/>
      <c r="W1382" s="224"/>
      <c r="X1382" s="224"/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204</v>
      </c>
      <c r="AH1382" s="213">
        <v>0</v>
      </c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20"/>
      <c r="B1383" s="221"/>
      <c r="C1383" s="253" t="s">
        <v>2580</v>
      </c>
      <c r="D1383" s="226"/>
      <c r="E1383" s="227">
        <v>10.49</v>
      </c>
      <c r="F1383" s="224"/>
      <c r="G1383" s="224"/>
      <c r="H1383" s="224"/>
      <c r="I1383" s="224"/>
      <c r="J1383" s="224"/>
      <c r="K1383" s="224"/>
      <c r="L1383" s="224"/>
      <c r="M1383" s="224"/>
      <c r="N1383" s="223"/>
      <c r="O1383" s="223"/>
      <c r="P1383" s="223"/>
      <c r="Q1383" s="223"/>
      <c r="R1383" s="224"/>
      <c r="S1383" s="224"/>
      <c r="T1383" s="224"/>
      <c r="U1383" s="224"/>
      <c r="V1383" s="224"/>
      <c r="W1383" s="224"/>
      <c r="X1383" s="224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204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20"/>
      <c r="B1384" s="221"/>
      <c r="C1384" s="253" t="s">
        <v>2581</v>
      </c>
      <c r="D1384" s="226"/>
      <c r="E1384" s="227">
        <v>5.4</v>
      </c>
      <c r="F1384" s="224"/>
      <c r="G1384" s="224"/>
      <c r="H1384" s="224"/>
      <c r="I1384" s="224"/>
      <c r="J1384" s="224"/>
      <c r="K1384" s="224"/>
      <c r="L1384" s="224"/>
      <c r="M1384" s="224"/>
      <c r="N1384" s="223"/>
      <c r="O1384" s="223"/>
      <c r="P1384" s="223"/>
      <c r="Q1384" s="223"/>
      <c r="R1384" s="224"/>
      <c r="S1384" s="224"/>
      <c r="T1384" s="224"/>
      <c r="U1384" s="224"/>
      <c r="V1384" s="224"/>
      <c r="W1384" s="224"/>
      <c r="X1384" s="224"/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204</v>
      </c>
      <c r="AH1384" s="213">
        <v>0</v>
      </c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1" x14ac:dyDescent="0.2">
      <c r="A1385" s="220"/>
      <c r="B1385" s="221"/>
      <c r="C1385" s="253" t="s">
        <v>2582</v>
      </c>
      <c r="D1385" s="226"/>
      <c r="E1385" s="227">
        <v>23.04</v>
      </c>
      <c r="F1385" s="224"/>
      <c r="G1385" s="224"/>
      <c r="H1385" s="224"/>
      <c r="I1385" s="224"/>
      <c r="J1385" s="224"/>
      <c r="K1385" s="224"/>
      <c r="L1385" s="224"/>
      <c r="M1385" s="224"/>
      <c r="N1385" s="223"/>
      <c r="O1385" s="223"/>
      <c r="P1385" s="223"/>
      <c r="Q1385" s="223"/>
      <c r="R1385" s="224"/>
      <c r="S1385" s="224"/>
      <c r="T1385" s="224"/>
      <c r="U1385" s="224"/>
      <c r="V1385" s="224"/>
      <c r="W1385" s="224"/>
      <c r="X1385" s="224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204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1" x14ac:dyDescent="0.2">
      <c r="A1386" s="220"/>
      <c r="B1386" s="221"/>
      <c r="C1386" s="251"/>
      <c r="D1386" s="246"/>
      <c r="E1386" s="246"/>
      <c r="F1386" s="246"/>
      <c r="G1386" s="246"/>
      <c r="H1386" s="224"/>
      <c r="I1386" s="224"/>
      <c r="J1386" s="224"/>
      <c r="K1386" s="224"/>
      <c r="L1386" s="224"/>
      <c r="M1386" s="224"/>
      <c r="N1386" s="223"/>
      <c r="O1386" s="223"/>
      <c r="P1386" s="223"/>
      <c r="Q1386" s="223"/>
      <c r="R1386" s="224"/>
      <c r="S1386" s="224"/>
      <c r="T1386" s="224"/>
      <c r="U1386" s="224"/>
      <c r="V1386" s="224"/>
      <c r="W1386" s="224"/>
      <c r="X1386" s="224"/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200</v>
      </c>
      <c r="AH1386" s="213"/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36">
        <v>231</v>
      </c>
      <c r="B1387" s="237" t="s">
        <v>2583</v>
      </c>
      <c r="C1387" s="249" t="s">
        <v>2584</v>
      </c>
      <c r="D1387" s="238" t="s">
        <v>261</v>
      </c>
      <c r="E1387" s="239">
        <v>57.6</v>
      </c>
      <c r="F1387" s="240"/>
      <c r="G1387" s="241">
        <f>ROUND(E1387*F1387,2)</f>
        <v>0</v>
      </c>
      <c r="H1387" s="240"/>
      <c r="I1387" s="241">
        <f>ROUND(E1387*H1387,2)</f>
        <v>0</v>
      </c>
      <c r="J1387" s="240"/>
      <c r="K1387" s="241">
        <f>ROUND(E1387*J1387,2)</f>
        <v>0</v>
      </c>
      <c r="L1387" s="241">
        <v>21</v>
      </c>
      <c r="M1387" s="241">
        <f>G1387*(1+L1387/100)</f>
        <v>0</v>
      </c>
      <c r="N1387" s="239">
        <v>0</v>
      </c>
      <c r="O1387" s="239">
        <f>ROUND(E1387*N1387,2)</f>
        <v>0</v>
      </c>
      <c r="P1387" s="239">
        <v>0</v>
      </c>
      <c r="Q1387" s="239">
        <f>ROUND(E1387*P1387,2)</f>
        <v>0</v>
      </c>
      <c r="R1387" s="241" t="s">
        <v>2568</v>
      </c>
      <c r="S1387" s="241" t="s">
        <v>194</v>
      </c>
      <c r="T1387" s="242" t="s">
        <v>242</v>
      </c>
      <c r="U1387" s="224">
        <v>0.45600000000000002</v>
      </c>
      <c r="V1387" s="224">
        <f>ROUND(E1387*U1387,2)</f>
        <v>26.27</v>
      </c>
      <c r="W1387" s="224"/>
      <c r="X1387" s="224" t="s">
        <v>231</v>
      </c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232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20"/>
      <c r="B1388" s="221"/>
      <c r="C1388" s="253" t="s">
        <v>2585</v>
      </c>
      <c r="D1388" s="226"/>
      <c r="E1388" s="227"/>
      <c r="F1388" s="224"/>
      <c r="G1388" s="224"/>
      <c r="H1388" s="224"/>
      <c r="I1388" s="224"/>
      <c r="J1388" s="224"/>
      <c r="K1388" s="224"/>
      <c r="L1388" s="224"/>
      <c r="M1388" s="224"/>
      <c r="N1388" s="223"/>
      <c r="O1388" s="223"/>
      <c r="P1388" s="223"/>
      <c r="Q1388" s="223"/>
      <c r="R1388" s="224"/>
      <c r="S1388" s="224"/>
      <c r="T1388" s="224"/>
      <c r="U1388" s="224"/>
      <c r="V1388" s="224"/>
      <c r="W1388" s="224"/>
      <c r="X1388" s="224"/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204</v>
      </c>
      <c r="AH1388" s="213">
        <v>0</v>
      </c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53" t="s">
        <v>2586</v>
      </c>
      <c r="D1389" s="226"/>
      <c r="E1389" s="227">
        <v>57.6</v>
      </c>
      <c r="F1389" s="224"/>
      <c r="G1389" s="224"/>
      <c r="H1389" s="224"/>
      <c r="I1389" s="224"/>
      <c r="J1389" s="224"/>
      <c r="K1389" s="224"/>
      <c r="L1389" s="224"/>
      <c r="M1389" s="224"/>
      <c r="N1389" s="223"/>
      <c r="O1389" s="223"/>
      <c r="P1389" s="223"/>
      <c r="Q1389" s="223"/>
      <c r="R1389" s="224"/>
      <c r="S1389" s="224"/>
      <c r="T1389" s="224"/>
      <c r="U1389" s="224"/>
      <c r="V1389" s="224"/>
      <c r="W1389" s="224"/>
      <c r="X1389" s="224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204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1" x14ac:dyDescent="0.2">
      <c r="A1390" s="220"/>
      <c r="B1390" s="221"/>
      <c r="C1390" s="251"/>
      <c r="D1390" s="246"/>
      <c r="E1390" s="246"/>
      <c r="F1390" s="246"/>
      <c r="G1390" s="246"/>
      <c r="H1390" s="224"/>
      <c r="I1390" s="224"/>
      <c r="J1390" s="224"/>
      <c r="K1390" s="224"/>
      <c r="L1390" s="224"/>
      <c r="M1390" s="224"/>
      <c r="N1390" s="223"/>
      <c r="O1390" s="223"/>
      <c r="P1390" s="223"/>
      <c r="Q1390" s="223"/>
      <c r="R1390" s="224"/>
      <c r="S1390" s="224"/>
      <c r="T1390" s="224"/>
      <c r="U1390" s="224"/>
      <c r="V1390" s="224"/>
      <c r="W1390" s="224"/>
      <c r="X1390" s="224"/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200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1" x14ac:dyDescent="0.2">
      <c r="A1391" s="236">
        <v>232</v>
      </c>
      <c r="B1391" s="237" t="s">
        <v>2587</v>
      </c>
      <c r="C1391" s="249" t="s">
        <v>2588</v>
      </c>
      <c r="D1391" s="238" t="s">
        <v>261</v>
      </c>
      <c r="E1391" s="239">
        <v>57.6</v>
      </c>
      <c r="F1391" s="240"/>
      <c r="G1391" s="241">
        <f>ROUND(E1391*F1391,2)</f>
        <v>0</v>
      </c>
      <c r="H1391" s="240"/>
      <c r="I1391" s="241">
        <f>ROUND(E1391*H1391,2)</f>
        <v>0</v>
      </c>
      <c r="J1391" s="240"/>
      <c r="K1391" s="241">
        <f>ROUND(E1391*J1391,2)</f>
        <v>0</v>
      </c>
      <c r="L1391" s="241">
        <v>21</v>
      </c>
      <c r="M1391" s="241">
        <f>G1391*(1+L1391/100)</f>
        <v>0</v>
      </c>
      <c r="N1391" s="239">
        <v>0</v>
      </c>
      <c r="O1391" s="239">
        <f>ROUND(E1391*N1391,2)</f>
        <v>0</v>
      </c>
      <c r="P1391" s="239">
        <v>0</v>
      </c>
      <c r="Q1391" s="239">
        <f>ROUND(E1391*P1391,2)</f>
        <v>0</v>
      </c>
      <c r="R1391" s="241" t="s">
        <v>2568</v>
      </c>
      <c r="S1391" s="241" t="s">
        <v>194</v>
      </c>
      <c r="T1391" s="242" t="s">
        <v>242</v>
      </c>
      <c r="U1391" s="224">
        <v>0.23</v>
      </c>
      <c r="V1391" s="224">
        <f>ROUND(E1391*U1391,2)</f>
        <v>13.25</v>
      </c>
      <c r="W1391" s="224"/>
      <c r="X1391" s="224" t="s">
        <v>231</v>
      </c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232</v>
      </c>
      <c r="AH1391" s="213"/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 x14ac:dyDescent="0.2">
      <c r="A1392" s="220"/>
      <c r="B1392" s="221"/>
      <c r="C1392" s="253" t="s">
        <v>2585</v>
      </c>
      <c r="D1392" s="226"/>
      <c r="E1392" s="227"/>
      <c r="F1392" s="224"/>
      <c r="G1392" s="224"/>
      <c r="H1392" s="224"/>
      <c r="I1392" s="224"/>
      <c r="J1392" s="224"/>
      <c r="K1392" s="224"/>
      <c r="L1392" s="224"/>
      <c r="M1392" s="224"/>
      <c r="N1392" s="223"/>
      <c r="O1392" s="223"/>
      <c r="P1392" s="223"/>
      <c r="Q1392" s="223"/>
      <c r="R1392" s="224"/>
      <c r="S1392" s="224"/>
      <c r="T1392" s="224"/>
      <c r="U1392" s="224"/>
      <c r="V1392" s="224"/>
      <c r="W1392" s="224"/>
      <c r="X1392" s="224"/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204</v>
      </c>
      <c r="AH1392" s="213">
        <v>0</v>
      </c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53" t="s">
        <v>2586</v>
      </c>
      <c r="D1393" s="226"/>
      <c r="E1393" s="227">
        <v>57.6</v>
      </c>
      <c r="F1393" s="224"/>
      <c r="G1393" s="224"/>
      <c r="H1393" s="224"/>
      <c r="I1393" s="224"/>
      <c r="J1393" s="224"/>
      <c r="K1393" s="224"/>
      <c r="L1393" s="224"/>
      <c r="M1393" s="224"/>
      <c r="N1393" s="223"/>
      <c r="O1393" s="223"/>
      <c r="P1393" s="223"/>
      <c r="Q1393" s="223"/>
      <c r="R1393" s="224"/>
      <c r="S1393" s="224"/>
      <c r="T1393" s="224"/>
      <c r="U1393" s="224"/>
      <c r="V1393" s="224"/>
      <c r="W1393" s="224"/>
      <c r="X1393" s="224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204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51"/>
      <c r="D1394" s="246"/>
      <c r="E1394" s="246"/>
      <c r="F1394" s="246"/>
      <c r="G1394" s="246"/>
      <c r="H1394" s="224"/>
      <c r="I1394" s="224"/>
      <c r="J1394" s="224"/>
      <c r="K1394" s="224"/>
      <c r="L1394" s="224"/>
      <c r="M1394" s="224"/>
      <c r="N1394" s="223"/>
      <c r="O1394" s="223"/>
      <c r="P1394" s="223"/>
      <c r="Q1394" s="223"/>
      <c r="R1394" s="224"/>
      <c r="S1394" s="224"/>
      <c r="T1394" s="224"/>
      <c r="U1394" s="224"/>
      <c r="V1394" s="224"/>
      <c r="W1394" s="224"/>
      <c r="X1394" s="224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200</v>
      </c>
      <c r="AH1394" s="213"/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36">
        <v>233</v>
      </c>
      <c r="B1395" s="237" t="s">
        <v>2589</v>
      </c>
      <c r="C1395" s="249" t="s">
        <v>2590</v>
      </c>
      <c r="D1395" s="238" t="s">
        <v>261</v>
      </c>
      <c r="E1395" s="239">
        <v>40.32</v>
      </c>
      <c r="F1395" s="240"/>
      <c r="G1395" s="241">
        <f>ROUND(E1395*F1395,2)</f>
        <v>0</v>
      </c>
      <c r="H1395" s="240"/>
      <c r="I1395" s="241">
        <f>ROUND(E1395*H1395,2)</f>
        <v>0</v>
      </c>
      <c r="J1395" s="240"/>
      <c r="K1395" s="241">
        <f>ROUND(E1395*J1395,2)</f>
        <v>0</v>
      </c>
      <c r="L1395" s="241">
        <v>21</v>
      </c>
      <c r="M1395" s="241">
        <f>G1395*(1+L1395/100)</f>
        <v>0</v>
      </c>
      <c r="N1395" s="239">
        <v>0</v>
      </c>
      <c r="O1395" s="239">
        <f>ROUND(E1395*N1395,2)</f>
        <v>0</v>
      </c>
      <c r="P1395" s="239">
        <v>0</v>
      </c>
      <c r="Q1395" s="239">
        <f>ROUND(E1395*P1395,2)</f>
        <v>0</v>
      </c>
      <c r="R1395" s="241" t="s">
        <v>2568</v>
      </c>
      <c r="S1395" s="241" t="s">
        <v>194</v>
      </c>
      <c r="T1395" s="242" t="s">
        <v>242</v>
      </c>
      <c r="U1395" s="224">
        <v>0.377</v>
      </c>
      <c r="V1395" s="224">
        <f>ROUND(E1395*U1395,2)</f>
        <v>15.2</v>
      </c>
      <c r="W1395" s="224"/>
      <c r="X1395" s="224" t="s">
        <v>231</v>
      </c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232</v>
      </c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1" x14ac:dyDescent="0.2">
      <c r="A1396" s="220"/>
      <c r="B1396" s="221"/>
      <c r="C1396" s="253" t="s">
        <v>2591</v>
      </c>
      <c r="D1396" s="226"/>
      <c r="E1396" s="227">
        <v>27.12</v>
      </c>
      <c r="F1396" s="224"/>
      <c r="G1396" s="224"/>
      <c r="H1396" s="224"/>
      <c r="I1396" s="224"/>
      <c r="J1396" s="224"/>
      <c r="K1396" s="224"/>
      <c r="L1396" s="224"/>
      <c r="M1396" s="224"/>
      <c r="N1396" s="223"/>
      <c r="O1396" s="223"/>
      <c r="P1396" s="223"/>
      <c r="Q1396" s="223"/>
      <c r="R1396" s="224"/>
      <c r="S1396" s="224"/>
      <c r="T1396" s="224"/>
      <c r="U1396" s="224"/>
      <c r="V1396" s="224"/>
      <c r="W1396" s="224"/>
      <c r="X1396" s="224"/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204</v>
      </c>
      <c r="AH1396" s="213">
        <v>0</v>
      </c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1" x14ac:dyDescent="0.2">
      <c r="A1397" s="220"/>
      <c r="B1397" s="221"/>
      <c r="C1397" s="253" t="s">
        <v>2592</v>
      </c>
      <c r="D1397" s="226"/>
      <c r="E1397" s="227">
        <v>13.2</v>
      </c>
      <c r="F1397" s="224"/>
      <c r="G1397" s="224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204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1" x14ac:dyDescent="0.2">
      <c r="A1398" s="220"/>
      <c r="B1398" s="221"/>
      <c r="C1398" s="251"/>
      <c r="D1398" s="246"/>
      <c r="E1398" s="246"/>
      <c r="F1398" s="246"/>
      <c r="G1398" s="246"/>
      <c r="H1398" s="224"/>
      <c r="I1398" s="224"/>
      <c r="J1398" s="224"/>
      <c r="K1398" s="224"/>
      <c r="L1398" s="224"/>
      <c r="M1398" s="224"/>
      <c r="N1398" s="223"/>
      <c r="O1398" s="223"/>
      <c r="P1398" s="223"/>
      <c r="Q1398" s="223"/>
      <c r="R1398" s="224"/>
      <c r="S1398" s="224"/>
      <c r="T1398" s="224"/>
      <c r="U1398" s="224"/>
      <c r="V1398" s="224"/>
      <c r="W1398" s="224"/>
      <c r="X1398" s="224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200</v>
      </c>
      <c r="AH1398" s="213"/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36">
        <v>234</v>
      </c>
      <c r="B1399" s="237" t="s">
        <v>2593</v>
      </c>
      <c r="C1399" s="249" t="s">
        <v>2594</v>
      </c>
      <c r="D1399" s="238" t="s">
        <v>398</v>
      </c>
      <c r="E1399" s="239">
        <v>5.4</v>
      </c>
      <c r="F1399" s="240"/>
      <c r="G1399" s="241">
        <f>ROUND(E1399*F1399,2)</f>
        <v>0</v>
      </c>
      <c r="H1399" s="240"/>
      <c r="I1399" s="241">
        <f>ROUND(E1399*H1399,2)</f>
        <v>0</v>
      </c>
      <c r="J1399" s="240"/>
      <c r="K1399" s="241">
        <f>ROUND(E1399*J1399,2)</f>
        <v>0</v>
      </c>
      <c r="L1399" s="241">
        <v>21</v>
      </c>
      <c r="M1399" s="241">
        <f>G1399*(1+L1399/100)</f>
        <v>0</v>
      </c>
      <c r="N1399" s="239">
        <v>0</v>
      </c>
      <c r="O1399" s="239">
        <f>ROUND(E1399*N1399,2)</f>
        <v>0</v>
      </c>
      <c r="P1399" s="239">
        <v>0</v>
      </c>
      <c r="Q1399" s="239">
        <f>ROUND(E1399*P1399,2)</f>
        <v>0</v>
      </c>
      <c r="R1399" s="241" t="s">
        <v>2568</v>
      </c>
      <c r="S1399" s="241" t="s">
        <v>194</v>
      </c>
      <c r="T1399" s="242" t="s">
        <v>242</v>
      </c>
      <c r="U1399" s="224">
        <v>0.97799999999999998</v>
      </c>
      <c r="V1399" s="224">
        <f>ROUND(E1399*U1399,2)</f>
        <v>5.28</v>
      </c>
      <c r="W1399" s="224"/>
      <c r="X1399" s="224" t="s">
        <v>231</v>
      </c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232</v>
      </c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59" t="s">
        <v>2595</v>
      </c>
      <c r="D1400" s="257"/>
      <c r="E1400" s="257"/>
      <c r="F1400" s="257"/>
      <c r="G1400" s="257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234</v>
      </c>
      <c r="AH1400" s="213"/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53" t="s">
        <v>2596</v>
      </c>
      <c r="D1401" s="226"/>
      <c r="E1401" s="227">
        <v>5.4</v>
      </c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204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1" x14ac:dyDescent="0.2">
      <c r="A1402" s="220"/>
      <c r="B1402" s="221"/>
      <c r="C1402" s="251"/>
      <c r="D1402" s="246"/>
      <c r="E1402" s="246"/>
      <c r="F1402" s="246"/>
      <c r="G1402" s="246"/>
      <c r="H1402" s="224"/>
      <c r="I1402" s="224"/>
      <c r="J1402" s="224"/>
      <c r="K1402" s="224"/>
      <c r="L1402" s="224"/>
      <c r="M1402" s="224"/>
      <c r="N1402" s="223"/>
      <c r="O1402" s="223"/>
      <c r="P1402" s="223"/>
      <c r="Q1402" s="223"/>
      <c r="R1402" s="224"/>
      <c r="S1402" s="224"/>
      <c r="T1402" s="224"/>
      <c r="U1402" s="224"/>
      <c r="V1402" s="224"/>
      <c r="W1402" s="224"/>
      <c r="X1402" s="224"/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200</v>
      </c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1" x14ac:dyDescent="0.2">
      <c r="A1403" s="236">
        <v>235</v>
      </c>
      <c r="B1403" s="237" t="s">
        <v>2597</v>
      </c>
      <c r="C1403" s="249" t="s">
        <v>2598</v>
      </c>
      <c r="D1403" s="238" t="s">
        <v>398</v>
      </c>
      <c r="E1403" s="239">
        <v>406.55</v>
      </c>
      <c r="F1403" s="240"/>
      <c r="G1403" s="241">
        <f>ROUND(E1403*F1403,2)</f>
        <v>0</v>
      </c>
      <c r="H1403" s="240"/>
      <c r="I1403" s="241">
        <f>ROUND(E1403*H1403,2)</f>
        <v>0</v>
      </c>
      <c r="J1403" s="240"/>
      <c r="K1403" s="241">
        <f>ROUND(E1403*J1403,2)</f>
        <v>0</v>
      </c>
      <c r="L1403" s="241">
        <v>21</v>
      </c>
      <c r="M1403" s="241">
        <f>G1403*(1+L1403/100)</f>
        <v>0</v>
      </c>
      <c r="N1403" s="239">
        <v>0</v>
      </c>
      <c r="O1403" s="239">
        <f>ROUND(E1403*N1403,2)</f>
        <v>0</v>
      </c>
      <c r="P1403" s="239">
        <v>0</v>
      </c>
      <c r="Q1403" s="239">
        <f>ROUND(E1403*P1403,2)</f>
        <v>0</v>
      </c>
      <c r="R1403" s="241" t="s">
        <v>2568</v>
      </c>
      <c r="S1403" s="241" t="s">
        <v>194</v>
      </c>
      <c r="T1403" s="242" t="s">
        <v>242</v>
      </c>
      <c r="U1403" s="224">
        <v>1.26</v>
      </c>
      <c r="V1403" s="224">
        <f>ROUND(E1403*U1403,2)</f>
        <v>512.25</v>
      </c>
      <c r="W1403" s="224"/>
      <c r="X1403" s="224" t="s">
        <v>231</v>
      </c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232</v>
      </c>
      <c r="AH1403" s="213"/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1" x14ac:dyDescent="0.2">
      <c r="A1404" s="220"/>
      <c r="B1404" s="221"/>
      <c r="C1404" s="259" t="s">
        <v>2595</v>
      </c>
      <c r="D1404" s="257"/>
      <c r="E1404" s="257"/>
      <c r="F1404" s="257"/>
      <c r="G1404" s="257"/>
      <c r="H1404" s="224"/>
      <c r="I1404" s="224"/>
      <c r="J1404" s="224"/>
      <c r="K1404" s="224"/>
      <c r="L1404" s="224"/>
      <c r="M1404" s="224"/>
      <c r="N1404" s="223"/>
      <c r="O1404" s="223"/>
      <c r="P1404" s="223"/>
      <c r="Q1404" s="223"/>
      <c r="R1404" s="224"/>
      <c r="S1404" s="224"/>
      <c r="T1404" s="224"/>
      <c r="U1404" s="224"/>
      <c r="V1404" s="224"/>
      <c r="W1404" s="224"/>
      <c r="X1404" s="224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234</v>
      </c>
      <c r="AH1404" s="213"/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53" t="s">
        <v>2599</v>
      </c>
      <c r="D1405" s="226"/>
      <c r="E1405" s="227"/>
      <c r="F1405" s="224"/>
      <c r="G1405" s="224"/>
      <c r="H1405" s="224"/>
      <c r="I1405" s="224"/>
      <c r="J1405" s="224"/>
      <c r="K1405" s="224"/>
      <c r="L1405" s="224"/>
      <c r="M1405" s="224"/>
      <c r="N1405" s="223"/>
      <c r="O1405" s="223"/>
      <c r="P1405" s="223"/>
      <c r="Q1405" s="223"/>
      <c r="R1405" s="224"/>
      <c r="S1405" s="224"/>
      <c r="T1405" s="224"/>
      <c r="U1405" s="224"/>
      <c r="V1405" s="224"/>
      <c r="W1405" s="224"/>
      <c r="X1405" s="224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204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53" t="s">
        <v>2569</v>
      </c>
      <c r="D1406" s="226"/>
      <c r="E1406" s="227"/>
      <c r="F1406" s="224"/>
      <c r="G1406" s="224"/>
      <c r="H1406" s="224"/>
      <c r="I1406" s="224"/>
      <c r="J1406" s="224"/>
      <c r="K1406" s="224"/>
      <c r="L1406" s="224"/>
      <c r="M1406" s="224"/>
      <c r="N1406" s="223"/>
      <c r="O1406" s="223"/>
      <c r="P1406" s="223"/>
      <c r="Q1406" s="223"/>
      <c r="R1406" s="224"/>
      <c r="S1406" s="224"/>
      <c r="T1406" s="224"/>
      <c r="U1406" s="224"/>
      <c r="V1406" s="224"/>
      <c r="W1406" s="224"/>
      <c r="X1406" s="224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204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53" t="s">
        <v>2570</v>
      </c>
      <c r="D1407" s="226"/>
      <c r="E1407" s="227">
        <v>85.84</v>
      </c>
      <c r="F1407" s="224"/>
      <c r="G1407" s="224"/>
      <c r="H1407" s="224"/>
      <c r="I1407" s="224"/>
      <c r="J1407" s="224"/>
      <c r="K1407" s="224"/>
      <c r="L1407" s="224"/>
      <c r="M1407" s="224"/>
      <c r="N1407" s="223"/>
      <c r="O1407" s="223"/>
      <c r="P1407" s="223"/>
      <c r="Q1407" s="223"/>
      <c r="R1407" s="224"/>
      <c r="S1407" s="224"/>
      <c r="T1407" s="224"/>
      <c r="U1407" s="224"/>
      <c r="V1407" s="224"/>
      <c r="W1407" s="224"/>
      <c r="X1407" s="224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204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1" x14ac:dyDescent="0.2">
      <c r="A1408" s="220"/>
      <c r="B1408" s="221"/>
      <c r="C1408" s="253" t="s">
        <v>2571</v>
      </c>
      <c r="D1408" s="226"/>
      <c r="E1408" s="227">
        <v>35.39</v>
      </c>
      <c r="F1408" s="224"/>
      <c r="G1408" s="224"/>
      <c r="H1408" s="224"/>
      <c r="I1408" s="224"/>
      <c r="J1408" s="224"/>
      <c r="K1408" s="224"/>
      <c r="L1408" s="224"/>
      <c r="M1408" s="224"/>
      <c r="N1408" s="223"/>
      <c r="O1408" s="223"/>
      <c r="P1408" s="223"/>
      <c r="Q1408" s="223"/>
      <c r="R1408" s="224"/>
      <c r="S1408" s="224"/>
      <c r="T1408" s="224"/>
      <c r="U1408" s="224"/>
      <c r="V1408" s="224"/>
      <c r="W1408" s="224"/>
      <c r="X1408" s="224"/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204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1" x14ac:dyDescent="0.2">
      <c r="A1409" s="220"/>
      <c r="B1409" s="221"/>
      <c r="C1409" s="253" t="s">
        <v>2572</v>
      </c>
      <c r="D1409" s="226"/>
      <c r="E1409" s="227">
        <v>40.340000000000003</v>
      </c>
      <c r="F1409" s="224"/>
      <c r="G1409" s="224"/>
      <c r="H1409" s="224"/>
      <c r="I1409" s="224"/>
      <c r="J1409" s="224"/>
      <c r="K1409" s="224"/>
      <c r="L1409" s="224"/>
      <c r="M1409" s="224"/>
      <c r="N1409" s="223"/>
      <c r="O1409" s="223"/>
      <c r="P1409" s="223"/>
      <c r="Q1409" s="223"/>
      <c r="R1409" s="224"/>
      <c r="S1409" s="224"/>
      <c r="T1409" s="224"/>
      <c r="U1409" s="224"/>
      <c r="V1409" s="224"/>
      <c r="W1409" s="224"/>
      <c r="X1409" s="224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204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1" x14ac:dyDescent="0.2">
      <c r="A1410" s="220"/>
      <c r="B1410" s="221"/>
      <c r="C1410" s="253" t="s">
        <v>2573</v>
      </c>
      <c r="D1410" s="226"/>
      <c r="E1410" s="227">
        <v>19.66</v>
      </c>
      <c r="F1410" s="224"/>
      <c r="G1410" s="224"/>
      <c r="H1410" s="224"/>
      <c r="I1410" s="224"/>
      <c r="J1410" s="224"/>
      <c r="K1410" s="224"/>
      <c r="L1410" s="224"/>
      <c r="M1410" s="224"/>
      <c r="N1410" s="223"/>
      <c r="O1410" s="223"/>
      <c r="P1410" s="223"/>
      <c r="Q1410" s="223"/>
      <c r="R1410" s="224"/>
      <c r="S1410" s="224"/>
      <c r="T1410" s="224"/>
      <c r="U1410" s="224"/>
      <c r="V1410" s="224"/>
      <c r="W1410" s="224"/>
      <c r="X1410" s="224"/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204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53" t="s">
        <v>2574</v>
      </c>
      <c r="D1411" s="226"/>
      <c r="E1411" s="227">
        <v>5</v>
      </c>
      <c r="F1411" s="224"/>
      <c r="G1411" s="224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204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53" t="s">
        <v>2575</v>
      </c>
      <c r="D1412" s="226"/>
      <c r="E1412" s="227">
        <v>171.45</v>
      </c>
      <c r="F1412" s="224"/>
      <c r="G1412" s="224"/>
      <c r="H1412" s="224"/>
      <c r="I1412" s="224"/>
      <c r="J1412" s="224"/>
      <c r="K1412" s="224"/>
      <c r="L1412" s="224"/>
      <c r="M1412" s="224"/>
      <c r="N1412" s="223"/>
      <c r="O1412" s="223"/>
      <c r="P1412" s="223"/>
      <c r="Q1412" s="223"/>
      <c r="R1412" s="224"/>
      <c r="S1412" s="224"/>
      <c r="T1412" s="224"/>
      <c r="U1412" s="224"/>
      <c r="V1412" s="224"/>
      <c r="W1412" s="224"/>
      <c r="X1412" s="224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204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53" t="s">
        <v>2170</v>
      </c>
      <c r="D1413" s="226"/>
      <c r="E1413" s="227"/>
      <c r="F1413" s="224"/>
      <c r="G1413" s="224"/>
      <c r="H1413" s="224"/>
      <c r="I1413" s="224"/>
      <c r="J1413" s="224"/>
      <c r="K1413" s="224"/>
      <c r="L1413" s="224"/>
      <c r="M1413" s="224"/>
      <c r="N1413" s="223"/>
      <c r="O1413" s="223"/>
      <c r="P1413" s="223"/>
      <c r="Q1413" s="223"/>
      <c r="R1413" s="224"/>
      <c r="S1413" s="224"/>
      <c r="T1413" s="224"/>
      <c r="U1413" s="224"/>
      <c r="V1413" s="224"/>
      <c r="W1413" s="224"/>
      <c r="X1413" s="224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204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1" x14ac:dyDescent="0.2">
      <c r="A1414" s="220"/>
      <c r="B1414" s="221"/>
      <c r="C1414" s="253" t="s">
        <v>2576</v>
      </c>
      <c r="D1414" s="226"/>
      <c r="E1414" s="227">
        <v>9.8800000000000008</v>
      </c>
      <c r="F1414" s="224"/>
      <c r="G1414" s="224"/>
      <c r="H1414" s="224"/>
      <c r="I1414" s="224"/>
      <c r="J1414" s="224"/>
      <c r="K1414" s="224"/>
      <c r="L1414" s="224"/>
      <c r="M1414" s="224"/>
      <c r="N1414" s="223"/>
      <c r="O1414" s="223"/>
      <c r="P1414" s="223"/>
      <c r="Q1414" s="223"/>
      <c r="R1414" s="224"/>
      <c r="S1414" s="224"/>
      <c r="T1414" s="224"/>
      <c r="U1414" s="224"/>
      <c r="V1414" s="224"/>
      <c r="W1414" s="224"/>
      <c r="X1414" s="224"/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204</v>
      </c>
      <c r="AH1414" s="213">
        <v>0</v>
      </c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1" x14ac:dyDescent="0.2">
      <c r="A1415" s="220"/>
      <c r="B1415" s="221"/>
      <c r="C1415" s="253" t="s">
        <v>2577</v>
      </c>
      <c r="D1415" s="226"/>
      <c r="E1415" s="227">
        <v>13.67</v>
      </c>
      <c r="F1415" s="224"/>
      <c r="G1415" s="224"/>
      <c r="H1415" s="224"/>
      <c r="I1415" s="224"/>
      <c r="J1415" s="224"/>
      <c r="K1415" s="224"/>
      <c r="L1415" s="224"/>
      <c r="M1415" s="224"/>
      <c r="N1415" s="223"/>
      <c r="O1415" s="223"/>
      <c r="P1415" s="223"/>
      <c r="Q1415" s="223"/>
      <c r="R1415" s="224"/>
      <c r="S1415" s="224"/>
      <c r="T1415" s="224"/>
      <c r="U1415" s="224"/>
      <c r="V1415" s="224"/>
      <c r="W1415" s="224"/>
      <c r="X1415" s="224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204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1" x14ac:dyDescent="0.2">
      <c r="A1416" s="220"/>
      <c r="B1416" s="221"/>
      <c r="C1416" s="253" t="s">
        <v>2578</v>
      </c>
      <c r="D1416" s="226"/>
      <c r="E1416" s="227">
        <v>4.34</v>
      </c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204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53" t="s">
        <v>2600</v>
      </c>
      <c r="D1417" s="226"/>
      <c r="E1417" s="227">
        <v>10.49</v>
      </c>
      <c r="F1417" s="224"/>
      <c r="G1417" s="224"/>
      <c r="H1417" s="224"/>
      <c r="I1417" s="224"/>
      <c r="J1417" s="224"/>
      <c r="K1417" s="224"/>
      <c r="L1417" s="224"/>
      <c r="M1417" s="224"/>
      <c r="N1417" s="223"/>
      <c r="O1417" s="223"/>
      <c r="P1417" s="223"/>
      <c r="Q1417" s="223"/>
      <c r="R1417" s="224"/>
      <c r="S1417" s="224"/>
      <c r="T1417" s="224"/>
      <c r="U1417" s="224"/>
      <c r="V1417" s="224"/>
      <c r="W1417" s="224"/>
      <c r="X1417" s="224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204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20"/>
      <c r="B1418" s="221"/>
      <c r="C1418" s="253" t="s">
        <v>2601</v>
      </c>
      <c r="D1418" s="226"/>
      <c r="E1418" s="227">
        <v>10.49</v>
      </c>
      <c r="F1418" s="224"/>
      <c r="G1418" s="224"/>
      <c r="H1418" s="224"/>
      <c r="I1418" s="224"/>
      <c r="J1418" s="224"/>
      <c r="K1418" s="224"/>
      <c r="L1418" s="224"/>
      <c r="M1418" s="224"/>
      <c r="N1418" s="223"/>
      <c r="O1418" s="223"/>
      <c r="P1418" s="223"/>
      <c r="Q1418" s="223"/>
      <c r="R1418" s="224"/>
      <c r="S1418" s="224"/>
      <c r="T1418" s="224"/>
      <c r="U1418" s="224"/>
      <c r="V1418" s="224"/>
      <c r="W1418" s="224"/>
      <c r="X1418" s="224"/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204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51"/>
      <c r="D1419" s="246"/>
      <c r="E1419" s="246"/>
      <c r="F1419" s="246"/>
      <c r="G1419" s="246"/>
      <c r="H1419" s="224"/>
      <c r="I1419" s="224"/>
      <c r="J1419" s="224"/>
      <c r="K1419" s="224"/>
      <c r="L1419" s="224"/>
      <c r="M1419" s="224"/>
      <c r="N1419" s="223"/>
      <c r="O1419" s="223"/>
      <c r="P1419" s="223"/>
      <c r="Q1419" s="223"/>
      <c r="R1419" s="224"/>
      <c r="S1419" s="224"/>
      <c r="T1419" s="224"/>
      <c r="U1419" s="224"/>
      <c r="V1419" s="224"/>
      <c r="W1419" s="224"/>
      <c r="X1419" s="224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200</v>
      </c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ht="22.5" outlineLevel="1" x14ac:dyDescent="0.2">
      <c r="A1420" s="236">
        <v>236</v>
      </c>
      <c r="B1420" s="237" t="s">
        <v>2602</v>
      </c>
      <c r="C1420" s="249" t="s">
        <v>2603</v>
      </c>
      <c r="D1420" s="238" t="s">
        <v>261</v>
      </c>
      <c r="E1420" s="239">
        <v>246.45699999999999</v>
      </c>
      <c r="F1420" s="240"/>
      <c r="G1420" s="241">
        <f>ROUND(E1420*F1420,2)</f>
        <v>0</v>
      </c>
      <c r="H1420" s="240"/>
      <c r="I1420" s="241">
        <f>ROUND(E1420*H1420,2)</f>
        <v>0</v>
      </c>
      <c r="J1420" s="240"/>
      <c r="K1420" s="241">
        <f>ROUND(E1420*J1420,2)</f>
        <v>0</v>
      </c>
      <c r="L1420" s="241">
        <v>21</v>
      </c>
      <c r="M1420" s="241">
        <f>G1420*(1+L1420/100)</f>
        <v>0</v>
      </c>
      <c r="N1420" s="239">
        <v>3.2000000000000003E-4</v>
      </c>
      <c r="O1420" s="239">
        <f>ROUND(E1420*N1420,2)</f>
        <v>0.08</v>
      </c>
      <c r="P1420" s="239">
        <v>0</v>
      </c>
      <c r="Q1420" s="239">
        <f>ROUND(E1420*P1420,2)</f>
        <v>0</v>
      </c>
      <c r="R1420" s="241" t="s">
        <v>2568</v>
      </c>
      <c r="S1420" s="241" t="s">
        <v>194</v>
      </c>
      <c r="T1420" s="242" t="s">
        <v>242</v>
      </c>
      <c r="U1420" s="224">
        <v>0.23599999999999999</v>
      </c>
      <c r="V1420" s="224">
        <f>ROUND(E1420*U1420,2)</f>
        <v>58.16</v>
      </c>
      <c r="W1420" s="224"/>
      <c r="X1420" s="224" t="s">
        <v>231</v>
      </c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232</v>
      </c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1" x14ac:dyDescent="0.2">
      <c r="A1421" s="220"/>
      <c r="B1421" s="221"/>
      <c r="C1421" s="253" t="s">
        <v>525</v>
      </c>
      <c r="D1421" s="226"/>
      <c r="E1421" s="227"/>
      <c r="F1421" s="224"/>
      <c r="G1421" s="224"/>
      <c r="H1421" s="224"/>
      <c r="I1421" s="224"/>
      <c r="J1421" s="224"/>
      <c r="K1421" s="224"/>
      <c r="L1421" s="224"/>
      <c r="M1421" s="224"/>
      <c r="N1421" s="223"/>
      <c r="O1421" s="223"/>
      <c r="P1421" s="223"/>
      <c r="Q1421" s="223"/>
      <c r="R1421" s="224"/>
      <c r="S1421" s="224"/>
      <c r="T1421" s="224"/>
      <c r="U1421" s="224"/>
      <c r="V1421" s="224"/>
      <c r="W1421" s="224"/>
      <c r="X1421" s="224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204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1" x14ac:dyDescent="0.2">
      <c r="A1422" s="220"/>
      <c r="B1422" s="221"/>
      <c r="C1422" s="253" t="s">
        <v>2604</v>
      </c>
      <c r="D1422" s="226"/>
      <c r="E1422" s="227">
        <v>46.5</v>
      </c>
      <c r="F1422" s="224"/>
      <c r="G1422" s="224"/>
      <c r="H1422" s="224"/>
      <c r="I1422" s="224"/>
      <c r="J1422" s="224"/>
      <c r="K1422" s="224"/>
      <c r="L1422" s="224"/>
      <c r="M1422" s="224"/>
      <c r="N1422" s="223"/>
      <c r="O1422" s="223"/>
      <c r="P1422" s="223"/>
      <c r="Q1422" s="223"/>
      <c r="R1422" s="224"/>
      <c r="S1422" s="224"/>
      <c r="T1422" s="224"/>
      <c r="U1422" s="224"/>
      <c r="V1422" s="224"/>
      <c r="W1422" s="224"/>
      <c r="X1422" s="224"/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204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53" t="s">
        <v>2605</v>
      </c>
      <c r="D1423" s="226"/>
      <c r="E1423" s="227">
        <v>-9.0500000000000007</v>
      </c>
      <c r="F1423" s="224"/>
      <c r="G1423" s="224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204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53" t="s">
        <v>2606</v>
      </c>
      <c r="D1424" s="226"/>
      <c r="E1424" s="227">
        <v>12.3</v>
      </c>
      <c r="F1424" s="224"/>
      <c r="G1424" s="224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204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20"/>
      <c r="B1425" s="221"/>
      <c r="C1425" s="253" t="s">
        <v>2607</v>
      </c>
      <c r="D1425" s="226"/>
      <c r="E1425" s="227">
        <v>12.3</v>
      </c>
      <c r="F1425" s="224"/>
      <c r="G1425" s="224"/>
      <c r="H1425" s="224"/>
      <c r="I1425" s="224"/>
      <c r="J1425" s="224"/>
      <c r="K1425" s="224"/>
      <c r="L1425" s="224"/>
      <c r="M1425" s="224"/>
      <c r="N1425" s="223"/>
      <c r="O1425" s="223"/>
      <c r="P1425" s="223"/>
      <c r="Q1425" s="223"/>
      <c r="R1425" s="224"/>
      <c r="S1425" s="224"/>
      <c r="T1425" s="224"/>
      <c r="U1425" s="224"/>
      <c r="V1425" s="224"/>
      <c r="W1425" s="224"/>
      <c r="X1425" s="224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204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1" x14ac:dyDescent="0.2">
      <c r="A1426" s="220"/>
      <c r="B1426" s="221"/>
      <c r="C1426" s="253" t="s">
        <v>2608</v>
      </c>
      <c r="D1426" s="226"/>
      <c r="E1426" s="227">
        <v>12.4</v>
      </c>
      <c r="F1426" s="224"/>
      <c r="G1426" s="224"/>
      <c r="H1426" s="224"/>
      <c r="I1426" s="224"/>
      <c r="J1426" s="224"/>
      <c r="K1426" s="224"/>
      <c r="L1426" s="224"/>
      <c r="M1426" s="224"/>
      <c r="N1426" s="223"/>
      <c r="O1426" s="223"/>
      <c r="P1426" s="223"/>
      <c r="Q1426" s="223"/>
      <c r="R1426" s="224"/>
      <c r="S1426" s="224"/>
      <c r="T1426" s="224"/>
      <c r="U1426" s="224"/>
      <c r="V1426" s="224"/>
      <c r="W1426" s="224"/>
      <c r="X1426" s="224"/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204</v>
      </c>
      <c r="AH1426" s="213">
        <v>0</v>
      </c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1" x14ac:dyDescent="0.2">
      <c r="A1427" s="220"/>
      <c r="B1427" s="221"/>
      <c r="C1427" s="253" t="s">
        <v>2609</v>
      </c>
      <c r="D1427" s="226"/>
      <c r="E1427" s="227">
        <v>12.5</v>
      </c>
      <c r="F1427" s="224"/>
      <c r="G1427" s="224"/>
      <c r="H1427" s="224"/>
      <c r="I1427" s="224"/>
      <c r="J1427" s="224"/>
      <c r="K1427" s="224"/>
      <c r="L1427" s="224"/>
      <c r="M1427" s="224"/>
      <c r="N1427" s="223"/>
      <c r="O1427" s="223"/>
      <c r="P1427" s="223"/>
      <c r="Q1427" s="223"/>
      <c r="R1427" s="224"/>
      <c r="S1427" s="224"/>
      <c r="T1427" s="224"/>
      <c r="U1427" s="224"/>
      <c r="V1427" s="224"/>
      <c r="W1427" s="224"/>
      <c r="X1427" s="224"/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204</v>
      </c>
      <c r="AH1427" s="213">
        <v>0</v>
      </c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1" x14ac:dyDescent="0.2">
      <c r="A1428" s="220"/>
      <c r="B1428" s="221"/>
      <c r="C1428" s="253" t="s">
        <v>2610</v>
      </c>
      <c r="D1428" s="226"/>
      <c r="E1428" s="227">
        <v>15.2</v>
      </c>
      <c r="F1428" s="224"/>
      <c r="G1428" s="224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204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53" t="s">
        <v>2611</v>
      </c>
      <c r="D1429" s="226"/>
      <c r="E1429" s="227">
        <v>10</v>
      </c>
      <c r="F1429" s="224"/>
      <c r="G1429" s="224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204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20"/>
      <c r="B1430" s="221"/>
      <c r="C1430" s="253" t="s">
        <v>2612</v>
      </c>
      <c r="D1430" s="226"/>
      <c r="E1430" s="227">
        <v>10.4</v>
      </c>
      <c r="F1430" s="224"/>
      <c r="G1430" s="224"/>
      <c r="H1430" s="224"/>
      <c r="I1430" s="224"/>
      <c r="J1430" s="224"/>
      <c r="K1430" s="224"/>
      <c r="L1430" s="224"/>
      <c r="M1430" s="224"/>
      <c r="N1430" s="223"/>
      <c r="O1430" s="223"/>
      <c r="P1430" s="223"/>
      <c r="Q1430" s="223"/>
      <c r="R1430" s="224"/>
      <c r="S1430" s="224"/>
      <c r="T1430" s="224"/>
      <c r="U1430" s="224"/>
      <c r="V1430" s="224"/>
      <c r="W1430" s="224"/>
      <c r="X1430" s="224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204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53" t="s">
        <v>2613</v>
      </c>
      <c r="D1431" s="226"/>
      <c r="E1431" s="227">
        <v>11</v>
      </c>
      <c r="F1431" s="224"/>
      <c r="G1431" s="224"/>
      <c r="H1431" s="224"/>
      <c r="I1431" s="224"/>
      <c r="J1431" s="224"/>
      <c r="K1431" s="224"/>
      <c r="L1431" s="224"/>
      <c r="M1431" s="224"/>
      <c r="N1431" s="223"/>
      <c r="O1431" s="223"/>
      <c r="P1431" s="223"/>
      <c r="Q1431" s="223"/>
      <c r="R1431" s="224"/>
      <c r="S1431" s="224"/>
      <c r="T1431" s="224"/>
      <c r="U1431" s="224"/>
      <c r="V1431" s="224"/>
      <c r="W1431" s="224"/>
      <c r="X1431" s="224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204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outlineLevel="1" x14ac:dyDescent="0.2">
      <c r="A1432" s="220"/>
      <c r="B1432" s="221"/>
      <c r="C1432" s="253" t="s">
        <v>2614</v>
      </c>
      <c r="D1432" s="226"/>
      <c r="E1432" s="227">
        <v>17.399999999999999</v>
      </c>
      <c r="F1432" s="224"/>
      <c r="G1432" s="224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204</v>
      </c>
      <c r="AH1432" s="213">
        <v>0</v>
      </c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outlineLevel="1" x14ac:dyDescent="0.2">
      <c r="A1433" s="220"/>
      <c r="B1433" s="221"/>
      <c r="C1433" s="253" t="s">
        <v>2615</v>
      </c>
      <c r="D1433" s="226"/>
      <c r="E1433" s="227">
        <v>21</v>
      </c>
      <c r="F1433" s="224"/>
      <c r="G1433" s="224"/>
      <c r="H1433" s="224"/>
      <c r="I1433" s="224"/>
      <c r="J1433" s="224"/>
      <c r="K1433" s="224"/>
      <c r="L1433" s="224"/>
      <c r="M1433" s="224"/>
      <c r="N1433" s="223"/>
      <c r="O1433" s="223"/>
      <c r="P1433" s="223"/>
      <c r="Q1433" s="223"/>
      <c r="R1433" s="224"/>
      <c r="S1433" s="224"/>
      <c r="T1433" s="224"/>
      <c r="U1433" s="224"/>
      <c r="V1433" s="224"/>
      <c r="W1433" s="224"/>
      <c r="X1433" s="224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204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1" x14ac:dyDescent="0.2">
      <c r="A1434" s="220"/>
      <c r="B1434" s="221"/>
      <c r="C1434" s="253" t="s">
        <v>2616</v>
      </c>
      <c r="D1434" s="226"/>
      <c r="E1434" s="227">
        <v>12.106999999999999</v>
      </c>
      <c r="F1434" s="224"/>
      <c r="G1434" s="224"/>
      <c r="H1434" s="224"/>
      <c r="I1434" s="224"/>
      <c r="J1434" s="224"/>
      <c r="K1434" s="224"/>
      <c r="L1434" s="224"/>
      <c r="M1434" s="224"/>
      <c r="N1434" s="223"/>
      <c r="O1434" s="223"/>
      <c r="P1434" s="223"/>
      <c r="Q1434" s="223"/>
      <c r="R1434" s="224"/>
      <c r="S1434" s="224"/>
      <c r="T1434" s="224"/>
      <c r="U1434" s="224"/>
      <c r="V1434" s="224"/>
      <c r="W1434" s="224"/>
      <c r="X1434" s="224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204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53" t="s">
        <v>2617</v>
      </c>
      <c r="D1435" s="226"/>
      <c r="E1435" s="227">
        <v>-2.2999999999999998</v>
      </c>
      <c r="F1435" s="224"/>
      <c r="G1435" s="224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204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53" t="s">
        <v>2618</v>
      </c>
      <c r="D1436" s="226"/>
      <c r="E1436" s="227">
        <v>5.4</v>
      </c>
      <c r="F1436" s="224"/>
      <c r="G1436" s="224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204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53" t="s">
        <v>2619</v>
      </c>
      <c r="D1437" s="226"/>
      <c r="E1437" s="227">
        <v>11.05</v>
      </c>
      <c r="F1437" s="224"/>
      <c r="G1437" s="224"/>
      <c r="H1437" s="224"/>
      <c r="I1437" s="224"/>
      <c r="J1437" s="224"/>
      <c r="K1437" s="224"/>
      <c r="L1437" s="224"/>
      <c r="M1437" s="224"/>
      <c r="N1437" s="223"/>
      <c r="O1437" s="223"/>
      <c r="P1437" s="223"/>
      <c r="Q1437" s="223"/>
      <c r="R1437" s="224"/>
      <c r="S1437" s="224"/>
      <c r="T1437" s="224"/>
      <c r="U1437" s="224"/>
      <c r="V1437" s="224"/>
      <c r="W1437" s="224"/>
      <c r="X1437" s="224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204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1" x14ac:dyDescent="0.2">
      <c r="A1438" s="220"/>
      <c r="B1438" s="221"/>
      <c r="C1438" s="253" t="s">
        <v>2620</v>
      </c>
      <c r="D1438" s="226"/>
      <c r="E1438" s="227">
        <v>34.35</v>
      </c>
      <c r="F1438" s="224"/>
      <c r="G1438" s="224"/>
      <c r="H1438" s="224"/>
      <c r="I1438" s="224"/>
      <c r="J1438" s="224"/>
      <c r="K1438" s="224"/>
      <c r="L1438" s="224"/>
      <c r="M1438" s="224"/>
      <c r="N1438" s="223"/>
      <c r="O1438" s="223"/>
      <c r="P1438" s="223"/>
      <c r="Q1438" s="223"/>
      <c r="R1438" s="224"/>
      <c r="S1438" s="224"/>
      <c r="T1438" s="224"/>
      <c r="U1438" s="224"/>
      <c r="V1438" s="224"/>
      <c r="W1438" s="224"/>
      <c r="X1438" s="224"/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204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1" x14ac:dyDescent="0.2">
      <c r="A1439" s="220"/>
      <c r="B1439" s="221"/>
      <c r="C1439" s="253" t="s">
        <v>2621</v>
      </c>
      <c r="D1439" s="226"/>
      <c r="E1439" s="227">
        <v>-1.9</v>
      </c>
      <c r="F1439" s="224"/>
      <c r="G1439" s="224"/>
      <c r="H1439" s="224"/>
      <c r="I1439" s="224"/>
      <c r="J1439" s="224"/>
      <c r="K1439" s="224"/>
      <c r="L1439" s="224"/>
      <c r="M1439" s="224"/>
      <c r="N1439" s="223"/>
      <c r="O1439" s="223"/>
      <c r="P1439" s="223"/>
      <c r="Q1439" s="223"/>
      <c r="R1439" s="224"/>
      <c r="S1439" s="224"/>
      <c r="T1439" s="224"/>
      <c r="U1439" s="224"/>
      <c r="V1439" s="224"/>
      <c r="W1439" s="224"/>
      <c r="X1439" s="224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204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1" x14ac:dyDescent="0.2">
      <c r="A1440" s="220"/>
      <c r="B1440" s="221"/>
      <c r="C1440" s="253" t="s">
        <v>451</v>
      </c>
      <c r="D1440" s="226"/>
      <c r="E1440" s="227"/>
      <c r="F1440" s="224"/>
      <c r="G1440" s="224"/>
      <c r="H1440" s="224"/>
      <c r="I1440" s="224"/>
      <c r="J1440" s="224"/>
      <c r="K1440" s="224"/>
      <c r="L1440" s="224"/>
      <c r="M1440" s="224"/>
      <c r="N1440" s="223"/>
      <c r="O1440" s="223"/>
      <c r="P1440" s="223"/>
      <c r="Q1440" s="223"/>
      <c r="R1440" s="224"/>
      <c r="S1440" s="224"/>
      <c r="T1440" s="224"/>
      <c r="U1440" s="224"/>
      <c r="V1440" s="224"/>
      <c r="W1440" s="224"/>
      <c r="X1440" s="224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204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20"/>
      <c r="B1441" s="221"/>
      <c r="C1441" s="253" t="s">
        <v>2622</v>
      </c>
      <c r="D1441" s="226"/>
      <c r="E1441" s="227">
        <v>19.95</v>
      </c>
      <c r="F1441" s="224"/>
      <c r="G1441" s="224"/>
      <c r="H1441" s="224"/>
      <c r="I1441" s="224"/>
      <c r="J1441" s="224"/>
      <c r="K1441" s="224"/>
      <c r="L1441" s="224"/>
      <c r="M1441" s="224"/>
      <c r="N1441" s="223"/>
      <c r="O1441" s="223"/>
      <c r="P1441" s="223"/>
      <c r="Q1441" s="223"/>
      <c r="R1441" s="224"/>
      <c r="S1441" s="224"/>
      <c r="T1441" s="224"/>
      <c r="U1441" s="224"/>
      <c r="V1441" s="224"/>
      <c r="W1441" s="224"/>
      <c r="X1441" s="224"/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204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53" t="s">
        <v>2623</v>
      </c>
      <c r="D1442" s="226"/>
      <c r="E1442" s="227">
        <v>-4.1500000000000004</v>
      </c>
      <c r="F1442" s="224"/>
      <c r="G1442" s="224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204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 x14ac:dyDescent="0.2">
      <c r="A1443" s="220"/>
      <c r="B1443" s="221"/>
      <c r="C1443" s="251"/>
      <c r="D1443" s="246"/>
      <c r="E1443" s="246"/>
      <c r="F1443" s="246"/>
      <c r="G1443" s="246"/>
      <c r="H1443" s="224"/>
      <c r="I1443" s="224"/>
      <c r="J1443" s="224"/>
      <c r="K1443" s="224"/>
      <c r="L1443" s="224"/>
      <c r="M1443" s="224"/>
      <c r="N1443" s="223"/>
      <c r="O1443" s="223"/>
      <c r="P1443" s="223"/>
      <c r="Q1443" s="223"/>
      <c r="R1443" s="224"/>
      <c r="S1443" s="224"/>
      <c r="T1443" s="224"/>
      <c r="U1443" s="224"/>
      <c r="V1443" s="224"/>
      <c r="W1443" s="224"/>
      <c r="X1443" s="224"/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200</v>
      </c>
      <c r="AH1443" s="213"/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ht="33.75" outlineLevel="1" x14ac:dyDescent="0.2">
      <c r="A1444" s="236">
        <v>237</v>
      </c>
      <c r="B1444" s="237" t="s">
        <v>2624</v>
      </c>
      <c r="C1444" s="249" t="s">
        <v>2625</v>
      </c>
      <c r="D1444" s="238" t="s">
        <v>261</v>
      </c>
      <c r="E1444" s="239">
        <v>2.2000000000000002</v>
      </c>
      <c r="F1444" s="240"/>
      <c r="G1444" s="241">
        <f>ROUND(E1444*F1444,2)</f>
        <v>0</v>
      </c>
      <c r="H1444" s="240"/>
      <c r="I1444" s="241">
        <f>ROUND(E1444*H1444,2)</f>
        <v>0</v>
      </c>
      <c r="J1444" s="240"/>
      <c r="K1444" s="241">
        <f>ROUND(E1444*J1444,2)</f>
        <v>0</v>
      </c>
      <c r="L1444" s="241">
        <v>21</v>
      </c>
      <c r="M1444" s="241">
        <f>G1444*(1+L1444/100)</f>
        <v>0</v>
      </c>
      <c r="N1444" s="239">
        <v>4.4000000000000002E-4</v>
      </c>
      <c r="O1444" s="239">
        <f>ROUND(E1444*N1444,2)</f>
        <v>0</v>
      </c>
      <c r="P1444" s="239">
        <v>0</v>
      </c>
      <c r="Q1444" s="239">
        <f>ROUND(E1444*P1444,2)</f>
        <v>0</v>
      </c>
      <c r="R1444" s="241" t="s">
        <v>2568</v>
      </c>
      <c r="S1444" s="241" t="s">
        <v>194</v>
      </c>
      <c r="T1444" s="242" t="s">
        <v>242</v>
      </c>
      <c r="U1444" s="224">
        <v>0.15</v>
      </c>
      <c r="V1444" s="224">
        <f>ROUND(E1444*U1444,2)</f>
        <v>0.33</v>
      </c>
      <c r="W1444" s="224"/>
      <c r="X1444" s="224" t="s">
        <v>231</v>
      </c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232</v>
      </c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1" x14ac:dyDescent="0.2">
      <c r="A1445" s="220"/>
      <c r="B1445" s="221"/>
      <c r="C1445" s="253" t="s">
        <v>2626</v>
      </c>
      <c r="D1445" s="226"/>
      <c r="E1445" s="227">
        <v>1.1000000000000001</v>
      </c>
      <c r="F1445" s="224"/>
      <c r="G1445" s="224"/>
      <c r="H1445" s="224"/>
      <c r="I1445" s="224"/>
      <c r="J1445" s="224"/>
      <c r="K1445" s="224"/>
      <c r="L1445" s="224"/>
      <c r="M1445" s="224"/>
      <c r="N1445" s="223"/>
      <c r="O1445" s="223"/>
      <c r="P1445" s="223"/>
      <c r="Q1445" s="223"/>
      <c r="R1445" s="224"/>
      <c r="S1445" s="224"/>
      <c r="T1445" s="224"/>
      <c r="U1445" s="224"/>
      <c r="V1445" s="224"/>
      <c r="W1445" s="224"/>
      <c r="X1445" s="224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204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20"/>
      <c r="B1446" s="221"/>
      <c r="C1446" s="253" t="s">
        <v>2627</v>
      </c>
      <c r="D1446" s="226"/>
      <c r="E1446" s="227">
        <v>1.1000000000000001</v>
      </c>
      <c r="F1446" s="224"/>
      <c r="G1446" s="224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204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51"/>
      <c r="D1447" s="246"/>
      <c r="E1447" s="246"/>
      <c r="F1447" s="246"/>
      <c r="G1447" s="246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200</v>
      </c>
      <c r="AH1447" s="213"/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36">
        <v>238</v>
      </c>
      <c r="B1448" s="237" t="s">
        <v>2628</v>
      </c>
      <c r="C1448" s="249" t="s">
        <v>2629</v>
      </c>
      <c r="D1448" s="238" t="s">
        <v>261</v>
      </c>
      <c r="E1448" s="239">
        <v>246.46</v>
      </c>
      <c r="F1448" s="240"/>
      <c r="G1448" s="241">
        <f>ROUND(E1448*F1448,2)</f>
        <v>0</v>
      </c>
      <c r="H1448" s="240"/>
      <c r="I1448" s="241">
        <f>ROUND(E1448*H1448,2)</f>
        <v>0</v>
      </c>
      <c r="J1448" s="240"/>
      <c r="K1448" s="241">
        <f>ROUND(E1448*J1448,2)</f>
        <v>0</v>
      </c>
      <c r="L1448" s="241">
        <v>21</v>
      </c>
      <c r="M1448" s="241">
        <f>G1448*(1+L1448/100)</f>
        <v>0</v>
      </c>
      <c r="N1448" s="239">
        <v>4.0000000000000003E-5</v>
      </c>
      <c r="O1448" s="239">
        <f>ROUND(E1448*N1448,2)</f>
        <v>0.01</v>
      </c>
      <c r="P1448" s="239">
        <v>0</v>
      </c>
      <c r="Q1448" s="239">
        <f>ROUND(E1448*P1448,2)</f>
        <v>0</v>
      </c>
      <c r="R1448" s="241" t="s">
        <v>2568</v>
      </c>
      <c r="S1448" s="241" t="s">
        <v>194</v>
      </c>
      <c r="T1448" s="242" t="s">
        <v>242</v>
      </c>
      <c r="U1448" s="224">
        <v>7.0000000000000007E-2</v>
      </c>
      <c r="V1448" s="224">
        <f>ROUND(E1448*U1448,2)</f>
        <v>17.25</v>
      </c>
      <c r="W1448" s="224"/>
      <c r="X1448" s="224" t="s">
        <v>231</v>
      </c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232</v>
      </c>
      <c r="AH1448" s="213"/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50" t="s">
        <v>2630</v>
      </c>
      <c r="D1449" s="244"/>
      <c r="E1449" s="244"/>
      <c r="F1449" s="244"/>
      <c r="G1449" s="244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199</v>
      </c>
      <c r="AH1449" s="213"/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1" x14ac:dyDescent="0.2">
      <c r="A1450" s="220"/>
      <c r="B1450" s="221"/>
      <c r="C1450" s="251"/>
      <c r="D1450" s="246"/>
      <c r="E1450" s="246"/>
      <c r="F1450" s="246"/>
      <c r="G1450" s="246"/>
      <c r="H1450" s="224"/>
      <c r="I1450" s="224"/>
      <c r="J1450" s="224"/>
      <c r="K1450" s="224"/>
      <c r="L1450" s="224"/>
      <c r="M1450" s="224"/>
      <c r="N1450" s="223"/>
      <c r="O1450" s="223"/>
      <c r="P1450" s="223"/>
      <c r="Q1450" s="223"/>
      <c r="R1450" s="224"/>
      <c r="S1450" s="224"/>
      <c r="T1450" s="224"/>
      <c r="U1450" s="224"/>
      <c r="V1450" s="224"/>
      <c r="W1450" s="224"/>
      <c r="X1450" s="224"/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200</v>
      </c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ht="22.5" outlineLevel="1" x14ac:dyDescent="0.2">
      <c r="A1451" s="236">
        <v>239</v>
      </c>
      <c r="B1451" s="237" t="s">
        <v>2631</v>
      </c>
      <c r="C1451" s="249" t="s">
        <v>2632</v>
      </c>
      <c r="D1451" s="238" t="s">
        <v>1271</v>
      </c>
      <c r="E1451" s="239">
        <v>2667.9720000000002</v>
      </c>
      <c r="F1451" s="240"/>
      <c r="G1451" s="241">
        <f>ROUND(E1451*F1451,2)</f>
        <v>0</v>
      </c>
      <c r="H1451" s="240"/>
      <c r="I1451" s="241">
        <f>ROUND(E1451*H1451,2)</f>
        <v>0</v>
      </c>
      <c r="J1451" s="240"/>
      <c r="K1451" s="241">
        <f>ROUND(E1451*J1451,2)</f>
        <v>0</v>
      </c>
      <c r="L1451" s="241">
        <v>21</v>
      </c>
      <c r="M1451" s="241">
        <f>G1451*(1+L1451/100)</f>
        <v>0</v>
      </c>
      <c r="N1451" s="239">
        <v>1E-3</v>
      </c>
      <c r="O1451" s="239">
        <f>ROUND(E1451*N1451,2)</f>
        <v>2.67</v>
      </c>
      <c r="P1451" s="239">
        <v>0</v>
      </c>
      <c r="Q1451" s="239">
        <f>ROUND(E1451*P1451,2)</f>
        <v>0</v>
      </c>
      <c r="R1451" s="241" t="s">
        <v>317</v>
      </c>
      <c r="S1451" s="241" t="s">
        <v>194</v>
      </c>
      <c r="T1451" s="242" t="s">
        <v>242</v>
      </c>
      <c r="U1451" s="224">
        <v>0</v>
      </c>
      <c r="V1451" s="224">
        <f>ROUND(E1451*U1451,2)</f>
        <v>0</v>
      </c>
      <c r="W1451" s="224"/>
      <c r="X1451" s="224" t="s">
        <v>318</v>
      </c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319</v>
      </c>
      <c r="AH1451" s="213"/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1" x14ac:dyDescent="0.2">
      <c r="A1452" s="220"/>
      <c r="B1452" s="221"/>
      <c r="C1452" s="253" t="s">
        <v>2633</v>
      </c>
      <c r="D1452" s="226"/>
      <c r="E1452" s="227">
        <v>2439.3000000000002</v>
      </c>
      <c r="F1452" s="224"/>
      <c r="G1452" s="224"/>
      <c r="H1452" s="224"/>
      <c r="I1452" s="224"/>
      <c r="J1452" s="224"/>
      <c r="K1452" s="224"/>
      <c r="L1452" s="224"/>
      <c r="M1452" s="224"/>
      <c r="N1452" s="223"/>
      <c r="O1452" s="223"/>
      <c r="P1452" s="223"/>
      <c r="Q1452" s="223"/>
      <c r="R1452" s="224"/>
      <c r="S1452" s="224"/>
      <c r="T1452" s="224"/>
      <c r="U1452" s="224"/>
      <c r="V1452" s="224"/>
      <c r="W1452" s="224"/>
      <c r="X1452" s="224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204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53" t="s">
        <v>2634</v>
      </c>
      <c r="D1453" s="226"/>
      <c r="E1453" s="227"/>
      <c r="F1453" s="224"/>
      <c r="G1453" s="224"/>
      <c r="H1453" s="224"/>
      <c r="I1453" s="224"/>
      <c r="J1453" s="224"/>
      <c r="K1453" s="224"/>
      <c r="L1453" s="224"/>
      <c r="M1453" s="224"/>
      <c r="N1453" s="223"/>
      <c r="O1453" s="223"/>
      <c r="P1453" s="223"/>
      <c r="Q1453" s="223"/>
      <c r="R1453" s="224"/>
      <c r="S1453" s="224"/>
      <c r="T1453" s="224"/>
      <c r="U1453" s="224"/>
      <c r="V1453" s="224"/>
      <c r="W1453" s="224"/>
      <c r="X1453" s="224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204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53" t="s">
        <v>2635</v>
      </c>
      <c r="D1454" s="226"/>
      <c r="E1454" s="227">
        <v>58.32</v>
      </c>
      <c r="F1454" s="224"/>
      <c r="G1454" s="224"/>
      <c r="H1454" s="224"/>
      <c r="I1454" s="224"/>
      <c r="J1454" s="224"/>
      <c r="K1454" s="224"/>
      <c r="L1454" s="224"/>
      <c r="M1454" s="224"/>
      <c r="N1454" s="223"/>
      <c r="O1454" s="223"/>
      <c r="P1454" s="223"/>
      <c r="Q1454" s="223"/>
      <c r="R1454" s="224"/>
      <c r="S1454" s="224"/>
      <c r="T1454" s="224"/>
      <c r="U1454" s="224"/>
      <c r="V1454" s="224"/>
      <c r="W1454" s="224"/>
      <c r="X1454" s="224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204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53" t="s">
        <v>2636</v>
      </c>
      <c r="D1455" s="226"/>
      <c r="E1455" s="227"/>
      <c r="F1455" s="224"/>
      <c r="G1455" s="224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204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outlineLevel="1" x14ac:dyDescent="0.2">
      <c r="A1456" s="220"/>
      <c r="B1456" s="221"/>
      <c r="C1456" s="253" t="s">
        <v>2637</v>
      </c>
      <c r="D1456" s="226"/>
      <c r="E1456" s="227">
        <v>103.68</v>
      </c>
      <c r="F1456" s="224"/>
      <c r="G1456" s="224"/>
      <c r="H1456" s="224"/>
      <c r="I1456" s="224"/>
      <c r="J1456" s="224"/>
      <c r="K1456" s="224"/>
      <c r="L1456" s="224"/>
      <c r="M1456" s="224"/>
      <c r="N1456" s="223"/>
      <c r="O1456" s="223"/>
      <c r="P1456" s="223"/>
      <c r="Q1456" s="223"/>
      <c r="R1456" s="224"/>
      <c r="S1456" s="224"/>
      <c r="T1456" s="224"/>
      <c r="U1456" s="224"/>
      <c r="V1456" s="224"/>
      <c r="W1456" s="224"/>
      <c r="X1456" s="224"/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204</v>
      </c>
      <c r="AH1456" s="213">
        <v>0</v>
      </c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outlineLevel="1" x14ac:dyDescent="0.2">
      <c r="A1457" s="220"/>
      <c r="B1457" s="221"/>
      <c r="C1457" s="253" t="s">
        <v>2638</v>
      </c>
      <c r="D1457" s="226"/>
      <c r="E1457" s="227">
        <v>58.752000000000002</v>
      </c>
      <c r="F1457" s="224"/>
      <c r="G1457" s="224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204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1" x14ac:dyDescent="0.2">
      <c r="A1458" s="220"/>
      <c r="B1458" s="221"/>
      <c r="C1458" s="253" t="s">
        <v>2639</v>
      </c>
      <c r="D1458" s="226"/>
      <c r="E1458" s="227">
        <v>7.92</v>
      </c>
      <c r="F1458" s="224"/>
      <c r="G1458" s="224"/>
      <c r="H1458" s="224"/>
      <c r="I1458" s="224"/>
      <c r="J1458" s="224"/>
      <c r="K1458" s="224"/>
      <c r="L1458" s="224"/>
      <c r="M1458" s="224"/>
      <c r="N1458" s="223"/>
      <c r="O1458" s="223"/>
      <c r="P1458" s="223"/>
      <c r="Q1458" s="223"/>
      <c r="R1458" s="224"/>
      <c r="S1458" s="224"/>
      <c r="T1458" s="224"/>
      <c r="U1458" s="224"/>
      <c r="V1458" s="224"/>
      <c r="W1458" s="224"/>
      <c r="X1458" s="224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204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51"/>
      <c r="D1459" s="246"/>
      <c r="E1459" s="246"/>
      <c r="F1459" s="246"/>
      <c r="G1459" s="246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200</v>
      </c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ht="33.75" outlineLevel="1" x14ac:dyDescent="0.2">
      <c r="A1460" s="236">
        <v>240</v>
      </c>
      <c r="B1460" s="237" t="s">
        <v>2640</v>
      </c>
      <c r="C1460" s="249" t="s">
        <v>2641</v>
      </c>
      <c r="D1460" s="238" t="s">
        <v>1271</v>
      </c>
      <c r="E1460" s="239">
        <v>266.79719999999998</v>
      </c>
      <c r="F1460" s="240"/>
      <c r="G1460" s="241">
        <f>ROUND(E1460*F1460,2)</f>
        <v>0</v>
      </c>
      <c r="H1460" s="240"/>
      <c r="I1460" s="241">
        <f>ROUND(E1460*H1460,2)</f>
        <v>0</v>
      </c>
      <c r="J1460" s="240"/>
      <c r="K1460" s="241">
        <f>ROUND(E1460*J1460,2)</f>
        <v>0</v>
      </c>
      <c r="L1460" s="241">
        <v>21</v>
      </c>
      <c r="M1460" s="241">
        <f>G1460*(1+L1460/100)</f>
        <v>0</v>
      </c>
      <c r="N1460" s="239">
        <v>1E-3</v>
      </c>
      <c r="O1460" s="239">
        <f>ROUND(E1460*N1460,2)</f>
        <v>0.27</v>
      </c>
      <c r="P1460" s="239">
        <v>0</v>
      </c>
      <c r="Q1460" s="239">
        <f>ROUND(E1460*P1460,2)</f>
        <v>0</v>
      </c>
      <c r="R1460" s="241" t="s">
        <v>317</v>
      </c>
      <c r="S1460" s="241" t="s">
        <v>194</v>
      </c>
      <c r="T1460" s="242" t="s">
        <v>242</v>
      </c>
      <c r="U1460" s="224">
        <v>0</v>
      </c>
      <c r="V1460" s="224">
        <f>ROUND(E1460*U1460,2)</f>
        <v>0</v>
      </c>
      <c r="W1460" s="224"/>
      <c r="X1460" s="224" t="s">
        <v>318</v>
      </c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319</v>
      </c>
      <c r="AH1460" s="213"/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53" t="s">
        <v>2642</v>
      </c>
      <c r="D1461" s="226"/>
      <c r="E1461" s="227">
        <v>243.93</v>
      </c>
      <c r="F1461" s="224"/>
      <c r="G1461" s="224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204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1" x14ac:dyDescent="0.2">
      <c r="A1462" s="220"/>
      <c r="B1462" s="221"/>
      <c r="C1462" s="253" t="s">
        <v>2634</v>
      </c>
      <c r="D1462" s="226"/>
      <c r="E1462" s="227"/>
      <c r="F1462" s="224"/>
      <c r="G1462" s="224"/>
      <c r="H1462" s="224"/>
      <c r="I1462" s="224"/>
      <c r="J1462" s="224"/>
      <c r="K1462" s="224"/>
      <c r="L1462" s="224"/>
      <c r="M1462" s="224"/>
      <c r="N1462" s="223"/>
      <c r="O1462" s="223"/>
      <c r="P1462" s="223"/>
      <c r="Q1462" s="223"/>
      <c r="R1462" s="224"/>
      <c r="S1462" s="224"/>
      <c r="T1462" s="224"/>
      <c r="U1462" s="224"/>
      <c r="V1462" s="224"/>
      <c r="W1462" s="224"/>
      <c r="X1462" s="224"/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204</v>
      </c>
      <c r="AH1462" s="213">
        <v>0</v>
      </c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1" x14ac:dyDescent="0.2">
      <c r="A1463" s="220"/>
      <c r="B1463" s="221"/>
      <c r="C1463" s="253" t="s">
        <v>2643</v>
      </c>
      <c r="D1463" s="226"/>
      <c r="E1463" s="227">
        <v>5.8319999999999999</v>
      </c>
      <c r="F1463" s="224"/>
      <c r="G1463" s="224"/>
      <c r="H1463" s="224"/>
      <c r="I1463" s="224"/>
      <c r="J1463" s="224"/>
      <c r="K1463" s="224"/>
      <c r="L1463" s="224"/>
      <c r="M1463" s="224"/>
      <c r="N1463" s="223"/>
      <c r="O1463" s="223"/>
      <c r="P1463" s="223"/>
      <c r="Q1463" s="223"/>
      <c r="R1463" s="224"/>
      <c r="S1463" s="224"/>
      <c r="T1463" s="224"/>
      <c r="U1463" s="224"/>
      <c r="V1463" s="224"/>
      <c r="W1463" s="224"/>
      <c r="X1463" s="224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204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1" x14ac:dyDescent="0.2">
      <c r="A1464" s="220"/>
      <c r="B1464" s="221"/>
      <c r="C1464" s="253" t="s">
        <v>2636</v>
      </c>
      <c r="D1464" s="226"/>
      <c r="E1464" s="227"/>
      <c r="F1464" s="224"/>
      <c r="G1464" s="224"/>
      <c r="H1464" s="224"/>
      <c r="I1464" s="224"/>
      <c r="J1464" s="224"/>
      <c r="K1464" s="224"/>
      <c r="L1464" s="224"/>
      <c r="M1464" s="224"/>
      <c r="N1464" s="223"/>
      <c r="O1464" s="223"/>
      <c r="P1464" s="223"/>
      <c r="Q1464" s="223"/>
      <c r="R1464" s="224"/>
      <c r="S1464" s="224"/>
      <c r="T1464" s="224"/>
      <c r="U1464" s="224"/>
      <c r="V1464" s="224"/>
      <c r="W1464" s="224"/>
      <c r="X1464" s="224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204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53" t="s">
        <v>2644</v>
      </c>
      <c r="D1465" s="226"/>
      <c r="E1465" s="227">
        <v>10.368</v>
      </c>
      <c r="F1465" s="224"/>
      <c r="G1465" s="224"/>
      <c r="H1465" s="224"/>
      <c r="I1465" s="224"/>
      <c r="J1465" s="224"/>
      <c r="K1465" s="224"/>
      <c r="L1465" s="224"/>
      <c r="M1465" s="224"/>
      <c r="N1465" s="223"/>
      <c r="O1465" s="223"/>
      <c r="P1465" s="223"/>
      <c r="Q1465" s="223"/>
      <c r="R1465" s="224"/>
      <c r="S1465" s="224"/>
      <c r="T1465" s="224"/>
      <c r="U1465" s="224"/>
      <c r="V1465" s="224"/>
      <c r="W1465" s="224"/>
      <c r="X1465" s="224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204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53" t="s">
        <v>2645</v>
      </c>
      <c r="D1466" s="226"/>
      <c r="E1466" s="227">
        <v>5.8752000000000004</v>
      </c>
      <c r="F1466" s="224"/>
      <c r="G1466" s="224"/>
      <c r="H1466" s="224"/>
      <c r="I1466" s="224"/>
      <c r="J1466" s="224"/>
      <c r="K1466" s="224"/>
      <c r="L1466" s="224"/>
      <c r="M1466" s="224"/>
      <c r="N1466" s="223"/>
      <c r="O1466" s="223"/>
      <c r="P1466" s="223"/>
      <c r="Q1466" s="223"/>
      <c r="R1466" s="224"/>
      <c r="S1466" s="224"/>
      <c r="T1466" s="224"/>
      <c r="U1466" s="224"/>
      <c r="V1466" s="224"/>
      <c r="W1466" s="224"/>
      <c r="X1466" s="224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204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53" t="s">
        <v>2646</v>
      </c>
      <c r="D1467" s="226"/>
      <c r="E1467" s="227">
        <v>0.79200000000000004</v>
      </c>
      <c r="F1467" s="224"/>
      <c r="G1467" s="224"/>
      <c r="H1467" s="224"/>
      <c r="I1467" s="224"/>
      <c r="J1467" s="224"/>
      <c r="K1467" s="224"/>
      <c r="L1467" s="224"/>
      <c r="M1467" s="224"/>
      <c r="N1467" s="223"/>
      <c r="O1467" s="223"/>
      <c r="P1467" s="223"/>
      <c r="Q1467" s="223"/>
      <c r="R1467" s="224"/>
      <c r="S1467" s="224"/>
      <c r="T1467" s="224"/>
      <c r="U1467" s="224"/>
      <c r="V1467" s="224"/>
      <c r="W1467" s="224"/>
      <c r="X1467" s="224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204</v>
      </c>
      <c r="AH1467" s="213">
        <v>0</v>
      </c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1" x14ac:dyDescent="0.2">
      <c r="A1468" s="220"/>
      <c r="B1468" s="221"/>
      <c r="C1468" s="251"/>
      <c r="D1468" s="246"/>
      <c r="E1468" s="246"/>
      <c r="F1468" s="246"/>
      <c r="G1468" s="246"/>
      <c r="H1468" s="224"/>
      <c r="I1468" s="224"/>
      <c r="J1468" s="224"/>
      <c r="K1468" s="224"/>
      <c r="L1468" s="224"/>
      <c r="M1468" s="224"/>
      <c r="N1468" s="223"/>
      <c r="O1468" s="223"/>
      <c r="P1468" s="223"/>
      <c r="Q1468" s="223"/>
      <c r="R1468" s="224"/>
      <c r="S1468" s="224"/>
      <c r="T1468" s="224"/>
      <c r="U1468" s="224"/>
      <c r="V1468" s="224"/>
      <c r="W1468" s="224"/>
      <c r="X1468" s="224"/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200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ht="22.5" outlineLevel="1" x14ac:dyDescent="0.2">
      <c r="A1469" s="236">
        <v>241</v>
      </c>
      <c r="B1469" s="237" t="s">
        <v>2647</v>
      </c>
      <c r="C1469" s="249" t="s">
        <v>2648</v>
      </c>
      <c r="D1469" s="238" t="s">
        <v>398</v>
      </c>
      <c r="E1469" s="239">
        <v>426.8775</v>
      </c>
      <c r="F1469" s="240"/>
      <c r="G1469" s="241">
        <f>ROUND(E1469*F1469,2)</f>
        <v>0</v>
      </c>
      <c r="H1469" s="240"/>
      <c r="I1469" s="241">
        <f>ROUND(E1469*H1469,2)</f>
        <v>0</v>
      </c>
      <c r="J1469" s="240"/>
      <c r="K1469" s="241">
        <f>ROUND(E1469*J1469,2)</f>
        <v>0</v>
      </c>
      <c r="L1469" s="241">
        <v>21</v>
      </c>
      <c r="M1469" s="241">
        <f>G1469*(1+L1469/100)</f>
        <v>0</v>
      </c>
      <c r="N1469" s="239">
        <v>1.9199999999999998E-2</v>
      </c>
      <c r="O1469" s="239">
        <f>ROUND(E1469*N1469,2)</f>
        <v>8.1999999999999993</v>
      </c>
      <c r="P1469" s="239">
        <v>0</v>
      </c>
      <c r="Q1469" s="239">
        <f>ROUND(E1469*P1469,2)</f>
        <v>0</v>
      </c>
      <c r="R1469" s="241" t="s">
        <v>317</v>
      </c>
      <c r="S1469" s="241" t="s">
        <v>194</v>
      </c>
      <c r="T1469" s="242" t="s">
        <v>242</v>
      </c>
      <c r="U1469" s="224">
        <v>0</v>
      </c>
      <c r="V1469" s="224">
        <f>ROUND(E1469*U1469,2)</f>
        <v>0</v>
      </c>
      <c r="W1469" s="224"/>
      <c r="X1469" s="224" t="s">
        <v>318</v>
      </c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319</v>
      </c>
      <c r="AH1469" s="213"/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1" x14ac:dyDescent="0.2">
      <c r="A1470" s="220"/>
      <c r="B1470" s="221"/>
      <c r="C1470" s="253" t="s">
        <v>2649</v>
      </c>
      <c r="D1470" s="226"/>
      <c r="E1470" s="227">
        <v>426.8775</v>
      </c>
      <c r="F1470" s="224"/>
      <c r="G1470" s="224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204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51"/>
      <c r="D1471" s="246"/>
      <c r="E1471" s="246"/>
      <c r="F1471" s="246"/>
      <c r="G1471" s="246"/>
      <c r="H1471" s="224"/>
      <c r="I1471" s="224"/>
      <c r="J1471" s="224"/>
      <c r="K1471" s="224"/>
      <c r="L1471" s="224"/>
      <c r="M1471" s="224"/>
      <c r="N1471" s="223"/>
      <c r="O1471" s="223"/>
      <c r="P1471" s="223"/>
      <c r="Q1471" s="223"/>
      <c r="R1471" s="224"/>
      <c r="S1471" s="224"/>
      <c r="T1471" s="224"/>
      <c r="U1471" s="224"/>
      <c r="V1471" s="224"/>
      <c r="W1471" s="224"/>
      <c r="X1471" s="224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200</v>
      </c>
      <c r="AH1471" s="213"/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ht="22.5" outlineLevel="1" x14ac:dyDescent="0.2">
      <c r="A1472" s="236">
        <v>242</v>
      </c>
      <c r="B1472" s="237" t="s">
        <v>2650</v>
      </c>
      <c r="C1472" s="249" t="s">
        <v>2651</v>
      </c>
      <c r="D1472" s="238" t="s">
        <v>398</v>
      </c>
      <c r="E1472" s="239">
        <v>10.692</v>
      </c>
      <c r="F1472" s="240"/>
      <c r="G1472" s="241">
        <f>ROUND(E1472*F1472,2)</f>
        <v>0</v>
      </c>
      <c r="H1472" s="240"/>
      <c r="I1472" s="241">
        <f>ROUND(E1472*H1472,2)</f>
        <v>0</v>
      </c>
      <c r="J1472" s="240"/>
      <c r="K1472" s="241">
        <f>ROUND(E1472*J1472,2)</f>
        <v>0</v>
      </c>
      <c r="L1472" s="241">
        <v>21</v>
      </c>
      <c r="M1472" s="241">
        <f>G1472*(1+L1472/100)</f>
        <v>0</v>
      </c>
      <c r="N1472" s="239">
        <v>1.9199999999999998E-2</v>
      </c>
      <c r="O1472" s="239">
        <f>ROUND(E1472*N1472,2)</f>
        <v>0.21</v>
      </c>
      <c r="P1472" s="239">
        <v>0</v>
      </c>
      <c r="Q1472" s="239">
        <f>ROUND(E1472*P1472,2)</f>
        <v>0</v>
      </c>
      <c r="R1472" s="241" t="s">
        <v>317</v>
      </c>
      <c r="S1472" s="241" t="s">
        <v>194</v>
      </c>
      <c r="T1472" s="242" t="s">
        <v>242</v>
      </c>
      <c r="U1472" s="224">
        <v>0</v>
      </c>
      <c r="V1472" s="224">
        <f>ROUND(E1472*U1472,2)</f>
        <v>0</v>
      </c>
      <c r="W1472" s="224"/>
      <c r="X1472" s="224" t="s">
        <v>318</v>
      </c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319</v>
      </c>
      <c r="AH1472" s="213"/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53" t="s">
        <v>2652</v>
      </c>
      <c r="D1473" s="226"/>
      <c r="E1473" s="227"/>
      <c r="F1473" s="224"/>
      <c r="G1473" s="224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204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1" x14ac:dyDescent="0.2">
      <c r="A1474" s="220"/>
      <c r="B1474" s="221"/>
      <c r="C1474" s="253" t="s">
        <v>2653</v>
      </c>
      <c r="D1474" s="226"/>
      <c r="E1474" s="227">
        <v>10.692</v>
      </c>
      <c r="F1474" s="224"/>
      <c r="G1474" s="224"/>
      <c r="H1474" s="224"/>
      <c r="I1474" s="224"/>
      <c r="J1474" s="224"/>
      <c r="K1474" s="224"/>
      <c r="L1474" s="224"/>
      <c r="M1474" s="224"/>
      <c r="N1474" s="223"/>
      <c r="O1474" s="223"/>
      <c r="P1474" s="223"/>
      <c r="Q1474" s="223"/>
      <c r="R1474" s="224"/>
      <c r="S1474" s="224"/>
      <c r="T1474" s="224"/>
      <c r="U1474" s="224"/>
      <c r="V1474" s="224"/>
      <c r="W1474" s="224"/>
      <c r="X1474" s="224"/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204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1" x14ac:dyDescent="0.2">
      <c r="A1475" s="220"/>
      <c r="B1475" s="221"/>
      <c r="C1475" s="251"/>
      <c r="D1475" s="246"/>
      <c r="E1475" s="246"/>
      <c r="F1475" s="246"/>
      <c r="G1475" s="246"/>
      <c r="H1475" s="224"/>
      <c r="I1475" s="224"/>
      <c r="J1475" s="224"/>
      <c r="K1475" s="224"/>
      <c r="L1475" s="224"/>
      <c r="M1475" s="224"/>
      <c r="N1475" s="223"/>
      <c r="O1475" s="223"/>
      <c r="P1475" s="223"/>
      <c r="Q1475" s="223"/>
      <c r="R1475" s="224"/>
      <c r="S1475" s="224"/>
      <c r="T1475" s="224"/>
      <c r="U1475" s="224"/>
      <c r="V1475" s="224"/>
      <c r="W1475" s="224"/>
      <c r="X1475" s="224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200</v>
      </c>
      <c r="AH1475" s="213"/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ht="22.5" outlineLevel="1" x14ac:dyDescent="0.2">
      <c r="A1476" s="236">
        <v>243</v>
      </c>
      <c r="B1476" s="237" t="s">
        <v>2654</v>
      </c>
      <c r="C1476" s="249" t="s">
        <v>2655</v>
      </c>
      <c r="D1476" s="238" t="s">
        <v>313</v>
      </c>
      <c r="E1476" s="239">
        <v>201.6</v>
      </c>
      <c r="F1476" s="240"/>
      <c r="G1476" s="241">
        <f>ROUND(E1476*F1476,2)</f>
        <v>0</v>
      </c>
      <c r="H1476" s="240"/>
      <c r="I1476" s="241">
        <f>ROUND(E1476*H1476,2)</f>
        <v>0</v>
      </c>
      <c r="J1476" s="240"/>
      <c r="K1476" s="241">
        <f>ROUND(E1476*J1476,2)</f>
        <v>0</v>
      </c>
      <c r="L1476" s="241">
        <v>21</v>
      </c>
      <c r="M1476" s="241">
        <f>G1476*(1+L1476/100)</f>
        <v>0</v>
      </c>
      <c r="N1476" s="239">
        <v>1.75E-3</v>
      </c>
      <c r="O1476" s="239">
        <f>ROUND(E1476*N1476,2)</f>
        <v>0.35</v>
      </c>
      <c r="P1476" s="239">
        <v>0</v>
      </c>
      <c r="Q1476" s="239">
        <f>ROUND(E1476*P1476,2)</f>
        <v>0</v>
      </c>
      <c r="R1476" s="241" t="s">
        <v>317</v>
      </c>
      <c r="S1476" s="241" t="s">
        <v>194</v>
      </c>
      <c r="T1476" s="242" t="s">
        <v>242</v>
      </c>
      <c r="U1476" s="224">
        <v>0</v>
      </c>
      <c r="V1476" s="224">
        <f>ROUND(E1476*U1476,2)</f>
        <v>0</v>
      </c>
      <c r="W1476" s="224"/>
      <c r="X1476" s="224" t="s">
        <v>318</v>
      </c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319</v>
      </c>
      <c r="AH1476" s="213"/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53" t="s">
        <v>2656</v>
      </c>
      <c r="D1477" s="226"/>
      <c r="E1477" s="227">
        <v>201.6</v>
      </c>
      <c r="F1477" s="224"/>
      <c r="G1477" s="224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204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51"/>
      <c r="D1478" s="246"/>
      <c r="E1478" s="246"/>
      <c r="F1478" s="246"/>
      <c r="G1478" s="246"/>
      <c r="H1478" s="224"/>
      <c r="I1478" s="224"/>
      <c r="J1478" s="224"/>
      <c r="K1478" s="224"/>
      <c r="L1478" s="224"/>
      <c r="M1478" s="224"/>
      <c r="N1478" s="223"/>
      <c r="O1478" s="223"/>
      <c r="P1478" s="223"/>
      <c r="Q1478" s="223"/>
      <c r="R1478" s="224"/>
      <c r="S1478" s="224"/>
      <c r="T1478" s="224"/>
      <c r="U1478" s="224"/>
      <c r="V1478" s="224"/>
      <c r="W1478" s="224"/>
      <c r="X1478" s="224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200</v>
      </c>
      <c r="AH1478" s="213"/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ht="22.5" outlineLevel="1" x14ac:dyDescent="0.2">
      <c r="A1479" s="236">
        <v>244</v>
      </c>
      <c r="B1479" s="237" t="s">
        <v>2657</v>
      </c>
      <c r="C1479" s="249" t="s">
        <v>2658</v>
      </c>
      <c r="D1479" s="238" t="s">
        <v>313</v>
      </c>
      <c r="E1479" s="239">
        <v>156.24</v>
      </c>
      <c r="F1479" s="240"/>
      <c r="G1479" s="241">
        <f>ROUND(E1479*F1479,2)</f>
        <v>0</v>
      </c>
      <c r="H1479" s="240"/>
      <c r="I1479" s="241">
        <f>ROUND(E1479*H1479,2)</f>
        <v>0</v>
      </c>
      <c r="J1479" s="240"/>
      <c r="K1479" s="241">
        <f>ROUND(E1479*J1479,2)</f>
        <v>0</v>
      </c>
      <c r="L1479" s="241">
        <v>21</v>
      </c>
      <c r="M1479" s="241">
        <f>G1479*(1+L1479/100)</f>
        <v>0</v>
      </c>
      <c r="N1479" s="239">
        <v>4.4999999999999999E-4</v>
      </c>
      <c r="O1479" s="239">
        <f>ROUND(E1479*N1479,2)</f>
        <v>7.0000000000000007E-2</v>
      </c>
      <c r="P1479" s="239">
        <v>0</v>
      </c>
      <c r="Q1479" s="239">
        <f>ROUND(E1479*P1479,2)</f>
        <v>0</v>
      </c>
      <c r="R1479" s="241" t="s">
        <v>317</v>
      </c>
      <c r="S1479" s="241" t="s">
        <v>194</v>
      </c>
      <c r="T1479" s="242" t="s">
        <v>242</v>
      </c>
      <c r="U1479" s="224">
        <v>0</v>
      </c>
      <c r="V1479" s="224">
        <f>ROUND(E1479*U1479,2)</f>
        <v>0</v>
      </c>
      <c r="W1479" s="224"/>
      <c r="X1479" s="224" t="s">
        <v>318</v>
      </c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319</v>
      </c>
      <c r="AH1479" s="213"/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1" x14ac:dyDescent="0.2">
      <c r="A1480" s="220"/>
      <c r="B1480" s="221"/>
      <c r="C1480" s="253" t="s">
        <v>2659</v>
      </c>
      <c r="D1480" s="226"/>
      <c r="E1480" s="227">
        <v>100.8</v>
      </c>
      <c r="F1480" s="224"/>
      <c r="G1480" s="224"/>
      <c r="H1480" s="224"/>
      <c r="I1480" s="224"/>
      <c r="J1480" s="224"/>
      <c r="K1480" s="224"/>
      <c r="L1480" s="224"/>
      <c r="M1480" s="224"/>
      <c r="N1480" s="223"/>
      <c r="O1480" s="223"/>
      <c r="P1480" s="223"/>
      <c r="Q1480" s="223"/>
      <c r="R1480" s="224"/>
      <c r="S1480" s="224"/>
      <c r="T1480" s="224"/>
      <c r="U1480" s="224"/>
      <c r="V1480" s="224"/>
      <c r="W1480" s="224"/>
      <c r="X1480" s="224"/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204</v>
      </c>
      <c r="AH1480" s="213">
        <v>0</v>
      </c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1" x14ac:dyDescent="0.2">
      <c r="A1481" s="220"/>
      <c r="B1481" s="221"/>
      <c r="C1481" s="253" t="s">
        <v>2660</v>
      </c>
      <c r="D1481" s="226"/>
      <c r="E1481" s="227">
        <v>55.44</v>
      </c>
      <c r="F1481" s="224"/>
      <c r="G1481" s="224"/>
      <c r="H1481" s="224"/>
      <c r="I1481" s="224"/>
      <c r="J1481" s="224"/>
      <c r="K1481" s="224"/>
      <c r="L1481" s="224"/>
      <c r="M1481" s="224"/>
      <c r="N1481" s="223"/>
      <c r="O1481" s="223"/>
      <c r="P1481" s="223"/>
      <c r="Q1481" s="223"/>
      <c r="R1481" s="224"/>
      <c r="S1481" s="224"/>
      <c r="T1481" s="224"/>
      <c r="U1481" s="224"/>
      <c r="V1481" s="224"/>
      <c r="W1481" s="224"/>
      <c r="X1481" s="224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204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51"/>
      <c r="D1482" s="246"/>
      <c r="E1482" s="246"/>
      <c r="F1482" s="246"/>
      <c r="G1482" s="246"/>
      <c r="H1482" s="224"/>
      <c r="I1482" s="224"/>
      <c r="J1482" s="224"/>
      <c r="K1482" s="224"/>
      <c r="L1482" s="224"/>
      <c r="M1482" s="224"/>
      <c r="N1482" s="223"/>
      <c r="O1482" s="223"/>
      <c r="P1482" s="223"/>
      <c r="Q1482" s="223"/>
      <c r="R1482" s="224"/>
      <c r="S1482" s="224"/>
      <c r="T1482" s="224"/>
      <c r="U1482" s="224"/>
      <c r="V1482" s="224"/>
      <c r="W1482" s="224"/>
      <c r="X1482" s="224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200</v>
      </c>
      <c r="AH1482" s="213"/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ht="22.5" outlineLevel="1" x14ac:dyDescent="0.2">
      <c r="A1483" s="236">
        <v>245</v>
      </c>
      <c r="B1483" s="237" t="s">
        <v>2661</v>
      </c>
      <c r="C1483" s="249" t="s">
        <v>2662</v>
      </c>
      <c r="D1483" s="238" t="s">
        <v>313</v>
      </c>
      <c r="E1483" s="239">
        <v>517.54499999999996</v>
      </c>
      <c r="F1483" s="240"/>
      <c r="G1483" s="241">
        <f>ROUND(E1483*F1483,2)</f>
        <v>0</v>
      </c>
      <c r="H1483" s="240"/>
      <c r="I1483" s="241">
        <f>ROUND(E1483*H1483,2)</f>
        <v>0</v>
      </c>
      <c r="J1483" s="240"/>
      <c r="K1483" s="241">
        <f>ROUND(E1483*J1483,2)</f>
        <v>0</v>
      </c>
      <c r="L1483" s="241">
        <v>21</v>
      </c>
      <c r="M1483" s="241">
        <f>G1483*(1+L1483/100)</f>
        <v>0</v>
      </c>
      <c r="N1483" s="239">
        <v>1.2199999999999999E-3</v>
      </c>
      <c r="O1483" s="239">
        <f>ROUND(E1483*N1483,2)</f>
        <v>0.63</v>
      </c>
      <c r="P1483" s="239">
        <v>0</v>
      </c>
      <c r="Q1483" s="239">
        <f>ROUND(E1483*P1483,2)</f>
        <v>0</v>
      </c>
      <c r="R1483" s="241" t="s">
        <v>317</v>
      </c>
      <c r="S1483" s="241" t="s">
        <v>194</v>
      </c>
      <c r="T1483" s="242" t="s">
        <v>242</v>
      </c>
      <c r="U1483" s="224">
        <v>0</v>
      </c>
      <c r="V1483" s="224">
        <f>ROUND(E1483*U1483,2)</f>
        <v>0</v>
      </c>
      <c r="W1483" s="224"/>
      <c r="X1483" s="224" t="s">
        <v>318</v>
      </c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319</v>
      </c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53" t="s">
        <v>2663</v>
      </c>
      <c r="D1484" s="226"/>
      <c r="E1484" s="227">
        <v>517.54499999999996</v>
      </c>
      <c r="F1484" s="224"/>
      <c r="G1484" s="224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204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51"/>
      <c r="D1485" s="246"/>
      <c r="E1485" s="246"/>
      <c r="F1485" s="246"/>
      <c r="G1485" s="246"/>
      <c r="H1485" s="224"/>
      <c r="I1485" s="224"/>
      <c r="J1485" s="224"/>
      <c r="K1485" s="224"/>
      <c r="L1485" s="224"/>
      <c r="M1485" s="224"/>
      <c r="N1485" s="223"/>
      <c r="O1485" s="223"/>
      <c r="P1485" s="223"/>
      <c r="Q1485" s="223"/>
      <c r="R1485" s="224"/>
      <c r="S1485" s="224"/>
      <c r="T1485" s="224"/>
      <c r="U1485" s="224"/>
      <c r="V1485" s="224"/>
      <c r="W1485" s="224"/>
      <c r="X1485" s="224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200</v>
      </c>
      <c r="AH1485" s="213"/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20">
        <v>246</v>
      </c>
      <c r="B1486" s="221" t="s">
        <v>2664</v>
      </c>
      <c r="C1486" s="265" t="s">
        <v>2665</v>
      </c>
      <c r="D1486" s="222" t="s">
        <v>0</v>
      </c>
      <c r="E1486" s="245"/>
      <c r="F1486" s="225"/>
      <c r="G1486" s="224">
        <f>ROUND(E1486*F1486,2)</f>
        <v>0</v>
      </c>
      <c r="H1486" s="225"/>
      <c r="I1486" s="224">
        <f>ROUND(E1486*H1486,2)</f>
        <v>0</v>
      </c>
      <c r="J1486" s="225"/>
      <c r="K1486" s="224">
        <f>ROUND(E1486*J1486,2)</f>
        <v>0</v>
      </c>
      <c r="L1486" s="224">
        <v>21</v>
      </c>
      <c r="M1486" s="224">
        <f>G1486*(1+L1486/100)</f>
        <v>0</v>
      </c>
      <c r="N1486" s="223">
        <v>0</v>
      </c>
      <c r="O1486" s="223">
        <f>ROUND(E1486*N1486,2)</f>
        <v>0</v>
      </c>
      <c r="P1486" s="223">
        <v>0</v>
      </c>
      <c r="Q1486" s="223">
        <f>ROUND(E1486*P1486,2)</f>
        <v>0</v>
      </c>
      <c r="R1486" s="224" t="s">
        <v>2568</v>
      </c>
      <c r="S1486" s="224" t="s">
        <v>194</v>
      </c>
      <c r="T1486" s="224" t="s">
        <v>242</v>
      </c>
      <c r="U1486" s="224">
        <v>0</v>
      </c>
      <c r="V1486" s="224">
        <f>ROUND(E1486*U1486,2)</f>
        <v>0</v>
      </c>
      <c r="W1486" s="224"/>
      <c r="X1486" s="224" t="s">
        <v>338</v>
      </c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339</v>
      </c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outlineLevel="1" x14ac:dyDescent="0.2">
      <c r="A1487" s="220"/>
      <c r="B1487" s="221"/>
      <c r="C1487" s="266" t="s">
        <v>1333</v>
      </c>
      <c r="D1487" s="263"/>
      <c r="E1487" s="263"/>
      <c r="F1487" s="263"/>
      <c r="G1487" s="263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234</v>
      </c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51"/>
      <c r="D1488" s="246"/>
      <c r="E1488" s="246"/>
      <c r="F1488" s="246"/>
      <c r="G1488" s="246"/>
      <c r="H1488" s="224"/>
      <c r="I1488" s="224"/>
      <c r="J1488" s="224"/>
      <c r="K1488" s="224"/>
      <c r="L1488" s="224"/>
      <c r="M1488" s="224"/>
      <c r="N1488" s="223"/>
      <c r="O1488" s="223"/>
      <c r="P1488" s="223"/>
      <c r="Q1488" s="223"/>
      <c r="R1488" s="224"/>
      <c r="S1488" s="224"/>
      <c r="T1488" s="224"/>
      <c r="U1488" s="224"/>
      <c r="V1488" s="224"/>
      <c r="W1488" s="224"/>
      <c r="X1488" s="224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200</v>
      </c>
      <c r="AH1488" s="213"/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x14ac:dyDescent="0.2">
      <c r="A1489" s="229" t="s">
        <v>189</v>
      </c>
      <c r="B1489" s="230" t="s">
        <v>142</v>
      </c>
      <c r="C1489" s="248" t="s">
        <v>143</v>
      </c>
      <c r="D1489" s="231"/>
      <c r="E1489" s="232"/>
      <c r="F1489" s="233"/>
      <c r="G1489" s="233">
        <f>SUMIF(AG1490:AG1527,"&lt;&gt;NOR",G1490:G1527)</f>
        <v>0</v>
      </c>
      <c r="H1489" s="233"/>
      <c r="I1489" s="233">
        <f>SUM(I1490:I1527)</f>
        <v>0</v>
      </c>
      <c r="J1489" s="233"/>
      <c r="K1489" s="233">
        <f>SUM(K1490:K1527)</f>
        <v>0</v>
      </c>
      <c r="L1489" s="233"/>
      <c r="M1489" s="233">
        <f>SUM(M1490:M1527)</f>
        <v>0</v>
      </c>
      <c r="N1489" s="232"/>
      <c r="O1489" s="232">
        <f>SUM(O1490:O1527)</f>
        <v>1.88</v>
      </c>
      <c r="P1489" s="232"/>
      <c r="Q1489" s="232">
        <f>SUM(Q1490:Q1527)</f>
        <v>0</v>
      </c>
      <c r="R1489" s="233"/>
      <c r="S1489" s="233"/>
      <c r="T1489" s="234"/>
      <c r="U1489" s="228"/>
      <c r="V1489" s="228">
        <f>SUM(V1490:V1527)</f>
        <v>192.32999999999998</v>
      </c>
      <c r="W1489" s="228"/>
      <c r="X1489" s="228"/>
      <c r="AG1489" t="s">
        <v>190</v>
      </c>
    </row>
    <row r="1490" spans="1:60" outlineLevel="1" x14ac:dyDescent="0.2">
      <c r="A1490" s="236">
        <v>247</v>
      </c>
      <c r="B1490" s="237" t="s">
        <v>2666</v>
      </c>
      <c r="C1490" s="249" t="s">
        <v>2667</v>
      </c>
      <c r="D1490" s="238" t="s">
        <v>261</v>
      </c>
      <c r="E1490" s="239">
        <v>152.83799999999999</v>
      </c>
      <c r="F1490" s="240"/>
      <c r="G1490" s="241">
        <f>ROUND(E1490*F1490,2)</f>
        <v>0</v>
      </c>
      <c r="H1490" s="240"/>
      <c r="I1490" s="241">
        <f>ROUND(E1490*H1490,2)</f>
        <v>0</v>
      </c>
      <c r="J1490" s="240"/>
      <c r="K1490" s="241">
        <f>ROUND(E1490*J1490,2)</f>
        <v>0</v>
      </c>
      <c r="L1490" s="241">
        <v>21</v>
      </c>
      <c r="M1490" s="241">
        <f>G1490*(1+L1490/100)</f>
        <v>0</v>
      </c>
      <c r="N1490" s="239">
        <v>3.0000000000000001E-5</v>
      </c>
      <c r="O1490" s="239">
        <f>ROUND(E1490*N1490,2)</f>
        <v>0</v>
      </c>
      <c r="P1490" s="239">
        <v>0</v>
      </c>
      <c r="Q1490" s="239">
        <f>ROUND(E1490*P1490,2)</f>
        <v>0</v>
      </c>
      <c r="R1490" s="241" t="s">
        <v>2668</v>
      </c>
      <c r="S1490" s="241" t="s">
        <v>194</v>
      </c>
      <c r="T1490" s="242" t="s">
        <v>242</v>
      </c>
      <c r="U1490" s="224">
        <v>0.2</v>
      </c>
      <c r="V1490" s="224">
        <f>ROUND(E1490*U1490,2)</f>
        <v>30.57</v>
      </c>
      <c r="W1490" s="224"/>
      <c r="X1490" s="224" t="s">
        <v>231</v>
      </c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232</v>
      </c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53" t="s">
        <v>2669</v>
      </c>
      <c r="D1491" s="226"/>
      <c r="E1491" s="227">
        <v>71.519000000000005</v>
      </c>
      <c r="F1491" s="224"/>
      <c r="G1491" s="224"/>
      <c r="H1491" s="224"/>
      <c r="I1491" s="224"/>
      <c r="J1491" s="224"/>
      <c r="K1491" s="224"/>
      <c r="L1491" s="224"/>
      <c r="M1491" s="224"/>
      <c r="N1491" s="223"/>
      <c r="O1491" s="223"/>
      <c r="P1491" s="223"/>
      <c r="Q1491" s="223"/>
      <c r="R1491" s="224"/>
      <c r="S1491" s="224"/>
      <c r="T1491" s="224"/>
      <c r="U1491" s="224"/>
      <c r="V1491" s="224"/>
      <c r="W1491" s="224"/>
      <c r="X1491" s="224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204</v>
      </c>
      <c r="AH1491" s="213">
        <v>0</v>
      </c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 x14ac:dyDescent="0.2">
      <c r="A1492" s="220"/>
      <c r="B1492" s="221"/>
      <c r="C1492" s="253" t="s">
        <v>2670</v>
      </c>
      <c r="D1492" s="226"/>
      <c r="E1492" s="227">
        <v>4.9000000000000004</v>
      </c>
      <c r="F1492" s="224"/>
      <c r="G1492" s="224"/>
      <c r="H1492" s="224"/>
      <c r="I1492" s="224"/>
      <c r="J1492" s="224"/>
      <c r="K1492" s="224"/>
      <c r="L1492" s="224"/>
      <c r="M1492" s="224"/>
      <c r="N1492" s="223"/>
      <c r="O1492" s="223"/>
      <c r="P1492" s="223"/>
      <c r="Q1492" s="223"/>
      <c r="R1492" s="224"/>
      <c r="S1492" s="224"/>
      <c r="T1492" s="224"/>
      <c r="U1492" s="224"/>
      <c r="V1492" s="224"/>
      <c r="W1492" s="224"/>
      <c r="X1492" s="224"/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204</v>
      </c>
      <c r="AH1492" s="213">
        <v>0</v>
      </c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 x14ac:dyDescent="0.2">
      <c r="A1493" s="220"/>
      <c r="B1493" s="221"/>
      <c r="C1493" s="253" t="s">
        <v>2671</v>
      </c>
      <c r="D1493" s="226"/>
      <c r="E1493" s="227">
        <v>76.418999999999997</v>
      </c>
      <c r="F1493" s="224"/>
      <c r="G1493" s="224"/>
      <c r="H1493" s="224"/>
      <c r="I1493" s="224"/>
      <c r="J1493" s="224"/>
      <c r="K1493" s="224"/>
      <c r="L1493" s="224"/>
      <c r="M1493" s="224"/>
      <c r="N1493" s="223"/>
      <c r="O1493" s="223"/>
      <c r="P1493" s="223"/>
      <c r="Q1493" s="223"/>
      <c r="R1493" s="224"/>
      <c r="S1493" s="224"/>
      <c r="T1493" s="224"/>
      <c r="U1493" s="224"/>
      <c r="V1493" s="224"/>
      <c r="W1493" s="224"/>
      <c r="X1493" s="224"/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204</v>
      </c>
      <c r="AH1493" s="213">
        <v>0</v>
      </c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51"/>
      <c r="D1494" s="246"/>
      <c r="E1494" s="246"/>
      <c r="F1494" s="246"/>
      <c r="G1494" s="246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200</v>
      </c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ht="33.75" outlineLevel="1" x14ac:dyDescent="0.2">
      <c r="A1495" s="236">
        <v>248</v>
      </c>
      <c r="B1495" s="237" t="s">
        <v>2672</v>
      </c>
      <c r="C1495" s="249" t="s">
        <v>2673</v>
      </c>
      <c r="D1495" s="238" t="s">
        <v>398</v>
      </c>
      <c r="E1495" s="239">
        <v>342.9</v>
      </c>
      <c r="F1495" s="240"/>
      <c r="G1495" s="241">
        <f>ROUND(E1495*F1495,2)</f>
        <v>0</v>
      </c>
      <c r="H1495" s="240"/>
      <c r="I1495" s="241">
        <f>ROUND(E1495*H1495,2)</f>
        <v>0</v>
      </c>
      <c r="J1495" s="240"/>
      <c r="K1495" s="241">
        <f>ROUND(E1495*J1495,2)</f>
        <v>0</v>
      </c>
      <c r="L1495" s="241">
        <v>21</v>
      </c>
      <c r="M1495" s="241">
        <f>G1495*(1+L1495/100)</f>
        <v>0</v>
      </c>
      <c r="N1495" s="239">
        <v>2.5000000000000001E-4</v>
      </c>
      <c r="O1495" s="239">
        <f>ROUND(E1495*N1495,2)</f>
        <v>0.09</v>
      </c>
      <c r="P1495" s="239">
        <v>0</v>
      </c>
      <c r="Q1495" s="239">
        <f>ROUND(E1495*P1495,2)</f>
        <v>0</v>
      </c>
      <c r="R1495" s="241" t="s">
        <v>2668</v>
      </c>
      <c r="S1495" s="241" t="s">
        <v>194</v>
      </c>
      <c r="T1495" s="242" t="s">
        <v>242</v>
      </c>
      <c r="U1495" s="224">
        <v>0.44</v>
      </c>
      <c r="V1495" s="224">
        <f>ROUND(E1495*U1495,2)</f>
        <v>150.88</v>
      </c>
      <c r="W1495" s="224"/>
      <c r="X1495" s="224" t="s">
        <v>231</v>
      </c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232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59" t="s">
        <v>2674</v>
      </c>
      <c r="D1496" s="257"/>
      <c r="E1496" s="257"/>
      <c r="F1496" s="257"/>
      <c r="G1496" s="257"/>
      <c r="H1496" s="224"/>
      <c r="I1496" s="224"/>
      <c r="J1496" s="224"/>
      <c r="K1496" s="224"/>
      <c r="L1496" s="224"/>
      <c r="M1496" s="224"/>
      <c r="N1496" s="223"/>
      <c r="O1496" s="223"/>
      <c r="P1496" s="223"/>
      <c r="Q1496" s="223"/>
      <c r="R1496" s="224"/>
      <c r="S1496" s="224"/>
      <c r="T1496" s="224"/>
      <c r="U1496" s="224"/>
      <c r="V1496" s="224"/>
      <c r="W1496" s="224"/>
      <c r="X1496" s="224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234</v>
      </c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53" t="s">
        <v>2675</v>
      </c>
      <c r="D1497" s="226"/>
      <c r="E1497" s="227">
        <v>171.45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204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20"/>
      <c r="B1498" s="221"/>
      <c r="C1498" s="253" t="s">
        <v>2676</v>
      </c>
      <c r="D1498" s="226"/>
      <c r="E1498" s="227">
        <v>171.45</v>
      </c>
      <c r="F1498" s="224"/>
      <c r="G1498" s="224"/>
      <c r="H1498" s="224"/>
      <c r="I1498" s="224"/>
      <c r="J1498" s="224"/>
      <c r="K1498" s="224"/>
      <c r="L1498" s="224"/>
      <c r="M1498" s="224"/>
      <c r="N1498" s="223"/>
      <c r="O1498" s="223"/>
      <c r="P1498" s="223"/>
      <c r="Q1498" s="223"/>
      <c r="R1498" s="224"/>
      <c r="S1498" s="224"/>
      <c r="T1498" s="224"/>
      <c r="U1498" s="224"/>
      <c r="V1498" s="224"/>
      <c r="W1498" s="224"/>
      <c r="X1498" s="224"/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204</v>
      </c>
      <c r="AH1498" s="213">
        <v>0</v>
      </c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outlineLevel="1" x14ac:dyDescent="0.2">
      <c r="A1499" s="220"/>
      <c r="B1499" s="221"/>
      <c r="C1499" s="251"/>
      <c r="D1499" s="246"/>
      <c r="E1499" s="246"/>
      <c r="F1499" s="246"/>
      <c r="G1499" s="246"/>
      <c r="H1499" s="224"/>
      <c r="I1499" s="224"/>
      <c r="J1499" s="224"/>
      <c r="K1499" s="224"/>
      <c r="L1499" s="224"/>
      <c r="M1499" s="224"/>
      <c r="N1499" s="223"/>
      <c r="O1499" s="223"/>
      <c r="P1499" s="223"/>
      <c r="Q1499" s="223"/>
      <c r="R1499" s="224"/>
      <c r="S1499" s="224"/>
      <c r="T1499" s="224"/>
      <c r="U1499" s="224"/>
      <c r="V1499" s="224"/>
      <c r="W1499" s="224"/>
      <c r="X1499" s="224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200</v>
      </c>
      <c r="AH1499" s="213"/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ht="22.5" outlineLevel="1" x14ac:dyDescent="0.2">
      <c r="A1500" s="236">
        <v>249</v>
      </c>
      <c r="B1500" s="237" t="s">
        <v>2677</v>
      </c>
      <c r="C1500" s="249" t="s">
        <v>2678</v>
      </c>
      <c r="D1500" s="238" t="s">
        <v>398</v>
      </c>
      <c r="E1500" s="239">
        <v>10.26</v>
      </c>
      <c r="F1500" s="240"/>
      <c r="G1500" s="241">
        <f>ROUND(E1500*F1500,2)</f>
        <v>0</v>
      </c>
      <c r="H1500" s="240"/>
      <c r="I1500" s="241">
        <f>ROUND(E1500*H1500,2)</f>
        <v>0</v>
      </c>
      <c r="J1500" s="240"/>
      <c r="K1500" s="241">
        <f>ROUND(E1500*J1500,2)</f>
        <v>0</v>
      </c>
      <c r="L1500" s="241">
        <v>21</v>
      </c>
      <c r="M1500" s="241">
        <f>G1500*(1+L1500/100)</f>
        <v>0</v>
      </c>
      <c r="N1500" s="239">
        <v>4.1999999999999997E-3</v>
      </c>
      <c r="O1500" s="239">
        <f>ROUND(E1500*N1500,2)</f>
        <v>0.04</v>
      </c>
      <c r="P1500" s="239">
        <v>0</v>
      </c>
      <c r="Q1500" s="239">
        <f>ROUND(E1500*P1500,2)</f>
        <v>0</v>
      </c>
      <c r="R1500" s="241" t="s">
        <v>2668</v>
      </c>
      <c r="S1500" s="241" t="s">
        <v>194</v>
      </c>
      <c r="T1500" s="242" t="s">
        <v>242</v>
      </c>
      <c r="U1500" s="224">
        <v>0.05</v>
      </c>
      <c r="V1500" s="224">
        <f>ROUND(E1500*U1500,2)</f>
        <v>0.51</v>
      </c>
      <c r="W1500" s="224"/>
      <c r="X1500" s="224" t="s">
        <v>231</v>
      </c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232</v>
      </c>
      <c r="AH1500" s="213"/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53" t="s">
        <v>2679</v>
      </c>
      <c r="D1501" s="226"/>
      <c r="E1501" s="227">
        <v>10.26</v>
      </c>
      <c r="F1501" s="224"/>
      <c r="G1501" s="224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204</v>
      </c>
      <c r="AH1501" s="213">
        <v>0</v>
      </c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51"/>
      <c r="D1502" s="246"/>
      <c r="E1502" s="246"/>
      <c r="F1502" s="246"/>
      <c r="G1502" s="246"/>
      <c r="H1502" s="224"/>
      <c r="I1502" s="224"/>
      <c r="J1502" s="224"/>
      <c r="K1502" s="224"/>
      <c r="L1502" s="224"/>
      <c r="M1502" s="224"/>
      <c r="N1502" s="223"/>
      <c r="O1502" s="223"/>
      <c r="P1502" s="223"/>
      <c r="Q1502" s="223"/>
      <c r="R1502" s="224"/>
      <c r="S1502" s="224"/>
      <c r="T1502" s="224"/>
      <c r="U1502" s="224"/>
      <c r="V1502" s="224"/>
      <c r="W1502" s="224"/>
      <c r="X1502" s="224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200</v>
      </c>
      <c r="AH1502" s="213"/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ht="22.5" outlineLevel="1" x14ac:dyDescent="0.2">
      <c r="A1503" s="236">
        <v>250</v>
      </c>
      <c r="B1503" s="237" t="s">
        <v>2680</v>
      </c>
      <c r="C1503" s="249" t="s">
        <v>2681</v>
      </c>
      <c r="D1503" s="238" t="s">
        <v>398</v>
      </c>
      <c r="E1503" s="239">
        <v>11.685</v>
      </c>
      <c r="F1503" s="240"/>
      <c r="G1503" s="241">
        <f>ROUND(E1503*F1503,2)</f>
        <v>0</v>
      </c>
      <c r="H1503" s="240"/>
      <c r="I1503" s="241">
        <f>ROUND(E1503*H1503,2)</f>
        <v>0</v>
      </c>
      <c r="J1503" s="240"/>
      <c r="K1503" s="241">
        <f>ROUND(E1503*J1503,2)</f>
        <v>0</v>
      </c>
      <c r="L1503" s="241">
        <v>21</v>
      </c>
      <c r="M1503" s="241">
        <f>G1503*(1+L1503/100)</f>
        <v>0</v>
      </c>
      <c r="N1503" s="239">
        <v>5.0000000000000001E-3</v>
      </c>
      <c r="O1503" s="239">
        <f>ROUND(E1503*N1503,2)</f>
        <v>0.06</v>
      </c>
      <c r="P1503" s="239">
        <v>0</v>
      </c>
      <c r="Q1503" s="239">
        <f>ROUND(E1503*P1503,2)</f>
        <v>0</v>
      </c>
      <c r="R1503" s="241" t="s">
        <v>2668</v>
      </c>
      <c r="S1503" s="241" t="s">
        <v>194</v>
      </c>
      <c r="T1503" s="242" t="s">
        <v>242</v>
      </c>
      <c r="U1503" s="224">
        <v>0.1</v>
      </c>
      <c r="V1503" s="224">
        <f>ROUND(E1503*U1503,2)</f>
        <v>1.17</v>
      </c>
      <c r="W1503" s="224"/>
      <c r="X1503" s="224" t="s">
        <v>231</v>
      </c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232</v>
      </c>
      <c r="AH1503" s="213"/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outlineLevel="1" x14ac:dyDescent="0.2">
      <c r="A1504" s="220"/>
      <c r="B1504" s="221"/>
      <c r="C1504" s="253" t="s">
        <v>2682</v>
      </c>
      <c r="D1504" s="226"/>
      <c r="E1504" s="227">
        <v>2.04</v>
      </c>
      <c r="F1504" s="224"/>
      <c r="G1504" s="224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204</v>
      </c>
      <c r="AH1504" s="213">
        <v>0</v>
      </c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outlineLevel="1" x14ac:dyDescent="0.2">
      <c r="A1505" s="220"/>
      <c r="B1505" s="221"/>
      <c r="C1505" s="253" t="s">
        <v>2683</v>
      </c>
      <c r="D1505" s="226"/>
      <c r="E1505" s="227">
        <v>2.2799999999999998</v>
      </c>
      <c r="F1505" s="224"/>
      <c r="G1505" s="224"/>
      <c r="H1505" s="224"/>
      <c r="I1505" s="224"/>
      <c r="J1505" s="224"/>
      <c r="K1505" s="224"/>
      <c r="L1505" s="224"/>
      <c r="M1505" s="224"/>
      <c r="N1505" s="223"/>
      <c r="O1505" s="223"/>
      <c r="P1505" s="223"/>
      <c r="Q1505" s="223"/>
      <c r="R1505" s="224"/>
      <c r="S1505" s="224"/>
      <c r="T1505" s="224"/>
      <c r="U1505" s="224"/>
      <c r="V1505" s="224"/>
      <c r="W1505" s="224"/>
      <c r="X1505" s="224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204</v>
      </c>
      <c r="AH1505" s="213">
        <v>0</v>
      </c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 x14ac:dyDescent="0.2">
      <c r="A1506" s="220"/>
      <c r="B1506" s="221"/>
      <c r="C1506" s="253" t="s">
        <v>2684</v>
      </c>
      <c r="D1506" s="226"/>
      <c r="E1506" s="227">
        <v>2.2275</v>
      </c>
      <c r="F1506" s="224"/>
      <c r="G1506" s="224"/>
      <c r="H1506" s="224"/>
      <c r="I1506" s="224"/>
      <c r="J1506" s="224"/>
      <c r="K1506" s="224"/>
      <c r="L1506" s="224"/>
      <c r="M1506" s="224"/>
      <c r="N1506" s="223"/>
      <c r="O1506" s="223"/>
      <c r="P1506" s="223"/>
      <c r="Q1506" s="223"/>
      <c r="R1506" s="224"/>
      <c r="S1506" s="224"/>
      <c r="T1506" s="224"/>
      <c r="U1506" s="224"/>
      <c r="V1506" s="224"/>
      <c r="W1506" s="224"/>
      <c r="X1506" s="224"/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204</v>
      </c>
      <c r="AH1506" s="213">
        <v>0</v>
      </c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53" t="s">
        <v>2685</v>
      </c>
      <c r="D1507" s="226"/>
      <c r="E1507" s="227">
        <v>2.4500000000000002</v>
      </c>
      <c r="F1507" s="224"/>
      <c r="G1507" s="224"/>
      <c r="H1507" s="224"/>
      <c r="I1507" s="224"/>
      <c r="J1507" s="224"/>
      <c r="K1507" s="224"/>
      <c r="L1507" s="224"/>
      <c r="M1507" s="224"/>
      <c r="N1507" s="223"/>
      <c r="O1507" s="223"/>
      <c r="P1507" s="223"/>
      <c r="Q1507" s="223"/>
      <c r="R1507" s="224"/>
      <c r="S1507" s="224"/>
      <c r="T1507" s="224"/>
      <c r="U1507" s="224"/>
      <c r="V1507" s="224"/>
      <c r="W1507" s="224"/>
      <c r="X1507" s="224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204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53" t="s">
        <v>2686</v>
      </c>
      <c r="D1508" s="226"/>
      <c r="E1508" s="227">
        <v>2.6875</v>
      </c>
      <c r="F1508" s="224"/>
      <c r="G1508" s="224"/>
      <c r="H1508" s="224"/>
      <c r="I1508" s="224"/>
      <c r="J1508" s="224"/>
      <c r="K1508" s="224"/>
      <c r="L1508" s="224"/>
      <c r="M1508" s="224"/>
      <c r="N1508" s="223"/>
      <c r="O1508" s="223"/>
      <c r="P1508" s="223"/>
      <c r="Q1508" s="223"/>
      <c r="R1508" s="224"/>
      <c r="S1508" s="224"/>
      <c r="T1508" s="224"/>
      <c r="U1508" s="224"/>
      <c r="V1508" s="224"/>
      <c r="W1508" s="224"/>
      <c r="X1508" s="224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204</v>
      </c>
      <c r="AH1508" s="213">
        <v>0</v>
      </c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/>
      <c r="B1509" s="221"/>
      <c r="C1509" s="251"/>
      <c r="D1509" s="246"/>
      <c r="E1509" s="246"/>
      <c r="F1509" s="246"/>
      <c r="G1509" s="246"/>
      <c r="H1509" s="224"/>
      <c r="I1509" s="224"/>
      <c r="J1509" s="224"/>
      <c r="K1509" s="224"/>
      <c r="L1509" s="224"/>
      <c r="M1509" s="224"/>
      <c r="N1509" s="223"/>
      <c r="O1509" s="223"/>
      <c r="P1509" s="223"/>
      <c r="Q1509" s="223"/>
      <c r="R1509" s="224"/>
      <c r="S1509" s="224"/>
      <c r="T1509" s="224"/>
      <c r="U1509" s="224"/>
      <c r="V1509" s="224"/>
      <c r="W1509" s="224"/>
      <c r="X1509" s="224"/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200</v>
      </c>
      <c r="AH1509" s="213"/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outlineLevel="1" x14ac:dyDescent="0.2">
      <c r="A1510" s="236">
        <v>251</v>
      </c>
      <c r="B1510" s="237" t="s">
        <v>2687</v>
      </c>
      <c r="C1510" s="249" t="s">
        <v>2688</v>
      </c>
      <c r="D1510" s="238" t="s">
        <v>2689</v>
      </c>
      <c r="E1510" s="239">
        <v>33.1</v>
      </c>
      <c r="F1510" s="240"/>
      <c r="G1510" s="241">
        <f>ROUND(E1510*F1510,2)</f>
        <v>0</v>
      </c>
      <c r="H1510" s="240"/>
      <c r="I1510" s="241">
        <f>ROUND(E1510*H1510,2)</f>
        <v>0</v>
      </c>
      <c r="J1510" s="240"/>
      <c r="K1510" s="241">
        <f>ROUND(E1510*J1510,2)</f>
        <v>0</v>
      </c>
      <c r="L1510" s="241">
        <v>21</v>
      </c>
      <c r="M1510" s="241">
        <f>G1510*(1+L1510/100)</f>
        <v>0</v>
      </c>
      <c r="N1510" s="239">
        <v>5.2999999999999998E-4</v>
      </c>
      <c r="O1510" s="239">
        <f>ROUND(E1510*N1510,2)</f>
        <v>0.02</v>
      </c>
      <c r="P1510" s="239">
        <v>0</v>
      </c>
      <c r="Q1510" s="239">
        <f>ROUND(E1510*P1510,2)</f>
        <v>0</v>
      </c>
      <c r="R1510" s="241" t="s">
        <v>2668</v>
      </c>
      <c r="S1510" s="241" t="s">
        <v>194</v>
      </c>
      <c r="T1510" s="242" t="s">
        <v>242</v>
      </c>
      <c r="U1510" s="224">
        <v>0.2</v>
      </c>
      <c r="V1510" s="224">
        <f>ROUND(E1510*U1510,2)</f>
        <v>6.62</v>
      </c>
      <c r="W1510" s="224"/>
      <c r="X1510" s="224" t="s">
        <v>231</v>
      </c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232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outlineLevel="1" x14ac:dyDescent="0.2">
      <c r="A1511" s="220"/>
      <c r="B1511" s="221"/>
      <c r="C1511" s="253" t="s">
        <v>2690</v>
      </c>
      <c r="D1511" s="226"/>
      <c r="E1511" s="227">
        <v>6.7</v>
      </c>
      <c r="F1511" s="224"/>
      <c r="G1511" s="224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204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53" t="s">
        <v>2691</v>
      </c>
      <c r="D1512" s="226"/>
      <c r="E1512" s="227">
        <v>7.3</v>
      </c>
      <c r="F1512" s="224"/>
      <c r="G1512" s="224"/>
      <c r="H1512" s="224"/>
      <c r="I1512" s="224"/>
      <c r="J1512" s="224"/>
      <c r="K1512" s="224"/>
      <c r="L1512" s="224"/>
      <c r="M1512" s="224"/>
      <c r="N1512" s="223"/>
      <c r="O1512" s="223"/>
      <c r="P1512" s="223"/>
      <c r="Q1512" s="223"/>
      <c r="R1512" s="224"/>
      <c r="S1512" s="224"/>
      <c r="T1512" s="224"/>
      <c r="U1512" s="224"/>
      <c r="V1512" s="224"/>
      <c r="W1512" s="224"/>
      <c r="X1512" s="224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204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20"/>
      <c r="B1513" s="221"/>
      <c r="C1513" s="253" t="s">
        <v>2692</v>
      </c>
      <c r="D1513" s="226"/>
      <c r="E1513" s="227">
        <v>6</v>
      </c>
      <c r="F1513" s="224"/>
      <c r="G1513" s="224"/>
      <c r="H1513" s="224"/>
      <c r="I1513" s="224"/>
      <c r="J1513" s="224"/>
      <c r="K1513" s="224"/>
      <c r="L1513" s="224"/>
      <c r="M1513" s="224"/>
      <c r="N1513" s="223"/>
      <c r="O1513" s="223"/>
      <c r="P1513" s="223"/>
      <c r="Q1513" s="223"/>
      <c r="R1513" s="224"/>
      <c r="S1513" s="224"/>
      <c r="T1513" s="224"/>
      <c r="U1513" s="224"/>
      <c r="V1513" s="224"/>
      <c r="W1513" s="224"/>
      <c r="X1513" s="224"/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204</v>
      </c>
      <c r="AH1513" s="213">
        <v>0</v>
      </c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53" t="s">
        <v>2693</v>
      </c>
      <c r="D1514" s="226"/>
      <c r="E1514" s="227">
        <v>6.3</v>
      </c>
      <c r="F1514" s="224"/>
      <c r="G1514" s="224"/>
      <c r="H1514" s="224"/>
      <c r="I1514" s="224"/>
      <c r="J1514" s="224"/>
      <c r="K1514" s="224"/>
      <c r="L1514" s="224"/>
      <c r="M1514" s="224"/>
      <c r="N1514" s="223"/>
      <c r="O1514" s="223"/>
      <c r="P1514" s="223"/>
      <c r="Q1514" s="223"/>
      <c r="R1514" s="224"/>
      <c r="S1514" s="224"/>
      <c r="T1514" s="224"/>
      <c r="U1514" s="224"/>
      <c r="V1514" s="224"/>
      <c r="W1514" s="224"/>
      <c r="X1514" s="224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204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53" t="s">
        <v>2694</v>
      </c>
      <c r="D1515" s="226"/>
      <c r="E1515" s="227">
        <v>6.8</v>
      </c>
      <c r="F1515" s="224"/>
      <c r="G1515" s="224"/>
      <c r="H1515" s="224"/>
      <c r="I1515" s="224"/>
      <c r="J1515" s="224"/>
      <c r="K1515" s="224"/>
      <c r="L1515" s="224"/>
      <c r="M1515" s="224"/>
      <c r="N1515" s="223"/>
      <c r="O1515" s="223"/>
      <c r="P1515" s="223"/>
      <c r="Q1515" s="223"/>
      <c r="R1515" s="224"/>
      <c r="S1515" s="224"/>
      <c r="T1515" s="224"/>
      <c r="U1515" s="224"/>
      <c r="V1515" s="224"/>
      <c r="W1515" s="224"/>
      <c r="X1515" s="224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204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outlineLevel="1" x14ac:dyDescent="0.2">
      <c r="A1516" s="220"/>
      <c r="B1516" s="221"/>
      <c r="C1516" s="251"/>
      <c r="D1516" s="246"/>
      <c r="E1516" s="246"/>
      <c r="F1516" s="246"/>
      <c r="G1516" s="246"/>
      <c r="H1516" s="224"/>
      <c r="I1516" s="224"/>
      <c r="J1516" s="224"/>
      <c r="K1516" s="224"/>
      <c r="L1516" s="224"/>
      <c r="M1516" s="224"/>
      <c r="N1516" s="223"/>
      <c r="O1516" s="223"/>
      <c r="P1516" s="223"/>
      <c r="Q1516" s="223"/>
      <c r="R1516" s="224"/>
      <c r="S1516" s="224"/>
      <c r="T1516" s="224"/>
      <c r="U1516" s="224"/>
      <c r="V1516" s="224"/>
      <c r="W1516" s="224"/>
      <c r="X1516" s="224"/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200</v>
      </c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outlineLevel="1" x14ac:dyDescent="0.2">
      <c r="A1517" s="236">
        <v>252</v>
      </c>
      <c r="B1517" s="237" t="s">
        <v>2695</v>
      </c>
      <c r="C1517" s="249" t="s">
        <v>2696</v>
      </c>
      <c r="D1517" s="238" t="s">
        <v>2689</v>
      </c>
      <c r="E1517" s="239">
        <v>18.399999999999999</v>
      </c>
      <c r="F1517" s="240"/>
      <c r="G1517" s="241">
        <f>ROUND(E1517*F1517,2)</f>
        <v>0</v>
      </c>
      <c r="H1517" s="240"/>
      <c r="I1517" s="241">
        <f>ROUND(E1517*H1517,2)</f>
        <v>0</v>
      </c>
      <c r="J1517" s="240"/>
      <c r="K1517" s="241">
        <f>ROUND(E1517*J1517,2)</f>
        <v>0</v>
      </c>
      <c r="L1517" s="241">
        <v>21</v>
      </c>
      <c r="M1517" s="241">
        <f>G1517*(1+L1517/100)</f>
        <v>0</v>
      </c>
      <c r="N1517" s="239">
        <v>5.4000000000000001E-4</v>
      </c>
      <c r="O1517" s="239">
        <f>ROUND(E1517*N1517,2)</f>
        <v>0.01</v>
      </c>
      <c r="P1517" s="239">
        <v>0</v>
      </c>
      <c r="Q1517" s="239">
        <f>ROUND(E1517*P1517,2)</f>
        <v>0</v>
      </c>
      <c r="R1517" s="241" t="s">
        <v>2668</v>
      </c>
      <c r="S1517" s="241" t="s">
        <v>194</v>
      </c>
      <c r="T1517" s="242" t="s">
        <v>242</v>
      </c>
      <c r="U1517" s="224">
        <v>0.14000000000000001</v>
      </c>
      <c r="V1517" s="224">
        <f>ROUND(E1517*U1517,2)</f>
        <v>2.58</v>
      </c>
      <c r="W1517" s="224"/>
      <c r="X1517" s="224" t="s">
        <v>231</v>
      </c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232</v>
      </c>
      <c r="AH1517" s="213"/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outlineLevel="1" x14ac:dyDescent="0.2">
      <c r="A1518" s="220"/>
      <c r="B1518" s="221"/>
      <c r="C1518" s="253" t="s">
        <v>2697</v>
      </c>
      <c r="D1518" s="226"/>
      <c r="E1518" s="227">
        <v>8.9</v>
      </c>
      <c r="F1518" s="224"/>
      <c r="G1518" s="224"/>
      <c r="H1518" s="224"/>
      <c r="I1518" s="224"/>
      <c r="J1518" s="224"/>
      <c r="K1518" s="224"/>
      <c r="L1518" s="224"/>
      <c r="M1518" s="224"/>
      <c r="N1518" s="223"/>
      <c r="O1518" s="223"/>
      <c r="P1518" s="223"/>
      <c r="Q1518" s="223"/>
      <c r="R1518" s="224"/>
      <c r="S1518" s="224"/>
      <c r="T1518" s="224"/>
      <c r="U1518" s="224"/>
      <c r="V1518" s="224"/>
      <c r="W1518" s="224"/>
      <c r="X1518" s="224"/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204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53" t="s">
        <v>2698</v>
      </c>
      <c r="D1519" s="226"/>
      <c r="E1519" s="227">
        <v>9.5</v>
      </c>
      <c r="F1519" s="224"/>
      <c r="G1519" s="224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204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51"/>
      <c r="D1520" s="246"/>
      <c r="E1520" s="246"/>
      <c r="F1520" s="246"/>
      <c r="G1520" s="246"/>
      <c r="H1520" s="224"/>
      <c r="I1520" s="224"/>
      <c r="J1520" s="224"/>
      <c r="K1520" s="224"/>
      <c r="L1520" s="224"/>
      <c r="M1520" s="224"/>
      <c r="N1520" s="223"/>
      <c r="O1520" s="223"/>
      <c r="P1520" s="223"/>
      <c r="Q1520" s="223"/>
      <c r="R1520" s="224"/>
      <c r="S1520" s="224"/>
      <c r="T1520" s="224"/>
      <c r="U1520" s="224"/>
      <c r="V1520" s="224"/>
      <c r="W1520" s="224"/>
      <c r="X1520" s="224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200</v>
      </c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ht="22.5" outlineLevel="1" x14ac:dyDescent="0.2">
      <c r="A1521" s="236">
        <v>253</v>
      </c>
      <c r="B1521" s="237" t="s">
        <v>2699</v>
      </c>
      <c r="C1521" s="249" t="s">
        <v>2700</v>
      </c>
      <c r="D1521" s="238" t="s">
        <v>398</v>
      </c>
      <c r="E1521" s="239">
        <v>376.875</v>
      </c>
      <c r="F1521" s="240"/>
      <c r="G1521" s="241">
        <f>ROUND(E1521*F1521,2)</f>
        <v>0</v>
      </c>
      <c r="H1521" s="240"/>
      <c r="I1521" s="241">
        <f>ROUND(E1521*H1521,2)</f>
        <v>0</v>
      </c>
      <c r="J1521" s="240"/>
      <c r="K1521" s="241">
        <f>ROUND(E1521*J1521,2)</f>
        <v>0</v>
      </c>
      <c r="L1521" s="241">
        <v>21</v>
      </c>
      <c r="M1521" s="241">
        <f>G1521*(1+L1521/100)</f>
        <v>0</v>
      </c>
      <c r="N1521" s="239">
        <v>4.4000000000000003E-3</v>
      </c>
      <c r="O1521" s="239">
        <f>ROUND(E1521*N1521,2)</f>
        <v>1.66</v>
      </c>
      <c r="P1521" s="239">
        <v>0</v>
      </c>
      <c r="Q1521" s="239">
        <f>ROUND(E1521*P1521,2)</f>
        <v>0</v>
      </c>
      <c r="R1521" s="241" t="s">
        <v>317</v>
      </c>
      <c r="S1521" s="241" t="s">
        <v>242</v>
      </c>
      <c r="T1521" s="242" t="s">
        <v>242</v>
      </c>
      <c r="U1521" s="224">
        <v>0</v>
      </c>
      <c r="V1521" s="224">
        <f>ROUND(E1521*U1521,2)</f>
        <v>0</v>
      </c>
      <c r="W1521" s="224"/>
      <c r="X1521" s="224" t="s">
        <v>318</v>
      </c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319</v>
      </c>
      <c r="AH1521" s="213"/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outlineLevel="1" x14ac:dyDescent="0.2">
      <c r="A1522" s="220"/>
      <c r="B1522" s="221"/>
      <c r="C1522" s="253" t="s">
        <v>2701</v>
      </c>
      <c r="D1522" s="226"/>
      <c r="E1522" s="227">
        <v>360.04500000000002</v>
      </c>
      <c r="F1522" s="224"/>
      <c r="G1522" s="224"/>
      <c r="H1522" s="224"/>
      <c r="I1522" s="224"/>
      <c r="J1522" s="224"/>
      <c r="K1522" s="224"/>
      <c r="L1522" s="224"/>
      <c r="M1522" s="224"/>
      <c r="N1522" s="223"/>
      <c r="O1522" s="223"/>
      <c r="P1522" s="223"/>
      <c r="Q1522" s="223"/>
      <c r="R1522" s="224"/>
      <c r="S1522" s="224"/>
      <c r="T1522" s="224"/>
      <c r="U1522" s="224"/>
      <c r="V1522" s="224"/>
      <c r="W1522" s="224"/>
      <c r="X1522" s="224"/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204</v>
      </c>
      <c r="AH1522" s="213">
        <v>0</v>
      </c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outlineLevel="1" x14ac:dyDescent="0.2">
      <c r="A1523" s="220"/>
      <c r="B1523" s="221"/>
      <c r="C1523" s="253" t="s">
        <v>2702</v>
      </c>
      <c r="D1523" s="226"/>
      <c r="E1523" s="227">
        <v>16.829999999999998</v>
      </c>
      <c r="F1523" s="224"/>
      <c r="G1523" s="224"/>
      <c r="H1523" s="224"/>
      <c r="I1523" s="224"/>
      <c r="J1523" s="224"/>
      <c r="K1523" s="224"/>
      <c r="L1523" s="224"/>
      <c r="M1523" s="224"/>
      <c r="N1523" s="223"/>
      <c r="O1523" s="223"/>
      <c r="P1523" s="223"/>
      <c r="Q1523" s="223"/>
      <c r="R1523" s="224"/>
      <c r="S1523" s="224"/>
      <c r="T1523" s="224"/>
      <c r="U1523" s="224"/>
      <c r="V1523" s="224"/>
      <c r="W1523" s="224"/>
      <c r="X1523" s="224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204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51"/>
      <c r="D1524" s="246"/>
      <c r="E1524" s="246"/>
      <c r="F1524" s="246"/>
      <c r="G1524" s="246"/>
      <c r="H1524" s="224"/>
      <c r="I1524" s="224"/>
      <c r="J1524" s="224"/>
      <c r="K1524" s="224"/>
      <c r="L1524" s="224"/>
      <c r="M1524" s="224"/>
      <c r="N1524" s="223"/>
      <c r="O1524" s="223"/>
      <c r="P1524" s="223"/>
      <c r="Q1524" s="223"/>
      <c r="R1524" s="224"/>
      <c r="S1524" s="224"/>
      <c r="T1524" s="224"/>
      <c r="U1524" s="224"/>
      <c r="V1524" s="224"/>
      <c r="W1524" s="224"/>
      <c r="X1524" s="224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200</v>
      </c>
      <c r="AH1524" s="213"/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>
        <v>254</v>
      </c>
      <c r="B1525" s="221" t="s">
        <v>2703</v>
      </c>
      <c r="C1525" s="265" t="s">
        <v>2704</v>
      </c>
      <c r="D1525" s="222" t="s">
        <v>0</v>
      </c>
      <c r="E1525" s="245"/>
      <c r="F1525" s="225"/>
      <c r="G1525" s="224">
        <f>ROUND(E1525*F1525,2)</f>
        <v>0</v>
      </c>
      <c r="H1525" s="225"/>
      <c r="I1525" s="224">
        <f>ROUND(E1525*H1525,2)</f>
        <v>0</v>
      </c>
      <c r="J1525" s="225"/>
      <c r="K1525" s="224">
        <f>ROUND(E1525*J1525,2)</f>
        <v>0</v>
      </c>
      <c r="L1525" s="224">
        <v>21</v>
      </c>
      <c r="M1525" s="224">
        <f>G1525*(1+L1525/100)</f>
        <v>0</v>
      </c>
      <c r="N1525" s="223">
        <v>0</v>
      </c>
      <c r="O1525" s="223">
        <f>ROUND(E1525*N1525,2)</f>
        <v>0</v>
      </c>
      <c r="P1525" s="223">
        <v>0</v>
      </c>
      <c r="Q1525" s="223">
        <f>ROUND(E1525*P1525,2)</f>
        <v>0</v>
      </c>
      <c r="R1525" s="224" t="s">
        <v>2668</v>
      </c>
      <c r="S1525" s="224" t="s">
        <v>194</v>
      </c>
      <c r="T1525" s="224" t="s">
        <v>242</v>
      </c>
      <c r="U1525" s="224">
        <v>0</v>
      </c>
      <c r="V1525" s="224">
        <f>ROUND(E1525*U1525,2)</f>
        <v>0</v>
      </c>
      <c r="W1525" s="224"/>
      <c r="X1525" s="224" t="s">
        <v>338</v>
      </c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339</v>
      </c>
      <c r="AH1525" s="213"/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66" t="s">
        <v>2705</v>
      </c>
      <c r="D1526" s="263"/>
      <c r="E1526" s="263"/>
      <c r="F1526" s="263"/>
      <c r="G1526" s="263"/>
      <c r="H1526" s="224"/>
      <c r="I1526" s="224"/>
      <c r="J1526" s="224"/>
      <c r="K1526" s="224"/>
      <c r="L1526" s="224"/>
      <c r="M1526" s="224"/>
      <c r="N1526" s="223"/>
      <c r="O1526" s="223"/>
      <c r="P1526" s="223"/>
      <c r="Q1526" s="223"/>
      <c r="R1526" s="224"/>
      <c r="S1526" s="224"/>
      <c r="T1526" s="224"/>
      <c r="U1526" s="224"/>
      <c r="V1526" s="224"/>
      <c r="W1526" s="224"/>
      <c r="X1526" s="224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234</v>
      </c>
      <c r="AH1526" s="213"/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51"/>
      <c r="D1527" s="246"/>
      <c r="E1527" s="246"/>
      <c r="F1527" s="246"/>
      <c r="G1527" s="246"/>
      <c r="H1527" s="224"/>
      <c r="I1527" s="224"/>
      <c r="J1527" s="224"/>
      <c r="K1527" s="224"/>
      <c r="L1527" s="224"/>
      <c r="M1527" s="224"/>
      <c r="N1527" s="223"/>
      <c r="O1527" s="223"/>
      <c r="P1527" s="223"/>
      <c r="Q1527" s="223"/>
      <c r="R1527" s="224"/>
      <c r="S1527" s="224"/>
      <c r="T1527" s="224"/>
      <c r="U1527" s="224"/>
      <c r="V1527" s="224"/>
      <c r="W1527" s="224"/>
      <c r="X1527" s="224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200</v>
      </c>
      <c r="AH1527" s="213"/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x14ac:dyDescent="0.2">
      <c r="A1528" s="229" t="s">
        <v>189</v>
      </c>
      <c r="B1528" s="230" t="s">
        <v>144</v>
      </c>
      <c r="C1528" s="248" t="s">
        <v>145</v>
      </c>
      <c r="D1528" s="231"/>
      <c r="E1528" s="232"/>
      <c r="F1528" s="233"/>
      <c r="G1528" s="233">
        <f>SUMIF(AG1529:AG1572,"&lt;&gt;NOR",G1529:G1572)</f>
        <v>0</v>
      </c>
      <c r="H1528" s="233"/>
      <c r="I1528" s="233">
        <f>SUM(I1529:I1572)</f>
        <v>0</v>
      </c>
      <c r="J1528" s="233"/>
      <c r="K1528" s="233">
        <f>SUM(K1529:K1572)</f>
        <v>0</v>
      </c>
      <c r="L1528" s="233"/>
      <c r="M1528" s="233">
        <f>SUM(M1529:M1572)</f>
        <v>0</v>
      </c>
      <c r="N1528" s="232"/>
      <c r="O1528" s="232">
        <f>SUM(O1529:O1572)</f>
        <v>10.129999999999999</v>
      </c>
      <c r="P1528" s="232"/>
      <c r="Q1528" s="232">
        <f>SUM(Q1529:Q1572)</f>
        <v>0</v>
      </c>
      <c r="R1528" s="233"/>
      <c r="S1528" s="233"/>
      <c r="T1528" s="234"/>
      <c r="U1528" s="228"/>
      <c r="V1528" s="228">
        <f>SUM(V1529:V1572)</f>
        <v>1921.38</v>
      </c>
      <c r="W1528" s="228"/>
      <c r="X1528" s="228"/>
      <c r="AG1528" t="s">
        <v>190</v>
      </c>
    </row>
    <row r="1529" spans="1:60" outlineLevel="1" x14ac:dyDescent="0.2">
      <c r="A1529" s="236">
        <v>255</v>
      </c>
      <c r="B1529" s="237" t="s">
        <v>2706</v>
      </c>
      <c r="C1529" s="249" t="s">
        <v>2707</v>
      </c>
      <c r="D1529" s="238" t="s">
        <v>398</v>
      </c>
      <c r="E1529" s="239">
        <v>382.85</v>
      </c>
      <c r="F1529" s="240"/>
      <c r="G1529" s="241">
        <f>ROUND(E1529*F1529,2)</f>
        <v>0</v>
      </c>
      <c r="H1529" s="240"/>
      <c r="I1529" s="241">
        <f>ROUND(E1529*H1529,2)</f>
        <v>0</v>
      </c>
      <c r="J1529" s="240"/>
      <c r="K1529" s="241">
        <f>ROUND(E1529*J1529,2)</f>
        <v>0</v>
      </c>
      <c r="L1529" s="241">
        <v>21</v>
      </c>
      <c r="M1529" s="241">
        <f>G1529*(1+L1529/100)</f>
        <v>0</v>
      </c>
      <c r="N1529" s="239">
        <v>1.6840000000000001E-2</v>
      </c>
      <c r="O1529" s="239">
        <f>ROUND(E1529*N1529,2)</f>
        <v>6.45</v>
      </c>
      <c r="P1529" s="239">
        <v>0</v>
      </c>
      <c r="Q1529" s="239">
        <f>ROUND(E1529*P1529,2)</f>
        <v>0</v>
      </c>
      <c r="R1529" s="241" t="s">
        <v>2708</v>
      </c>
      <c r="S1529" s="241" t="s">
        <v>194</v>
      </c>
      <c r="T1529" s="242" t="s">
        <v>242</v>
      </c>
      <c r="U1529" s="224">
        <v>0.751</v>
      </c>
      <c r="V1529" s="224">
        <f>ROUND(E1529*U1529,2)</f>
        <v>287.52</v>
      </c>
      <c r="W1529" s="224"/>
      <c r="X1529" s="224" t="s">
        <v>231</v>
      </c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232</v>
      </c>
      <c r="AH1529" s="213"/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50" t="s">
        <v>2709</v>
      </c>
      <c r="D1530" s="244"/>
      <c r="E1530" s="244"/>
      <c r="F1530" s="244"/>
      <c r="G1530" s="244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199</v>
      </c>
      <c r="AH1530" s="213"/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53" t="s">
        <v>2710</v>
      </c>
      <c r="D1531" s="226"/>
      <c r="E1531" s="227"/>
      <c r="F1531" s="224"/>
      <c r="G1531" s="224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204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53" t="s">
        <v>595</v>
      </c>
      <c r="D1532" s="226"/>
      <c r="E1532" s="227"/>
      <c r="F1532" s="224"/>
      <c r="G1532" s="224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204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53" t="s">
        <v>2711</v>
      </c>
      <c r="D1533" s="226"/>
      <c r="E1533" s="227">
        <v>52.41</v>
      </c>
      <c r="F1533" s="224"/>
      <c r="G1533" s="224"/>
      <c r="H1533" s="224"/>
      <c r="I1533" s="224"/>
      <c r="J1533" s="224"/>
      <c r="K1533" s="224"/>
      <c r="L1533" s="224"/>
      <c r="M1533" s="224"/>
      <c r="N1533" s="223"/>
      <c r="O1533" s="223"/>
      <c r="P1533" s="223"/>
      <c r="Q1533" s="223"/>
      <c r="R1533" s="224"/>
      <c r="S1533" s="224"/>
      <c r="T1533" s="224"/>
      <c r="U1533" s="224"/>
      <c r="V1533" s="224"/>
      <c r="W1533" s="224"/>
      <c r="X1533" s="224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204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 x14ac:dyDescent="0.2">
      <c r="A1534" s="220"/>
      <c r="B1534" s="221"/>
      <c r="C1534" s="253" t="s">
        <v>554</v>
      </c>
      <c r="D1534" s="226"/>
      <c r="E1534" s="227"/>
      <c r="F1534" s="224"/>
      <c r="G1534" s="224"/>
      <c r="H1534" s="224"/>
      <c r="I1534" s="224"/>
      <c r="J1534" s="224"/>
      <c r="K1534" s="224"/>
      <c r="L1534" s="224"/>
      <c r="M1534" s="224"/>
      <c r="N1534" s="223"/>
      <c r="O1534" s="223"/>
      <c r="P1534" s="223"/>
      <c r="Q1534" s="223"/>
      <c r="R1534" s="224"/>
      <c r="S1534" s="224"/>
      <c r="T1534" s="224"/>
      <c r="U1534" s="224"/>
      <c r="V1534" s="224"/>
      <c r="W1534" s="224"/>
      <c r="X1534" s="224"/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204</v>
      </c>
      <c r="AH1534" s="213">
        <v>0</v>
      </c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outlineLevel="1" x14ac:dyDescent="0.2">
      <c r="A1535" s="220"/>
      <c r="B1535" s="221"/>
      <c r="C1535" s="253" t="s">
        <v>2712</v>
      </c>
      <c r="D1535" s="226"/>
      <c r="E1535" s="227">
        <v>23.41</v>
      </c>
      <c r="F1535" s="224"/>
      <c r="G1535" s="224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204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53" t="s">
        <v>2713</v>
      </c>
      <c r="D1536" s="226"/>
      <c r="E1536" s="227">
        <v>29</v>
      </c>
      <c r="F1536" s="224"/>
      <c r="G1536" s="224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204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 x14ac:dyDescent="0.2">
      <c r="A1537" s="220"/>
      <c r="B1537" s="221"/>
      <c r="C1537" s="253" t="s">
        <v>2714</v>
      </c>
      <c r="D1537" s="226"/>
      <c r="E1537" s="227">
        <v>52.41</v>
      </c>
      <c r="F1537" s="224"/>
      <c r="G1537" s="224"/>
      <c r="H1537" s="224"/>
      <c r="I1537" s="224"/>
      <c r="J1537" s="224"/>
      <c r="K1537" s="224"/>
      <c r="L1537" s="224"/>
      <c r="M1537" s="224"/>
      <c r="N1537" s="223"/>
      <c r="O1537" s="223"/>
      <c r="P1537" s="223"/>
      <c r="Q1537" s="223"/>
      <c r="R1537" s="224"/>
      <c r="S1537" s="224"/>
      <c r="T1537" s="224"/>
      <c r="U1537" s="224"/>
      <c r="V1537" s="224"/>
      <c r="W1537" s="224"/>
      <c r="X1537" s="224"/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204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53" t="s">
        <v>525</v>
      </c>
      <c r="D1538" s="226"/>
      <c r="E1538" s="227"/>
      <c r="F1538" s="224"/>
      <c r="G1538" s="224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204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53" t="s">
        <v>2715</v>
      </c>
      <c r="D1539" s="226"/>
      <c r="E1539" s="227">
        <v>52.41</v>
      </c>
      <c r="F1539" s="224"/>
      <c r="G1539" s="224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204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20"/>
      <c r="B1540" s="221"/>
      <c r="C1540" s="253" t="s">
        <v>2716</v>
      </c>
      <c r="D1540" s="226"/>
      <c r="E1540" s="227">
        <v>28.24</v>
      </c>
      <c r="F1540" s="224"/>
      <c r="G1540" s="224"/>
      <c r="H1540" s="224"/>
      <c r="I1540" s="224"/>
      <c r="J1540" s="224"/>
      <c r="K1540" s="224"/>
      <c r="L1540" s="224"/>
      <c r="M1540" s="224"/>
      <c r="N1540" s="223"/>
      <c r="O1540" s="223"/>
      <c r="P1540" s="223"/>
      <c r="Q1540" s="223"/>
      <c r="R1540" s="224"/>
      <c r="S1540" s="224"/>
      <c r="T1540" s="224"/>
      <c r="U1540" s="224"/>
      <c r="V1540" s="224"/>
      <c r="W1540" s="224"/>
      <c r="X1540" s="224"/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204</v>
      </c>
      <c r="AH1540" s="213">
        <v>0</v>
      </c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outlineLevel="1" x14ac:dyDescent="0.2">
      <c r="A1541" s="220"/>
      <c r="B1541" s="221"/>
      <c r="C1541" s="253" t="s">
        <v>2717</v>
      </c>
      <c r="D1541" s="226"/>
      <c r="E1541" s="227"/>
      <c r="F1541" s="224"/>
      <c r="G1541" s="224"/>
      <c r="H1541" s="224"/>
      <c r="I1541" s="224"/>
      <c r="J1541" s="224"/>
      <c r="K1541" s="224"/>
      <c r="L1541" s="224"/>
      <c r="M1541" s="224"/>
      <c r="N1541" s="223"/>
      <c r="O1541" s="223"/>
      <c r="P1541" s="223"/>
      <c r="Q1541" s="223"/>
      <c r="R1541" s="224"/>
      <c r="S1541" s="224"/>
      <c r="T1541" s="224"/>
      <c r="U1541" s="224"/>
      <c r="V1541" s="224"/>
      <c r="W1541" s="224"/>
      <c r="X1541" s="224"/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204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outlineLevel="1" x14ac:dyDescent="0.2">
      <c r="A1542" s="220"/>
      <c r="B1542" s="221"/>
      <c r="C1542" s="253" t="s">
        <v>2718</v>
      </c>
      <c r="D1542" s="226"/>
      <c r="E1542" s="227">
        <v>52.41</v>
      </c>
      <c r="F1542" s="224"/>
      <c r="G1542" s="224"/>
      <c r="H1542" s="224"/>
      <c r="I1542" s="224"/>
      <c r="J1542" s="224"/>
      <c r="K1542" s="224"/>
      <c r="L1542" s="224"/>
      <c r="M1542" s="224"/>
      <c r="N1542" s="223"/>
      <c r="O1542" s="223"/>
      <c r="P1542" s="223"/>
      <c r="Q1542" s="223"/>
      <c r="R1542" s="224"/>
      <c r="S1542" s="224"/>
      <c r="T1542" s="224"/>
      <c r="U1542" s="224"/>
      <c r="V1542" s="224"/>
      <c r="W1542" s="224"/>
      <c r="X1542" s="224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204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53" t="s">
        <v>2719</v>
      </c>
      <c r="D1543" s="226"/>
      <c r="E1543" s="227">
        <v>19.149999999999999</v>
      </c>
      <c r="F1543" s="224"/>
      <c r="G1543" s="224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204</v>
      </c>
      <c r="AH1543" s="213">
        <v>0</v>
      </c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 x14ac:dyDescent="0.2">
      <c r="A1544" s="220"/>
      <c r="B1544" s="221"/>
      <c r="C1544" s="253" t="s">
        <v>2720</v>
      </c>
      <c r="D1544" s="226"/>
      <c r="E1544" s="227">
        <v>21.01</v>
      </c>
      <c r="F1544" s="224"/>
      <c r="G1544" s="224"/>
      <c r="H1544" s="224"/>
      <c r="I1544" s="224"/>
      <c r="J1544" s="224"/>
      <c r="K1544" s="224"/>
      <c r="L1544" s="224"/>
      <c r="M1544" s="224"/>
      <c r="N1544" s="223"/>
      <c r="O1544" s="223"/>
      <c r="P1544" s="223"/>
      <c r="Q1544" s="223"/>
      <c r="R1544" s="224"/>
      <c r="S1544" s="224"/>
      <c r="T1544" s="224"/>
      <c r="U1544" s="224"/>
      <c r="V1544" s="224"/>
      <c r="W1544" s="224"/>
      <c r="X1544" s="224"/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204</v>
      </c>
      <c r="AH1544" s="213">
        <v>0</v>
      </c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53" t="s">
        <v>488</v>
      </c>
      <c r="D1545" s="226"/>
      <c r="E1545" s="227"/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204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20"/>
      <c r="B1546" s="221"/>
      <c r="C1546" s="253" t="s">
        <v>2721</v>
      </c>
      <c r="D1546" s="226"/>
      <c r="E1546" s="227">
        <v>52.4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204</v>
      </c>
      <c r="AH1546" s="213">
        <v>0</v>
      </c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outlineLevel="1" x14ac:dyDescent="0.2">
      <c r="A1547" s="220"/>
      <c r="B1547" s="221"/>
      <c r="C1547" s="251"/>
      <c r="D1547" s="246"/>
      <c r="E1547" s="246"/>
      <c r="F1547" s="246"/>
      <c r="G1547" s="246"/>
      <c r="H1547" s="224"/>
      <c r="I1547" s="224"/>
      <c r="J1547" s="224"/>
      <c r="K1547" s="224"/>
      <c r="L1547" s="224"/>
      <c r="M1547" s="224"/>
      <c r="N1547" s="223"/>
      <c r="O1547" s="223"/>
      <c r="P1547" s="223"/>
      <c r="Q1547" s="223"/>
      <c r="R1547" s="224"/>
      <c r="S1547" s="224"/>
      <c r="T1547" s="224"/>
      <c r="U1547" s="224"/>
      <c r="V1547" s="224"/>
      <c r="W1547" s="224"/>
      <c r="X1547" s="224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200</v>
      </c>
      <c r="AH1547" s="213"/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ht="22.5" outlineLevel="1" x14ac:dyDescent="0.2">
      <c r="A1548" s="236">
        <v>256</v>
      </c>
      <c r="B1548" s="237" t="s">
        <v>2722</v>
      </c>
      <c r="C1548" s="249" t="s">
        <v>2723</v>
      </c>
      <c r="D1548" s="238" t="s">
        <v>398</v>
      </c>
      <c r="E1548" s="239">
        <v>903.16</v>
      </c>
      <c r="F1548" s="240"/>
      <c r="G1548" s="241">
        <f>ROUND(E1548*F1548,2)</f>
        <v>0</v>
      </c>
      <c r="H1548" s="240"/>
      <c r="I1548" s="241">
        <f>ROUND(E1548*H1548,2)</f>
        <v>0</v>
      </c>
      <c r="J1548" s="240"/>
      <c r="K1548" s="241">
        <f>ROUND(E1548*J1548,2)</f>
        <v>0</v>
      </c>
      <c r="L1548" s="241">
        <v>21</v>
      </c>
      <c r="M1548" s="241">
        <f>G1548*(1+L1548/100)</f>
        <v>0</v>
      </c>
      <c r="N1548" s="239">
        <v>1.07E-3</v>
      </c>
      <c r="O1548" s="239">
        <f>ROUND(E1548*N1548,2)</f>
        <v>0.97</v>
      </c>
      <c r="P1548" s="239">
        <v>0</v>
      </c>
      <c r="Q1548" s="239">
        <f>ROUND(E1548*P1548,2)</f>
        <v>0</v>
      </c>
      <c r="R1548" s="241"/>
      <c r="S1548" s="241" t="s">
        <v>343</v>
      </c>
      <c r="T1548" s="242" t="s">
        <v>195</v>
      </c>
      <c r="U1548" s="224">
        <v>0.158</v>
      </c>
      <c r="V1548" s="224">
        <f>ROUND(E1548*U1548,2)</f>
        <v>142.69999999999999</v>
      </c>
      <c r="W1548" s="224"/>
      <c r="X1548" s="224" t="s">
        <v>231</v>
      </c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232</v>
      </c>
      <c r="AH1548" s="213"/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53" t="s">
        <v>2724</v>
      </c>
      <c r="D1549" s="226"/>
      <c r="E1549" s="227"/>
      <c r="F1549" s="224"/>
      <c r="G1549" s="224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204</v>
      </c>
      <c r="AH1549" s="213">
        <v>0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20"/>
      <c r="B1550" s="221"/>
      <c r="C1550" s="253" t="s">
        <v>2725</v>
      </c>
      <c r="D1550" s="226"/>
      <c r="E1550" s="227">
        <v>151.74</v>
      </c>
      <c r="F1550" s="224"/>
      <c r="G1550" s="224"/>
      <c r="H1550" s="224"/>
      <c r="I1550" s="224"/>
      <c r="J1550" s="224"/>
      <c r="K1550" s="224"/>
      <c r="L1550" s="224"/>
      <c r="M1550" s="224"/>
      <c r="N1550" s="223"/>
      <c r="O1550" s="223"/>
      <c r="P1550" s="223"/>
      <c r="Q1550" s="223"/>
      <c r="R1550" s="224"/>
      <c r="S1550" s="224"/>
      <c r="T1550" s="224"/>
      <c r="U1550" s="224"/>
      <c r="V1550" s="224"/>
      <c r="W1550" s="224"/>
      <c r="X1550" s="224"/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204</v>
      </c>
      <c r="AH1550" s="213">
        <v>0</v>
      </c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outlineLevel="1" x14ac:dyDescent="0.2">
      <c r="A1551" s="220"/>
      <c r="B1551" s="221"/>
      <c r="C1551" s="253" t="s">
        <v>488</v>
      </c>
      <c r="D1551" s="226"/>
      <c r="E1551" s="227"/>
      <c r="F1551" s="224"/>
      <c r="G1551" s="224"/>
      <c r="H1551" s="224"/>
      <c r="I1551" s="224"/>
      <c r="J1551" s="224"/>
      <c r="K1551" s="224"/>
      <c r="L1551" s="224"/>
      <c r="M1551" s="224"/>
      <c r="N1551" s="223"/>
      <c r="O1551" s="223"/>
      <c r="P1551" s="223"/>
      <c r="Q1551" s="223"/>
      <c r="R1551" s="224"/>
      <c r="S1551" s="224"/>
      <c r="T1551" s="224"/>
      <c r="U1551" s="224"/>
      <c r="V1551" s="224"/>
      <c r="W1551" s="224"/>
      <c r="X1551" s="224"/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204</v>
      </c>
      <c r="AH1551" s="213">
        <v>0</v>
      </c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 x14ac:dyDescent="0.2">
      <c r="A1552" s="220"/>
      <c r="B1552" s="221"/>
      <c r="C1552" s="253" t="s">
        <v>2726</v>
      </c>
      <c r="D1552" s="226"/>
      <c r="E1552" s="227">
        <v>151.74</v>
      </c>
      <c r="F1552" s="224"/>
      <c r="G1552" s="224"/>
      <c r="H1552" s="224"/>
      <c r="I1552" s="224"/>
      <c r="J1552" s="224"/>
      <c r="K1552" s="224"/>
      <c r="L1552" s="224"/>
      <c r="M1552" s="224"/>
      <c r="N1552" s="223"/>
      <c r="O1552" s="223"/>
      <c r="P1552" s="223"/>
      <c r="Q1552" s="223"/>
      <c r="R1552" s="224"/>
      <c r="S1552" s="224"/>
      <c r="T1552" s="224"/>
      <c r="U1552" s="224"/>
      <c r="V1552" s="224"/>
      <c r="W1552" s="224"/>
      <c r="X1552" s="224"/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204</v>
      </c>
      <c r="AH1552" s="213">
        <v>0</v>
      </c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53" t="s">
        <v>2727</v>
      </c>
      <c r="D1553" s="226"/>
      <c r="E1553" s="227">
        <v>151.74</v>
      </c>
      <c r="F1553" s="224"/>
      <c r="G1553" s="224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204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 x14ac:dyDescent="0.2">
      <c r="A1554" s="220"/>
      <c r="B1554" s="221"/>
      <c r="C1554" s="253" t="s">
        <v>2728</v>
      </c>
      <c r="D1554" s="226"/>
      <c r="E1554" s="227">
        <v>151.74</v>
      </c>
      <c r="F1554" s="224"/>
      <c r="G1554" s="224"/>
      <c r="H1554" s="224"/>
      <c r="I1554" s="224"/>
      <c r="J1554" s="224"/>
      <c r="K1554" s="224"/>
      <c r="L1554" s="224"/>
      <c r="M1554" s="224"/>
      <c r="N1554" s="223"/>
      <c r="O1554" s="223"/>
      <c r="P1554" s="223"/>
      <c r="Q1554" s="223"/>
      <c r="R1554" s="224"/>
      <c r="S1554" s="224"/>
      <c r="T1554" s="224"/>
      <c r="U1554" s="224"/>
      <c r="V1554" s="224"/>
      <c r="W1554" s="224"/>
      <c r="X1554" s="224"/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204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53" t="s">
        <v>2729</v>
      </c>
      <c r="D1555" s="226"/>
      <c r="E1555" s="227">
        <v>151.74</v>
      </c>
      <c r="F1555" s="224"/>
      <c r="G1555" s="224"/>
      <c r="H1555" s="224"/>
      <c r="I1555" s="224"/>
      <c r="J1555" s="224"/>
      <c r="K1555" s="224"/>
      <c r="L1555" s="224"/>
      <c r="M1555" s="224"/>
      <c r="N1555" s="223"/>
      <c r="O1555" s="223"/>
      <c r="P1555" s="223"/>
      <c r="Q1555" s="223"/>
      <c r="R1555" s="224"/>
      <c r="S1555" s="224"/>
      <c r="T1555" s="224"/>
      <c r="U1555" s="224"/>
      <c r="V1555" s="224"/>
      <c r="W1555" s="224"/>
      <c r="X1555" s="224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204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outlineLevel="1" x14ac:dyDescent="0.2">
      <c r="A1556" s="220"/>
      <c r="B1556" s="221"/>
      <c r="C1556" s="253" t="s">
        <v>2730</v>
      </c>
      <c r="D1556" s="226"/>
      <c r="E1556" s="227">
        <v>144.46</v>
      </c>
      <c r="F1556" s="224"/>
      <c r="G1556" s="224"/>
      <c r="H1556" s="224"/>
      <c r="I1556" s="224"/>
      <c r="J1556" s="224"/>
      <c r="K1556" s="224"/>
      <c r="L1556" s="224"/>
      <c r="M1556" s="224"/>
      <c r="N1556" s="223"/>
      <c r="O1556" s="223"/>
      <c r="P1556" s="223"/>
      <c r="Q1556" s="223"/>
      <c r="R1556" s="224"/>
      <c r="S1556" s="224"/>
      <c r="T1556" s="224"/>
      <c r="U1556" s="224"/>
      <c r="V1556" s="224"/>
      <c r="W1556" s="224"/>
      <c r="X1556" s="224"/>
      <c r="Y1556" s="213"/>
      <c r="Z1556" s="213"/>
      <c r="AA1556" s="213"/>
      <c r="AB1556" s="213"/>
      <c r="AC1556" s="213"/>
      <c r="AD1556" s="213"/>
      <c r="AE1556" s="213"/>
      <c r="AF1556" s="213"/>
      <c r="AG1556" s="213" t="s">
        <v>204</v>
      </c>
      <c r="AH1556" s="213">
        <v>0</v>
      </c>
      <c r="AI1556" s="213"/>
      <c r="AJ1556" s="213"/>
      <c r="AK1556" s="213"/>
      <c r="AL1556" s="213"/>
      <c r="AM1556" s="213"/>
      <c r="AN1556" s="213"/>
      <c r="AO1556" s="213"/>
      <c r="AP1556" s="213"/>
      <c r="AQ1556" s="213"/>
      <c r="AR1556" s="213"/>
      <c r="AS1556" s="213"/>
      <c r="AT1556" s="213"/>
      <c r="AU1556" s="213"/>
      <c r="AV1556" s="213"/>
      <c r="AW1556" s="213"/>
      <c r="AX1556" s="213"/>
      <c r="AY1556" s="213"/>
      <c r="AZ1556" s="213"/>
      <c r="BA1556" s="213"/>
      <c r="BB1556" s="213"/>
      <c r="BC1556" s="213"/>
      <c r="BD1556" s="213"/>
      <c r="BE1556" s="213"/>
      <c r="BF1556" s="213"/>
      <c r="BG1556" s="213"/>
      <c r="BH1556" s="213"/>
    </row>
    <row r="1557" spans="1:60" outlineLevel="1" x14ac:dyDescent="0.2">
      <c r="A1557" s="220"/>
      <c r="B1557" s="221"/>
      <c r="C1557" s="251"/>
      <c r="D1557" s="246"/>
      <c r="E1557" s="246"/>
      <c r="F1557" s="246"/>
      <c r="G1557" s="246"/>
      <c r="H1557" s="224"/>
      <c r="I1557" s="224"/>
      <c r="J1557" s="224"/>
      <c r="K1557" s="224"/>
      <c r="L1557" s="224"/>
      <c r="M1557" s="224"/>
      <c r="N1557" s="223"/>
      <c r="O1557" s="223"/>
      <c r="P1557" s="223"/>
      <c r="Q1557" s="223"/>
      <c r="R1557" s="224"/>
      <c r="S1557" s="224"/>
      <c r="T1557" s="224"/>
      <c r="U1557" s="224"/>
      <c r="V1557" s="224"/>
      <c r="W1557" s="224"/>
      <c r="X1557" s="224"/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200</v>
      </c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36">
        <v>257</v>
      </c>
      <c r="B1558" s="237" t="s">
        <v>2731</v>
      </c>
      <c r="C1558" s="249" t="s">
        <v>2732</v>
      </c>
      <c r="D1558" s="238" t="s">
        <v>398</v>
      </c>
      <c r="E1558" s="239">
        <v>6291.82</v>
      </c>
      <c r="F1558" s="240"/>
      <c r="G1558" s="241">
        <f>ROUND(E1558*F1558,2)</f>
        <v>0</v>
      </c>
      <c r="H1558" s="240"/>
      <c r="I1558" s="241">
        <f>ROUND(E1558*H1558,2)</f>
        <v>0</v>
      </c>
      <c r="J1558" s="240"/>
      <c r="K1558" s="241">
        <f>ROUND(E1558*J1558,2)</f>
        <v>0</v>
      </c>
      <c r="L1558" s="241">
        <v>21</v>
      </c>
      <c r="M1558" s="241">
        <f>G1558*(1+L1558/100)</f>
        <v>0</v>
      </c>
      <c r="N1558" s="239">
        <v>4.2999999999999999E-4</v>
      </c>
      <c r="O1558" s="239">
        <f>ROUND(E1558*N1558,2)</f>
        <v>2.71</v>
      </c>
      <c r="P1558" s="239">
        <v>0</v>
      </c>
      <c r="Q1558" s="239">
        <f>ROUND(E1558*P1558,2)</f>
        <v>0</v>
      </c>
      <c r="R1558" s="241"/>
      <c r="S1558" s="241" t="s">
        <v>343</v>
      </c>
      <c r="T1558" s="242" t="s">
        <v>195</v>
      </c>
      <c r="U1558" s="224">
        <v>0.23699999999999999</v>
      </c>
      <c r="V1558" s="224">
        <f>ROUND(E1558*U1558,2)</f>
        <v>1491.16</v>
      </c>
      <c r="W1558" s="224"/>
      <c r="X1558" s="224" t="s">
        <v>231</v>
      </c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232</v>
      </c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outlineLevel="1" x14ac:dyDescent="0.2">
      <c r="A1559" s="220"/>
      <c r="B1559" s="221"/>
      <c r="C1559" s="253" t="s">
        <v>2733</v>
      </c>
      <c r="D1559" s="226"/>
      <c r="E1559" s="227"/>
      <c r="F1559" s="224"/>
      <c r="G1559" s="224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13"/>
      <c r="Z1559" s="213"/>
      <c r="AA1559" s="213"/>
      <c r="AB1559" s="213"/>
      <c r="AC1559" s="213"/>
      <c r="AD1559" s="213"/>
      <c r="AE1559" s="213"/>
      <c r="AF1559" s="213"/>
      <c r="AG1559" s="213" t="s">
        <v>204</v>
      </c>
      <c r="AH1559" s="213">
        <v>0</v>
      </c>
      <c r="AI1559" s="213"/>
      <c r="AJ1559" s="213"/>
      <c r="AK1559" s="213"/>
      <c r="AL1559" s="213"/>
      <c r="AM1559" s="213"/>
      <c r="AN1559" s="213"/>
      <c r="AO1559" s="213"/>
      <c r="AP1559" s="213"/>
      <c r="AQ1559" s="213"/>
      <c r="AR1559" s="213"/>
      <c r="AS1559" s="213"/>
      <c r="AT1559" s="213"/>
      <c r="AU1559" s="213"/>
      <c r="AV1559" s="213"/>
      <c r="AW1559" s="213"/>
      <c r="AX1559" s="213"/>
      <c r="AY1559" s="213"/>
      <c r="AZ1559" s="213"/>
      <c r="BA1559" s="213"/>
      <c r="BB1559" s="213"/>
      <c r="BC1559" s="213"/>
      <c r="BD1559" s="213"/>
      <c r="BE1559" s="213"/>
      <c r="BF1559" s="213"/>
      <c r="BG1559" s="213"/>
      <c r="BH1559" s="213"/>
    </row>
    <row r="1560" spans="1:60" outlineLevel="1" x14ac:dyDescent="0.2">
      <c r="A1560" s="220"/>
      <c r="B1560" s="221"/>
      <c r="C1560" s="253" t="s">
        <v>2734</v>
      </c>
      <c r="D1560" s="226"/>
      <c r="E1560" s="227"/>
      <c r="F1560" s="224"/>
      <c r="G1560" s="224"/>
      <c r="H1560" s="224"/>
      <c r="I1560" s="224"/>
      <c r="J1560" s="224"/>
      <c r="K1560" s="224"/>
      <c r="L1560" s="224"/>
      <c r="M1560" s="224"/>
      <c r="N1560" s="223"/>
      <c r="O1560" s="223"/>
      <c r="P1560" s="223"/>
      <c r="Q1560" s="223"/>
      <c r="R1560" s="224"/>
      <c r="S1560" s="224"/>
      <c r="T1560" s="224"/>
      <c r="U1560" s="224"/>
      <c r="V1560" s="224"/>
      <c r="W1560" s="224"/>
      <c r="X1560" s="224"/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204</v>
      </c>
      <c r="AH1560" s="213">
        <v>0</v>
      </c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outlineLevel="1" x14ac:dyDescent="0.2">
      <c r="A1561" s="220"/>
      <c r="B1561" s="221"/>
      <c r="C1561" s="253" t="s">
        <v>2735</v>
      </c>
      <c r="D1561" s="226"/>
      <c r="E1561" s="227"/>
      <c r="F1561" s="224"/>
      <c r="G1561" s="224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13"/>
      <c r="Z1561" s="213"/>
      <c r="AA1561" s="213"/>
      <c r="AB1561" s="213"/>
      <c r="AC1561" s="213"/>
      <c r="AD1561" s="213"/>
      <c r="AE1561" s="213"/>
      <c r="AF1561" s="213"/>
      <c r="AG1561" s="213" t="s">
        <v>204</v>
      </c>
      <c r="AH1561" s="213">
        <v>0</v>
      </c>
      <c r="AI1561" s="213"/>
      <c r="AJ1561" s="213"/>
      <c r="AK1561" s="213"/>
      <c r="AL1561" s="213"/>
      <c r="AM1561" s="213"/>
      <c r="AN1561" s="213"/>
      <c r="AO1561" s="213"/>
      <c r="AP1561" s="213"/>
      <c r="AQ1561" s="213"/>
      <c r="AR1561" s="213"/>
      <c r="AS1561" s="213"/>
      <c r="AT1561" s="213"/>
      <c r="AU1561" s="213"/>
      <c r="AV1561" s="213"/>
      <c r="AW1561" s="213"/>
      <c r="AX1561" s="213"/>
      <c r="AY1561" s="213"/>
      <c r="AZ1561" s="213"/>
      <c r="BA1561" s="213"/>
      <c r="BB1561" s="213"/>
      <c r="BC1561" s="213"/>
      <c r="BD1561" s="213"/>
      <c r="BE1561" s="213"/>
      <c r="BF1561" s="213"/>
      <c r="BG1561" s="213"/>
      <c r="BH1561" s="213"/>
    </row>
    <row r="1562" spans="1:60" outlineLevel="1" x14ac:dyDescent="0.2">
      <c r="A1562" s="220"/>
      <c r="B1562" s="221"/>
      <c r="C1562" s="253" t="s">
        <v>2736</v>
      </c>
      <c r="D1562" s="226"/>
      <c r="E1562" s="227"/>
      <c r="F1562" s="224"/>
      <c r="G1562" s="224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204</v>
      </c>
      <c r="AH1562" s="213">
        <v>0</v>
      </c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53" t="s">
        <v>2737</v>
      </c>
      <c r="D1563" s="226"/>
      <c r="E1563" s="227"/>
      <c r="F1563" s="224"/>
      <c r="G1563" s="224"/>
      <c r="H1563" s="224"/>
      <c r="I1563" s="224"/>
      <c r="J1563" s="224"/>
      <c r="K1563" s="224"/>
      <c r="L1563" s="224"/>
      <c r="M1563" s="224"/>
      <c r="N1563" s="223"/>
      <c r="O1563" s="223"/>
      <c r="P1563" s="223"/>
      <c r="Q1563" s="223"/>
      <c r="R1563" s="224"/>
      <c r="S1563" s="224"/>
      <c r="T1563" s="224"/>
      <c r="U1563" s="224"/>
      <c r="V1563" s="224"/>
      <c r="W1563" s="224"/>
      <c r="X1563" s="224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204</v>
      </c>
      <c r="AH1563" s="213">
        <v>0</v>
      </c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outlineLevel="1" x14ac:dyDescent="0.2">
      <c r="A1564" s="220"/>
      <c r="B1564" s="221"/>
      <c r="C1564" s="253" t="s">
        <v>2738</v>
      </c>
      <c r="D1564" s="226"/>
      <c r="E1564" s="227"/>
      <c r="F1564" s="224"/>
      <c r="G1564" s="224"/>
      <c r="H1564" s="224"/>
      <c r="I1564" s="224"/>
      <c r="J1564" s="224"/>
      <c r="K1564" s="224"/>
      <c r="L1564" s="224"/>
      <c r="M1564" s="224"/>
      <c r="N1564" s="223"/>
      <c r="O1564" s="223"/>
      <c r="P1564" s="223"/>
      <c r="Q1564" s="223"/>
      <c r="R1564" s="224"/>
      <c r="S1564" s="224"/>
      <c r="T1564" s="224"/>
      <c r="U1564" s="224"/>
      <c r="V1564" s="224"/>
      <c r="W1564" s="224"/>
      <c r="X1564" s="224"/>
      <c r="Y1564" s="213"/>
      <c r="Z1564" s="213"/>
      <c r="AA1564" s="213"/>
      <c r="AB1564" s="213"/>
      <c r="AC1564" s="213"/>
      <c r="AD1564" s="213"/>
      <c r="AE1564" s="213"/>
      <c r="AF1564" s="213"/>
      <c r="AG1564" s="213" t="s">
        <v>204</v>
      </c>
      <c r="AH1564" s="213">
        <v>0</v>
      </c>
      <c r="AI1564" s="213"/>
      <c r="AJ1564" s="213"/>
      <c r="AK1564" s="213"/>
      <c r="AL1564" s="213"/>
      <c r="AM1564" s="213"/>
      <c r="AN1564" s="213"/>
      <c r="AO1564" s="213"/>
      <c r="AP1564" s="213"/>
      <c r="AQ1564" s="213"/>
      <c r="AR1564" s="213"/>
      <c r="AS1564" s="213"/>
      <c r="AT1564" s="213"/>
      <c r="AU1564" s="213"/>
      <c r="AV1564" s="213"/>
      <c r="AW1564" s="213"/>
      <c r="AX1564" s="213"/>
      <c r="AY1564" s="213"/>
      <c r="AZ1564" s="213"/>
      <c r="BA1564" s="213"/>
      <c r="BB1564" s="213"/>
      <c r="BC1564" s="213"/>
      <c r="BD1564" s="213"/>
      <c r="BE1564" s="213"/>
      <c r="BF1564" s="213"/>
      <c r="BG1564" s="213"/>
      <c r="BH1564" s="213"/>
    </row>
    <row r="1565" spans="1:60" outlineLevel="1" x14ac:dyDescent="0.2">
      <c r="A1565" s="220"/>
      <c r="B1565" s="221"/>
      <c r="C1565" s="253" t="s">
        <v>2739</v>
      </c>
      <c r="D1565" s="226"/>
      <c r="E1565" s="227"/>
      <c r="F1565" s="224"/>
      <c r="G1565" s="224"/>
      <c r="H1565" s="224"/>
      <c r="I1565" s="224"/>
      <c r="J1565" s="224"/>
      <c r="K1565" s="224"/>
      <c r="L1565" s="224"/>
      <c r="M1565" s="224"/>
      <c r="N1565" s="223"/>
      <c r="O1565" s="223"/>
      <c r="P1565" s="223"/>
      <c r="Q1565" s="223"/>
      <c r="R1565" s="224"/>
      <c r="S1565" s="224"/>
      <c r="T1565" s="224"/>
      <c r="U1565" s="224"/>
      <c r="V1565" s="224"/>
      <c r="W1565" s="224"/>
      <c r="X1565" s="224"/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204</v>
      </c>
      <c r="AH1565" s="213">
        <v>0</v>
      </c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20"/>
      <c r="B1566" s="221"/>
      <c r="C1566" s="253" t="s">
        <v>2740</v>
      </c>
      <c r="D1566" s="226"/>
      <c r="E1566" s="227">
        <v>2111.58</v>
      </c>
      <c r="F1566" s="224"/>
      <c r="G1566" s="224"/>
      <c r="H1566" s="224"/>
      <c r="I1566" s="224"/>
      <c r="J1566" s="224"/>
      <c r="K1566" s="224"/>
      <c r="L1566" s="224"/>
      <c r="M1566" s="224"/>
      <c r="N1566" s="223"/>
      <c r="O1566" s="223"/>
      <c r="P1566" s="223"/>
      <c r="Q1566" s="223"/>
      <c r="R1566" s="224"/>
      <c r="S1566" s="224"/>
      <c r="T1566" s="224"/>
      <c r="U1566" s="224"/>
      <c r="V1566" s="224"/>
      <c r="W1566" s="224"/>
      <c r="X1566" s="224"/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204</v>
      </c>
      <c r="AH1566" s="213">
        <v>0</v>
      </c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outlineLevel="1" x14ac:dyDescent="0.2">
      <c r="A1567" s="220"/>
      <c r="B1567" s="221"/>
      <c r="C1567" s="253" t="s">
        <v>2741</v>
      </c>
      <c r="D1567" s="226"/>
      <c r="E1567" s="227">
        <v>2111.58</v>
      </c>
      <c r="F1567" s="224"/>
      <c r="G1567" s="224"/>
      <c r="H1567" s="224"/>
      <c r="I1567" s="224"/>
      <c r="J1567" s="224"/>
      <c r="K1567" s="224"/>
      <c r="L1567" s="224"/>
      <c r="M1567" s="224"/>
      <c r="N1567" s="223"/>
      <c r="O1567" s="223"/>
      <c r="P1567" s="223"/>
      <c r="Q1567" s="223"/>
      <c r="R1567" s="224"/>
      <c r="S1567" s="224"/>
      <c r="T1567" s="224"/>
      <c r="U1567" s="224"/>
      <c r="V1567" s="224"/>
      <c r="W1567" s="224"/>
      <c r="X1567" s="224"/>
      <c r="Y1567" s="213"/>
      <c r="Z1567" s="213"/>
      <c r="AA1567" s="213"/>
      <c r="AB1567" s="213"/>
      <c r="AC1567" s="213"/>
      <c r="AD1567" s="213"/>
      <c r="AE1567" s="213"/>
      <c r="AF1567" s="213"/>
      <c r="AG1567" s="213" t="s">
        <v>204</v>
      </c>
      <c r="AH1567" s="213">
        <v>0</v>
      </c>
      <c r="AI1567" s="213"/>
      <c r="AJ1567" s="213"/>
      <c r="AK1567" s="213"/>
      <c r="AL1567" s="213"/>
      <c r="AM1567" s="213"/>
      <c r="AN1567" s="213"/>
      <c r="AO1567" s="213"/>
      <c r="AP1567" s="213"/>
      <c r="AQ1567" s="213"/>
      <c r="AR1567" s="213"/>
      <c r="AS1567" s="213"/>
      <c r="AT1567" s="213"/>
      <c r="AU1567" s="213"/>
      <c r="AV1567" s="213"/>
      <c r="AW1567" s="213"/>
      <c r="AX1567" s="213"/>
      <c r="AY1567" s="213"/>
      <c r="AZ1567" s="213"/>
      <c r="BA1567" s="213"/>
      <c r="BB1567" s="213"/>
      <c r="BC1567" s="213"/>
      <c r="BD1567" s="213"/>
      <c r="BE1567" s="213"/>
      <c r="BF1567" s="213"/>
      <c r="BG1567" s="213"/>
      <c r="BH1567" s="213"/>
    </row>
    <row r="1568" spans="1:60" outlineLevel="1" x14ac:dyDescent="0.2">
      <c r="A1568" s="220"/>
      <c r="B1568" s="221"/>
      <c r="C1568" s="253" t="s">
        <v>2742</v>
      </c>
      <c r="D1568" s="226"/>
      <c r="E1568" s="227">
        <v>1037.6400000000001</v>
      </c>
      <c r="F1568" s="224"/>
      <c r="G1568" s="224"/>
      <c r="H1568" s="224"/>
      <c r="I1568" s="224"/>
      <c r="J1568" s="224"/>
      <c r="K1568" s="224"/>
      <c r="L1568" s="224"/>
      <c r="M1568" s="224"/>
      <c r="N1568" s="223"/>
      <c r="O1568" s="223"/>
      <c r="P1568" s="223"/>
      <c r="Q1568" s="223"/>
      <c r="R1568" s="224"/>
      <c r="S1568" s="224"/>
      <c r="T1568" s="224"/>
      <c r="U1568" s="224"/>
      <c r="V1568" s="224"/>
      <c r="W1568" s="224"/>
      <c r="X1568" s="224"/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204</v>
      </c>
      <c r="AH1568" s="213">
        <v>0</v>
      </c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outlineLevel="1" x14ac:dyDescent="0.2">
      <c r="A1569" s="220"/>
      <c r="B1569" s="221"/>
      <c r="C1569" s="253" t="s">
        <v>2743</v>
      </c>
      <c r="D1569" s="226"/>
      <c r="E1569" s="227">
        <v>1031.02</v>
      </c>
      <c r="F1569" s="224"/>
      <c r="G1569" s="224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204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outlineLevel="1" x14ac:dyDescent="0.2">
      <c r="A1570" s="220"/>
      <c r="B1570" s="221"/>
      <c r="C1570" s="251"/>
      <c r="D1570" s="246"/>
      <c r="E1570" s="246"/>
      <c r="F1570" s="246"/>
      <c r="G1570" s="246"/>
      <c r="H1570" s="224"/>
      <c r="I1570" s="224"/>
      <c r="J1570" s="224"/>
      <c r="K1570" s="224"/>
      <c r="L1570" s="224"/>
      <c r="M1570" s="224"/>
      <c r="N1570" s="223"/>
      <c r="O1570" s="223"/>
      <c r="P1570" s="223"/>
      <c r="Q1570" s="223"/>
      <c r="R1570" s="224"/>
      <c r="S1570" s="224"/>
      <c r="T1570" s="224"/>
      <c r="U1570" s="224"/>
      <c r="V1570" s="224"/>
      <c r="W1570" s="224"/>
      <c r="X1570" s="224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200</v>
      </c>
      <c r="AH1570" s="213"/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36">
        <v>258</v>
      </c>
      <c r="B1571" s="237" t="s">
        <v>2744</v>
      </c>
      <c r="C1571" s="249" t="s">
        <v>2745</v>
      </c>
      <c r="D1571" s="238" t="s">
        <v>398</v>
      </c>
      <c r="E1571" s="239">
        <v>1086.31</v>
      </c>
      <c r="F1571" s="240"/>
      <c r="G1571" s="241">
        <f>ROUND(E1571*F1571,2)</f>
        <v>0</v>
      </c>
      <c r="H1571" s="240"/>
      <c r="I1571" s="241">
        <f>ROUND(E1571*H1571,2)</f>
        <v>0</v>
      </c>
      <c r="J1571" s="240"/>
      <c r="K1571" s="241">
        <f>ROUND(E1571*J1571,2)</f>
        <v>0</v>
      </c>
      <c r="L1571" s="241">
        <v>21</v>
      </c>
      <c r="M1571" s="241">
        <f>G1571*(1+L1571/100)</f>
        <v>0</v>
      </c>
      <c r="N1571" s="239">
        <v>0</v>
      </c>
      <c r="O1571" s="239">
        <f>ROUND(E1571*N1571,2)</f>
        <v>0</v>
      </c>
      <c r="P1571" s="239">
        <v>0</v>
      </c>
      <c r="Q1571" s="239">
        <f>ROUND(E1571*P1571,2)</f>
        <v>0</v>
      </c>
      <c r="R1571" s="241"/>
      <c r="S1571" s="241" t="s">
        <v>343</v>
      </c>
      <c r="T1571" s="242" t="s">
        <v>1186</v>
      </c>
      <c r="U1571" s="224">
        <v>0</v>
      </c>
      <c r="V1571" s="224">
        <f>ROUND(E1571*U1571,2)</f>
        <v>0</v>
      </c>
      <c r="W1571" s="224"/>
      <c r="X1571" s="224" t="s">
        <v>231</v>
      </c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232</v>
      </c>
      <c r="AH1571" s="213"/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60"/>
      <c r="D1572" s="258"/>
      <c r="E1572" s="258"/>
      <c r="F1572" s="258"/>
      <c r="G1572" s="258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200</v>
      </c>
      <c r="AH1572" s="213"/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x14ac:dyDescent="0.2">
      <c r="A1573" s="229" t="s">
        <v>189</v>
      </c>
      <c r="B1573" s="230" t="s">
        <v>146</v>
      </c>
      <c r="C1573" s="248" t="s">
        <v>147</v>
      </c>
      <c r="D1573" s="231"/>
      <c r="E1573" s="232"/>
      <c r="F1573" s="233"/>
      <c r="G1573" s="233">
        <f>SUMIF(AG1574:AG1630,"&lt;&gt;NOR",G1574:G1630)</f>
        <v>0</v>
      </c>
      <c r="H1573" s="233"/>
      <c r="I1573" s="233">
        <f>SUM(I1574:I1630)</f>
        <v>0</v>
      </c>
      <c r="J1573" s="233"/>
      <c r="K1573" s="233">
        <f>SUM(K1574:K1630)</f>
        <v>0</v>
      </c>
      <c r="L1573" s="233"/>
      <c r="M1573" s="233">
        <f>SUM(M1574:M1630)</f>
        <v>0</v>
      </c>
      <c r="N1573" s="232"/>
      <c r="O1573" s="232">
        <f>SUM(O1574:O1630)</f>
        <v>7.82</v>
      </c>
      <c r="P1573" s="232"/>
      <c r="Q1573" s="232">
        <f>SUM(Q1574:Q1630)</f>
        <v>0</v>
      </c>
      <c r="R1573" s="233"/>
      <c r="S1573" s="233"/>
      <c r="T1573" s="234"/>
      <c r="U1573" s="228"/>
      <c r="V1573" s="228">
        <f>SUM(V1574:V1630)</f>
        <v>336.30999999999995</v>
      </c>
      <c r="W1573" s="228"/>
      <c r="X1573" s="228"/>
      <c r="AG1573" t="s">
        <v>190</v>
      </c>
    </row>
    <row r="1574" spans="1:60" outlineLevel="1" x14ac:dyDescent="0.2">
      <c r="A1574" s="236">
        <v>259</v>
      </c>
      <c r="B1574" s="237" t="s">
        <v>2746</v>
      </c>
      <c r="C1574" s="249" t="s">
        <v>2747</v>
      </c>
      <c r="D1574" s="238" t="s">
        <v>398</v>
      </c>
      <c r="E1574" s="239">
        <v>324.38</v>
      </c>
      <c r="F1574" s="240"/>
      <c r="G1574" s="241">
        <f>ROUND(E1574*F1574,2)</f>
        <v>0</v>
      </c>
      <c r="H1574" s="240"/>
      <c r="I1574" s="241">
        <f>ROUND(E1574*H1574,2)</f>
        <v>0</v>
      </c>
      <c r="J1574" s="240"/>
      <c r="K1574" s="241">
        <f>ROUND(E1574*J1574,2)</f>
        <v>0</v>
      </c>
      <c r="L1574" s="241">
        <v>21</v>
      </c>
      <c r="M1574" s="241">
        <f>G1574*(1+L1574/100)</f>
        <v>0</v>
      </c>
      <c r="N1574" s="239">
        <v>1.6000000000000001E-4</v>
      </c>
      <c r="O1574" s="239">
        <f>ROUND(E1574*N1574,2)</f>
        <v>0.05</v>
      </c>
      <c r="P1574" s="239">
        <v>0</v>
      </c>
      <c r="Q1574" s="239">
        <f>ROUND(E1574*P1574,2)</f>
        <v>0</v>
      </c>
      <c r="R1574" s="241" t="s">
        <v>2568</v>
      </c>
      <c r="S1574" s="241" t="s">
        <v>194</v>
      </c>
      <c r="T1574" s="242" t="s">
        <v>242</v>
      </c>
      <c r="U1574" s="224">
        <v>0.05</v>
      </c>
      <c r="V1574" s="224">
        <f>ROUND(E1574*U1574,2)</f>
        <v>16.22</v>
      </c>
      <c r="W1574" s="224"/>
      <c r="X1574" s="224" t="s">
        <v>231</v>
      </c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232</v>
      </c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outlineLevel="1" x14ac:dyDescent="0.2">
      <c r="A1575" s="220"/>
      <c r="B1575" s="221"/>
      <c r="C1575" s="250" t="s">
        <v>2748</v>
      </c>
      <c r="D1575" s="244"/>
      <c r="E1575" s="244"/>
      <c r="F1575" s="244"/>
      <c r="G1575" s="244"/>
      <c r="H1575" s="224"/>
      <c r="I1575" s="224"/>
      <c r="J1575" s="224"/>
      <c r="K1575" s="224"/>
      <c r="L1575" s="224"/>
      <c r="M1575" s="224"/>
      <c r="N1575" s="223"/>
      <c r="O1575" s="223"/>
      <c r="P1575" s="223"/>
      <c r="Q1575" s="223"/>
      <c r="R1575" s="224"/>
      <c r="S1575" s="224"/>
      <c r="T1575" s="224"/>
      <c r="U1575" s="224"/>
      <c r="V1575" s="224"/>
      <c r="W1575" s="224"/>
      <c r="X1575" s="224"/>
      <c r="Y1575" s="213"/>
      <c r="Z1575" s="213"/>
      <c r="AA1575" s="213"/>
      <c r="AB1575" s="213"/>
      <c r="AC1575" s="213"/>
      <c r="AD1575" s="213"/>
      <c r="AE1575" s="213"/>
      <c r="AF1575" s="213"/>
      <c r="AG1575" s="213" t="s">
        <v>199</v>
      </c>
      <c r="AH1575" s="213"/>
      <c r="AI1575" s="213"/>
      <c r="AJ1575" s="213"/>
      <c r="AK1575" s="213"/>
      <c r="AL1575" s="213"/>
      <c r="AM1575" s="213"/>
      <c r="AN1575" s="213"/>
      <c r="AO1575" s="213"/>
      <c r="AP1575" s="213"/>
      <c r="AQ1575" s="213"/>
      <c r="AR1575" s="213"/>
      <c r="AS1575" s="213"/>
      <c r="AT1575" s="213"/>
      <c r="AU1575" s="213"/>
      <c r="AV1575" s="213"/>
      <c r="AW1575" s="213"/>
      <c r="AX1575" s="213"/>
      <c r="AY1575" s="213"/>
      <c r="AZ1575" s="213"/>
      <c r="BA1575" s="213"/>
      <c r="BB1575" s="213"/>
      <c r="BC1575" s="213"/>
      <c r="BD1575" s="213"/>
      <c r="BE1575" s="213"/>
      <c r="BF1575" s="213"/>
      <c r="BG1575" s="213"/>
      <c r="BH1575" s="213"/>
    </row>
    <row r="1576" spans="1:60" outlineLevel="1" x14ac:dyDescent="0.2">
      <c r="A1576" s="220"/>
      <c r="B1576" s="221"/>
      <c r="C1576" s="253" t="s">
        <v>2749</v>
      </c>
      <c r="D1576" s="226"/>
      <c r="E1576" s="227">
        <v>27.42</v>
      </c>
      <c r="F1576" s="224"/>
      <c r="G1576" s="224"/>
      <c r="H1576" s="224"/>
      <c r="I1576" s="224"/>
      <c r="J1576" s="224"/>
      <c r="K1576" s="224"/>
      <c r="L1576" s="224"/>
      <c r="M1576" s="224"/>
      <c r="N1576" s="223"/>
      <c r="O1576" s="223"/>
      <c r="P1576" s="223"/>
      <c r="Q1576" s="223"/>
      <c r="R1576" s="224"/>
      <c r="S1576" s="224"/>
      <c r="T1576" s="224"/>
      <c r="U1576" s="224"/>
      <c r="V1576" s="224"/>
      <c r="W1576" s="224"/>
      <c r="X1576" s="224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204</v>
      </c>
      <c r="AH1576" s="213">
        <v>0</v>
      </c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20"/>
      <c r="B1577" s="221"/>
      <c r="C1577" s="253" t="s">
        <v>2750</v>
      </c>
      <c r="D1577" s="226"/>
      <c r="E1577" s="227">
        <v>12.53</v>
      </c>
      <c r="F1577" s="224"/>
      <c r="G1577" s="224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204</v>
      </c>
      <c r="AH1577" s="213">
        <v>0</v>
      </c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53" t="s">
        <v>2751</v>
      </c>
      <c r="D1578" s="226"/>
      <c r="E1578" s="227">
        <v>12.03</v>
      </c>
      <c r="F1578" s="224"/>
      <c r="G1578" s="224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204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53" t="s">
        <v>1767</v>
      </c>
      <c r="D1579" s="226"/>
      <c r="E1579" s="227">
        <v>18.32</v>
      </c>
      <c r="F1579" s="224"/>
      <c r="G1579" s="224"/>
      <c r="H1579" s="224"/>
      <c r="I1579" s="224"/>
      <c r="J1579" s="224"/>
      <c r="K1579" s="224"/>
      <c r="L1579" s="224"/>
      <c r="M1579" s="224"/>
      <c r="N1579" s="223"/>
      <c r="O1579" s="223"/>
      <c r="P1579" s="223"/>
      <c r="Q1579" s="223"/>
      <c r="R1579" s="224"/>
      <c r="S1579" s="224"/>
      <c r="T1579" s="224"/>
      <c r="U1579" s="224"/>
      <c r="V1579" s="224"/>
      <c r="W1579" s="224"/>
      <c r="X1579" s="224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204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20"/>
      <c r="B1580" s="221"/>
      <c r="C1580" s="253" t="s">
        <v>2752</v>
      </c>
      <c r="D1580" s="226"/>
      <c r="E1580" s="227">
        <v>24.57</v>
      </c>
      <c r="F1580" s="224"/>
      <c r="G1580" s="224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204</v>
      </c>
      <c r="AH1580" s="213">
        <v>0</v>
      </c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53" t="s">
        <v>2753</v>
      </c>
      <c r="D1581" s="226"/>
      <c r="E1581" s="227">
        <v>20.114999999999998</v>
      </c>
      <c r="F1581" s="224"/>
      <c r="G1581" s="224"/>
      <c r="H1581" s="224"/>
      <c r="I1581" s="224"/>
      <c r="J1581" s="224"/>
      <c r="K1581" s="224"/>
      <c r="L1581" s="224"/>
      <c r="M1581" s="224"/>
      <c r="N1581" s="223"/>
      <c r="O1581" s="223"/>
      <c r="P1581" s="223"/>
      <c r="Q1581" s="223"/>
      <c r="R1581" s="224"/>
      <c r="S1581" s="224"/>
      <c r="T1581" s="224"/>
      <c r="U1581" s="224"/>
      <c r="V1581" s="224"/>
      <c r="W1581" s="224"/>
      <c r="X1581" s="224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204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53" t="s">
        <v>2754</v>
      </c>
      <c r="D1582" s="226"/>
      <c r="E1582" s="227">
        <v>13.744999999999999</v>
      </c>
      <c r="F1582" s="224"/>
      <c r="G1582" s="224"/>
      <c r="H1582" s="224"/>
      <c r="I1582" s="224"/>
      <c r="J1582" s="224"/>
      <c r="K1582" s="224"/>
      <c r="L1582" s="224"/>
      <c r="M1582" s="224"/>
      <c r="N1582" s="223"/>
      <c r="O1582" s="223"/>
      <c r="P1582" s="223"/>
      <c r="Q1582" s="223"/>
      <c r="R1582" s="224"/>
      <c r="S1582" s="224"/>
      <c r="T1582" s="224"/>
      <c r="U1582" s="224"/>
      <c r="V1582" s="224"/>
      <c r="W1582" s="224"/>
      <c r="X1582" s="224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204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20"/>
      <c r="B1583" s="221"/>
      <c r="C1583" s="253" t="s">
        <v>2755</v>
      </c>
      <c r="D1583" s="226"/>
      <c r="E1583" s="227">
        <v>19.57</v>
      </c>
      <c r="F1583" s="224"/>
      <c r="G1583" s="224"/>
      <c r="H1583" s="224"/>
      <c r="I1583" s="224"/>
      <c r="J1583" s="224"/>
      <c r="K1583" s="224"/>
      <c r="L1583" s="224"/>
      <c r="M1583" s="224"/>
      <c r="N1583" s="223"/>
      <c r="O1583" s="223"/>
      <c r="P1583" s="223"/>
      <c r="Q1583" s="223"/>
      <c r="R1583" s="224"/>
      <c r="S1583" s="224"/>
      <c r="T1583" s="224"/>
      <c r="U1583" s="224"/>
      <c r="V1583" s="224"/>
      <c r="W1583" s="224"/>
      <c r="X1583" s="224"/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204</v>
      </c>
      <c r="AH1583" s="213">
        <v>0</v>
      </c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53" t="s">
        <v>1772</v>
      </c>
      <c r="D1584" s="226"/>
      <c r="E1584" s="227">
        <v>16.03</v>
      </c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204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53" t="s">
        <v>2756</v>
      </c>
      <c r="D1585" s="226"/>
      <c r="E1585" s="227">
        <v>18.32</v>
      </c>
      <c r="F1585" s="224"/>
      <c r="G1585" s="224"/>
      <c r="H1585" s="224"/>
      <c r="I1585" s="224"/>
      <c r="J1585" s="224"/>
      <c r="K1585" s="224"/>
      <c r="L1585" s="224"/>
      <c r="M1585" s="224"/>
      <c r="N1585" s="223"/>
      <c r="O1585" s="223"/>
      <c r="P1585" s="223"/>
      <c r="Q1585" s="223"/>
      <c r="R1585" s="224"/>
      <c r="S1585" s="224"/>
      <c r="T1585" s="224"/>
      <c r="U1585" s="224"/>
      <c r="V1585" s="224"/>
      <c r="W1585" s="224"/>
      <c r="X1585" s="224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204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outlineLevel="1" x14ac:dyDescent="0.2">
      <c r="A1586" s="220"/>
      <c r="B1586" s="221"/>
      <c r="C1586" s="253" t="s">
        <v>2757</v>
      </c>
      <c r="D1586" s="226"/>
      <c r="E1586" s="227">
        <v>13.46</v>
      </c>
      <c r="F1586" s="224"/>
      <c r="G1586" s="224"/>
      <c r="H1586" s="224"/>
      <c r="I1586" s="224"/>
      <c r="J1586" s="224"/>
      <c r="K1586" s="224"/>
      <c r="L1586" s="224"/>
      <c r="M1586" s="224"/>
      <c r="N1586" s="223"/>
      <c r="O1586" s="223"/>
      <c r="P1586" s="223"/>
      <c r="Q1586" s="223"/>
      <c r="R1586" s="224"/>
      <c r="S1586" s="224"/>
      <c r="T1586" s="224"/>
      <c r="U1586" s="224"/>
      <c r="V1586" s="224"/>
      <c r="W1586" s="224"/>
      <c r="X1586" s="224"/>
      <c r="Y1586" s="213"/>
      <c r="Z1586" s="213"/>
      <c r="AA1586" s="213"/>
      <c r="AB1586" s="213"/>
      <c r="AC1586" s="213"/>
      <c r="AD1586" s="213"/>
      <c r="AE1586" s="213"/>
      <c r="AF1586" s="213"/>
      <c r="AG1586" s="213" t="s">
        <v>204</v>
      </c>
      <c r="AH1586" s="213">
        <v>0</v>
      </c>
      <c r="AI1586" s="213"/>
      <c r="AJ1586" s="213"/>
      <c r="AK1586" s="213"/>
      <c r="AL1586" s="213"/>
      <c r="AM1586" s="213"/>
      <c r="AN1586" s="213"/>
      <c r="AO1586" s="213"/>
      <c r="AP1586" s="213"/>
      <c r="AQ1586" s="213"/>
      <c r="AR1586" s="213"/>
      <c r="AS1586" s="213"/>
      <c r="AT1586" s="213"/>
      <c r="AU1586" s="213"/>
      <c r="AV1586" s="213"/>
      <c r="AW1586" s="213"/>
      <c r="AX1586" s="213"/>
      <c r="AY1586" s="213"/>
      <c r="AZ1586" s="213"/>
      <c r="BA1586" s="213"/>
      <c r="BB1586" s="213"/>
      <c r="BC1586" s="213"/>
      <c r="BD1586" s="213"/>
      <c r="BE1586" s="213"/>
      <c r="BF1586" s="213"/>
      <c r="BG1586" s="213"/>
      <c r="BH1586" s="213"/>
    </row>
    <row r="1587" spans="1:60" outlineLevel="1" x14ac:dyDescent="0.2">
      <c r="A1587" s="220"/>
      <c r="B1587" s="221"/>
      <c r="C1587" s="253" t="s">
        <v>2758</v>
      </c>
      <c r="D1587" s="226"/>
      <c r="E1587" s="227">
        <v>21.57</v>
      </c>
      <c r="F1587" s="224"/>
      <c r="G1587" s="224"/>
      <c r="H1587" s="224"/>
      <c r="I1587" s="224"/>
      <c r="J1587" s="224"/>
      <c r="K1587" s="224"/>
      <c r="L1587" s="224"/>
      <c r="M1587" s="224"/>
      <c r="N1587" s="223"/>
      <c r="O1587" s="223"/>
      <c r="P1587" s="223"/>
      <c r="Q1587" s="223"/>
      <c r="R1587" s="224"/>
      <c r="S1587" s="224"/>
      <c r="T1587" s="224"/>
      <c r="U1587" s="224"/>
      <c r="V1587" s="224"/>
      <c r="W1587" s="224"/>
      <c r="X1587" s="224"/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204</v>
      </c>
      <c r="AH1587" s="213">
        <v>0</v>
      </c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outlineLevel="1" x14ac:dyDescent="0.2">
      <c r="A1588" s="220"/>
      <c r="B1588" s="221"/>
      <c r="C1588" s="253" t="s">
        <v>673</v>
      </c>
      <c r="D1588" s="226"/>
      <c r="E1588" s="227"/>
      <c r="F1588" s="224"/>
      <c r="G1588" s="224"/>
      <c r="H1588" s="224"/>
      <c r="I1588" s="224"/>
      <c r="J1588" s="224"/>
      <c r="K1588" s="224"/>
      <c r="L1588" s="224"/>
      <c r="M1588" s="224"/>
      <c r="N1588" s="223"/>
      <c r="O1588" s="223"/>
      <c r="P1588" s="223"/>
      <c r="Q1588" s="223"/>
      <c r="R1588" s="224"/>
      <c r="S1588" s="224"/>
      <c r="T1588" s="224"/>
      <c r="U1588" s="224"/>
      <c r="V1588" s="224"/>
      <c r="W1588" s="224"/>
      <c r="X1588" s="224"/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204</v>
      </c>
      <c r="AH1588" s="213">
        <v>0</v>
      </c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outlineLevel="1" x14ac:dyDescent="0.2">
      <c r="A1589" s="220"/>
      <c r="B1589" s="221"/>
      <c r="C1589" s="253" t="s">
        <v>2759</v>
      </c>
      <c r="D1589" s="226"/>
      <c r="E1589" s="227">
        <v>18.32</v>
      </c>
      <c r="F1589" s="224"/>
      <c r="G1589" s="224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204</v>
      </c>
      <c r="AH1589" s="213">
        <v>0</v>
      </c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outlineLevel="1" x14ac:dyDescent="0.2">
      <c r="A1590" s="220"/>
      <c r="B1590" s="221"/>
      <c r="C1590" s="253" t="s">
        <v>2760</v>
      </c>
      <c r="D1590" s="226"/>
      <c r="E1590" s="227">
        <v>13.46</v>
      </c>
      <c r="F1590" s="224"/>
      <c r="G1590" s="224"/>
      <c r="H1590" s="224"/>
      <c r="I1590" s="224"/>
      <c r="J1590" s="224"/>
      <c r="K1590" s="224"/>
      <c r="L1590" s="224"/>
      <c r="M1590" s="224"/>
      <c r="N1590" s="223"/>
      <c r="O1590" s="223"/>
      <c r="P1590" s="223"/>
      <c r="Q1590" s="223"/>
      <c r="R1590" s="224"/>
      <c r="S1590" s="224"/>
      <c r="T1590" s="224"/>
      <c r="U1590" s="224"/>
      <c r="V1590" s="224"/>
      <c r="W1590" s="224"/>
      <c r="X1590" s="224"/>
      <c r="Y1590" s="213"/>
      <c r="Z1590" s="213"/>
      <c r="AA1590" s="213"/>
      <c r="AB1590" s="213"/>
      <c r="AC1590" s="213"/>
      <c r="AD1590" s="213"/>
      <c r="AE1590" s="213"/>
      <c r="AF1590" s="213"/>
      <c r="AG1590" s="213" t="s">
        <v>204</v>
      </c>
      <c r="AH1590" s="213">
        <v>0</v>
      </c>
      <c r="AI1590" s="213"/>
      <c r="AJ1590" s="213"/>
      <c r="AK1590" s="213"/>
      <c r="AL1590" s="213"/>
      <c r="AM1590" s="213"/>
      <c r="AN1590" s="213"/>
      <c r="AO1590" s="213"/>
      <c r="AP1590" s="213"/>
      <c r="AQ1590" s="213"/>
      <c r="AR1590" s="213"/>
      <c r="AS1590" s="213"/>
      <c r="AT1590" s="213"/>
      <c r="AU1590" s="213"/>
      <c r="AV1590" s="213"/>
      <c r="AW1590" s="213"/>
      <c r="AX1590" s="213"/>
      <c r="AY1590" s="213"/>
      <c r="AZ1590" s="213"/>
      <c r="BA1590" s="213"/>
      <c r="BB1590" s="213"/>
      <c r="BC1590" s="213"/>
      <c r="BD1590" s="213"/>
      <c r="BE1590" s="213"/>
      <c r="BF1590" s="213"/>
      <c r="BG1590" s="213"/>
      <c r="BH1590" s="213"/>
    </row>
    <row r="1591" spans="1:60" outlineLevel="1" x14ac:dyDescent="0.2">
      <c r="A1591" s="220"/>
      <c r="B1591" s="221"/>
      <c r="C1591" s="253" t="s">
        <v>2761</v>
      </c>
      <c r="D1591" s="226"/>
      <c r="E1591" s="227">
        <v>21.57</v>
      </c>
      <c r="F1591" s="224"/>
      <c r="G1591" s="224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13"/>
      <c r="Z1591" s="213"/>
      <c r="AA1591" s="213"/>
      <c r="AB1591" s="213"/>
      <c r="AC1591" s="213"/>
      <c r="AD1591" s="213"/>
      <c r="AE1591" s="213"/>
      <c r="AF1591" s="213"/>
      <c r="AG1591" s="213" t="s">
        <v>204</v>
      </c>
      <c r="AH1591" s="213">
        <v>0</v>
      </c>
      <c r="AI1591" s="213"/>
      <c r="AJ1591" s="213"/>
      <c r="AK1591" s="213"/>
      <c r="AL1591" s="213"/>
      <c r="AM1591" s="213"/>
      <c r="AN1591" s="213"/>
      <c r="AO1591" s="213"/>
      <c r="AP1591" s="213"/>
      <c r="AQ1591" s="213"/>
      <c r="AR1591" s="213"/>
      <c r="AS1591" s="213"/>
      <c r="AT1591" s="213"/>
      <c r="AU1591" s="213"/>
      <c r="AV1591" s="213"/>
      <c r="AW1591" s="213"/>
      <c r="AX1591" s="213"/>
      <c r="AY1591" s="213"/>
      <c r="AZ1591" s="213"/>
      <c r="BA1591" s="213"/>
      <c r="BB1591" s="213"/>
      <c r="BC1591" s="213"/>
      <c r="BD1591" s="213"/>
      <c r="BE1591" s="213"/>
      <c r="BF1591" s="213"/>
      <c r="BG1591" s="213"/>
      <c r="BH1591" s="213"/>
    </row>
    <row r="1592" spans="1:60" outlineLevel="1" x14ac:dyDescent="0.2">
      <c r="A1592" s="220"/>
      <c r="B1592" s="221"/>
      <c r="C1592" s="253" t="s">
        <v>2762</v>
      </c>
      <c r="D1592" s="226"/>
      <c r="E1592" s="227">
        <v>53.35</v>
      </c>
      <c r="F1592" s="224"/>
      <c r="G1592" s="224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13"/>
      <c r="Z1592" s="213"/>
      <c r="AA1592" s="213"/>
      <c r="AB1592" s="213"/>
      <c r="AC1592" s="213"/>
      <c r="AD1592" s="213"/>
      <c r="AE1592" s="213"/>
      <c r="AF1592" s="213"/>
      <c r="AG1592" s="213" t="s">
        <v>204</v>
      </c>
      <c r="AH1592" s="213">
        <v>0</v>
      </c>
      <c r="AI1592" s="213"/>
      <c r="AJ1592" s="213"/>
      <c r="AK1592" s="213"/>
      <c r="AL1592" s="213"/>
      <c r="AM1592" s="213"/>
      <c r="AN1592" s="213"/>
      <c r="AO1592" s="213"/>
      <c r="AP1592" s="213"/>
      <c r="AQ1592" s="213"/>
      <c r="AR1592" s="213"/>
      <c r="AS1592" s="213"/>
      <c r="AT1592" s="213"/>
      <c r="AU1592" s="213"/>
      <c r="AV1592" s="213"/>
      <c r="AW1592" s="213"/>
      <c r="AX1592" s="213"/>
      <c r="AY1592" s="213"/>
      <c r="AZ1592" s="213"/>
      <c r="BA1592" s="213"/>
      <c r="BB1592" s="213"/>
      <c r="BC1592" s="213"/>
      <c r="BD1592" s="213"/>
      <c r="BE1592" s="213"/>
      <c r="BF1592" s="213"/>
      <c r="BG1592" s="213"/>
      <c r="BH1592" s="213"/>
    </row>
    <row r="1593" spans="1:60" outlineLevel="1" x14ac:dyDescent="0.2">
      <c r="A1593" s="220"/>
      <c r="B1593" s="221"/>
      <c r="C1593" s="251"/>
      <c r="D1593" s="246"/>
      <c r="E1593" s="246"/>
      <c r="F1593" s="246"/>
      <c r="G1593" s="246"/>
      <c r="H1593" s="224"/>
      <c r="I1593" s="224"/>
      <c r="J1593" s="224"/>
      <c r="K1593" s="224"/>
      <c r="L1593" s="224"/>
      <c r="M1593" s="224"/>
      <c r="N1593" s="223"/>
      <c r="O1593" s="223"/>
      <c r="P1593" s="223"/>
      <c r="Q1593" s="223"/>
      <c r="R1593" s="224"/>
      <c r="S1593" s="224"/>
      <c r="T1593" s="224"/>
      <c r="U1593" s="224"/>
      <c r="V1593" s="224"/>
      <c r="W1593" s="224"/>
      <c r="X1593" s="224"/>
      <c r="Y1593" s="213"/>
      <c r="Z1593" s="213"/>
      <c r="AA1593" s="213"/>
      <c r="AB1593" s="213"/>
      <c r="AC1593" s="213"/>
      <c r="AD1593" s="213"/>
      <c r="AE1593" s="213"/>
      <c r="AF1593" s="213"/>
      <c r="AG1593" s="213" t="s">
        <v>200</v>
      </c>
      <c r="AH1593" s="213"/>
      <c r="AI1593" s="213"/>
      <c r="AJ1593" s="213"/>
      <c r="AK1593" s="213"/>
      <c r="AL1593" s="213"/>
      <c r="AM1593" s="213"/>
      <c r="AN1593" s="213"/>
      <c r="AO1593" s="213"/>
      <c r="AP1593" s="213"/>
      <c r="AQ1593" s="213"/>
      <c r="AR1593" s="213"/>
      <c r="AS1593" s="213"/>
      <c r="AT1593" s="213"/>
      <c r="AU1593" s="213"/>
      <c r="AV1593" s="213"/>
      <c r="AW1593" s="213"/>
      <c r="AX1593" s="213"/>
      <c r="AY1593" s="213"/>
      <c r="AZ1593" s="213"/>
      <c r="BA1593" s="213"/>
      <c r="BB1593" s="213"/>
      <c r="BC1593" s="213"/>
      <c r="BD1593" s="213"/>
      <c r="BE1593" s="213"/>
      <c r="BF1593" s="213"/>
      <c r="BG1593" s="213"/>
      <c r="BH1593" s="213"/>
    </row>
    <row r="1594" spans="1:60" ht="22.5" outlineLevel="1" x14ac:dyDescent="0.2">
      <c r="A1594" s="236">
        <v>260</v>
      </c>
      <c r="B1594" s="237" t="s">
        <v>2763</v>
      </c>
      <c r="C1594" s="249" t="s">
        <v>2764</v>
      </c>
      <c r="D1594" s="238" t="s">
        <v>398</v>
      </c>
      <c r="E1594" s="239">
        <v>324.38</v>
      </c>
      <c r="F1594" s="240"/>
      <c r="G1594" s="241">
        <f>ROUND(E1594*F1594,2)</f>
        <v>0</v>
      </c>
      <c r="H1594" s="240"/>
      <c r="I1594" s="241">
        <f>ROUND(E1594*H1594,2)</f>
        <v>0</v>
      </c>
      <c r="J1594" s="240"/>
      <c r="K1594" s="241">
        <f>ROUND(E1594*J1594,2)</f>
        <v>0</v>
      </c>
      <c r="L1594" s="241">
        <v>21</v>
      </c>
      <c r="M1594" s="241">
        <f>G1594*(1+L1594/100)</f>
        <v>0</v>
      </c>
      <c r="N1594" s="239">
        <v>4.9699999999999996E-3</v>
      </c>
      <c r="O1594" s="239">
        <f>ROUND(E1594*N1594,2)</f>
        <v>1.61</v>
      </c>
      <c r="P1594" s="239">
        <v>0</v>
      </c>
      <c r="Q1594" s="239">
        <f>ROUND(E1594*P1594,2)</f>
        <v>0</v>
      </c>
      <c r="R1594" s="241" t="s">
        <v>2568</v>
      </c>
      <c r="S1594" s="241" t="s">
        <v>194</v>
      </c>
      <c r="T1594" s="242" t="s">
        <v>242</v>
      </c>
      <c r="U1594" s="224">
        <v>0.98399999999999999</v>
      </c>
      <c r="V1594" s="224">
        <f>ROUND(E1594*U1594,2)</f>
        <v>319.19</v>
      </c>
      <c r="W1594" s="224"/>
      <c r="X1594" s="224" t="s">
        <v>231</v>
      </c>
      <c r="Y1594" s="213"/>
      <c r="Z1594" s="213"/>
      <c r="AA1594" s="213"/>
      <c r="AB1594" s="213"/>
      <c r="AC1594" s="213"/>
      <c r="AD1594" s="213"/>
      <c r="AE1594" s="213"/>
      <c r="AF1594" s="213"/>
      <c r="AG1594" s="213" t="s">
        <v>232</v>
      </c>
      <c r="AH1594" s="213"/>
      <c r="AI1594" s="213"/>
      <c r="AJ1594" s="213"/>
      <c r="AK1594" s="213"/>
      <c r="AL1594" s="213"/>
      <c r="AM1594" s="213"/>
      <c r="AN1594" s="213"/>
      <c r="AO1594" s="213"/>
      <c r="AP1594" s="213"/>
      <c r="AQ1594" s="213"/>
      <c r="AR1594" s="213"/>
      <c r="AS1594" s="213"/>
      <c r="AT1594" s="213"/>
      <c r="AU1594" s="213"/>
      <c r="AV1594" s="213"/>
      <c r="AW1594" s="213"/>
      <c r="AX1594" s="213"/>
      <c r="AY1594" s="213"/>
      <c r="AZ1594" s="213"/>
      <c r="BA1594" s="213"/>
      <c r="BB1594" s="213"/>
      <c r="BC1594" s="213"/>
      <c r="BD1594" s="213"/>
      <c r="BE1594" s="213"/>
      <c r="BF1594" s="213"/>
      <c r="BG1594" s="213"/>
      <c r="BH1594" s="213"/>
    </row>
    <row r="1595" spans="1:60" outlineLevel="1" x14ac:dyDescent="0.2">
      <c r="A1595" s="220"/>
      <c r="B1595" s="221"/>
      <c r="C1595" s="253" t="s">
        <v>2749</v>
      </c>
      <c r="D1595" s="226"/>
      <c r="E1595" s="227">
        <v>27.42</v>
      </c>
      <c r="F1595" s="224"/>
      <c r="G1595" s="224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13"/>
      <c r="Z1595" s="213"/>
      <c r="AA1595" s="213"/>
      <c r="AB1595" s="213"/>
      <c r="AC1595" s="213"/>
      <c r="AD1595" s="213"/>
      <c r="AE1595" s="213"/>
      <c r="AF1595" s="213"/>
      <c r="AG1595" s="213" t="s">
        <v>204</v>
      </c>
      <c r="AH1595" s="213">
        <v>0</v>
      </c>
      <c r="AI1595" s="213"/>
      <c r="AJ1595" s="213"/>
      <c r="AK1595" s="213"/>
      <c r="AL1595" s="213"/>
      <c r="AM1595" s="213"/>
      <c r="AN1595" s="213"/>
      <c r="AO1595" s="213"/>
      <c r="AP1595" s="213"/>
      <c r="AQ1595" s="213"/>
      <c r="AR1595" s="213"/>
      <c r="AS1595" s="213"/>
      <c r="AT1595" s="213"/>
      <c r="AU1595" s="213"/>
      <c r="AV1595" s="213"/>
      <c r="AW1595" s="213"/>
      <c r="AX1595" s="213"/>
      <c r="AY1595" s="213"/>
      <c r="AZ1595" s="213"/>
      <c r="BA1595" s="213"/>
      <c r="BB1595" s="213"/>
      <c r="BC1595" s="213"/>
      <c r="BD1595" s="213"/>
      <c r="BE1595" s="213"/>
      <c r="BF1595" s="213"/>
      <c r="BG1595" s="213"/>
      <c r="BH1595" s="213"/>
    </row>
    <row r="1596" spans="1:60" outlineLevel="1" x14ac:dyDescent="0.2">
      <c r="A1596" s="220"/>
      <c r="B1596" s="221"/>
      <c r="C1596" s="253" t="s">
        <v>2750</v>
      </c>
      <c r="D1596" s="226"/>
      <c r="E1596" s="227">
        <v>12.53</v>
      </c>
      <c r="F1596" s="224"/>
      <c r="G1596" s="224"/>
      <c r="H1596" s="224"/>
      <c r="I1596" s="224"/>
      <c r="J1596" s="224"/>
      <c r="K1596" s="224"/>
      <c r="L1596" s="224"/>
      <c r="M1596" s="224"/>
      <c r="N1596" s="223"/>
      <c r="O1596" s="223"/>
      <c r="P1596" s="223"/>
      <c r="Q1596" s="223"/>
      <c r="R1596" s="224"/>
      <c r="S1596" s="224"/>
      <c r="T1596" s="224"/>
      <c r="U1596" s="224"/>
      <c r="V1596" s="224"/>
      <c r="W1596" s="224"/>
      <c r="X1596" s="224"/>
      <c r="Y1596" s="213"/>
      <c r="Z1596" s="213"/>
      <c r="AA1596" s="213"/>
      <c r="AB1596" s="213"/>
      <c r="AC1596" s="213"/>
      <c r="AD1596" s="213"/>
      <c r="AE1596" s="213"/>
      <c r="AF1596" s="213"/>
      <c r="AG1596" s="213" t="s">
        <v>204</v>
      </c>
      <c r="AH1596" s="213">
        <v>0</v>
      </c>
      <c r="AI1596" s="213"/>
      <c r="AJ1596" s="213"/>
      <c r="AK1596" s="213"/>
      <c r="AL1596" s="213"/>
      <c r="AM1596" s="213"/>
      <c r="AN1596" s="213"/>
      <c r="AO1596" s="213"/>
      <c r="AP1596" s="213"/>
      <c r="AQ1596" s="213"/>
      <c r="AR1596" s="213"/>
      <c r="AS1596" s="213"/>
      <c r="AT1596" s="213"/>
      <c r="AU1596" s="213"/>
      <c r="AV1596" s="213"/>
      <c r="AW1596" s="213"/>
      <c r="AX1596" s="213"/>
      <c r="AY1596" s="213"/>
      <c r="AZ1596" s="213"/>
      <c r="BA1596" s="213"/>
      <c r="BB1596" s="213"/>
      <c r="BC1596" s="213"/>
      <c r="BD1596" s="213"/>
      <c r="BE1596" s="213"/>
      <c r="BF1596" s="213"/>
      <c r="BG1596" s="213"/>
      <c r="BH1596" s="213"/>
    </row>
    <row r="1597" spans="1:60" outlineLevel="1" x14ac:dyDescent="0.2">
      <c r="A1597" s="220"/>
      <c r="B1597" s="221"/>
      <c r="C1597" s="253" t="s">
        <v>2751</v>
      </c>
      <c r="D1597" s="226"/>
      <c r="E1597" s="227">
        <v>12.03</v>
      </c>
      <c r="F1597" s="224"/>
      <c r="G1597" s="224"/>
      <c r="H1597" s="224"/>
      <c r="I1597" s="224"/>
      <c r="J1597" s="224"/>
      <c r="K1597" s="224"/>
      <c r="L1597" s="224"/>
      <c r="M1597" s="224"/>
      <c r="N1597" s="223"/>
      <c r="O1597" s="223"/>
      <c r="P1597" s="223"/>
      <c r="Q1597" s="223"/>
      <c r="R1597" s="224"/>
      <c r="S1597" s="224"/>
      <c r="T1597" s="224"/>
      <c r="U1597" s="224"/>
      <c r="V1597" s="224"/>
      <c r="W1597" s="224"/>
      <c r="X1597" s="224"/>
      <c r="Y1597" s="213"/>
      <c r="Z1597" s="213"/>
      <c r="AA1597" s="213"/>
      <c r="AB1597" s="213"/>
      <c r="AC1597" s="213"/>
      <c r="AD1597" s="213"/>
      <c r="AE1597" s="213"/>
      <c r="AF1597" s="213"/>
      <c r="AG1597" s="213" t="s">
        <v>204</v>
      </c>
      <c r="AH1597" s="213">
        <v>0</v>
      </c>
      <c r="AI1597" s="213"/>
      <c r="AJ1597" s="213"/>
      <c r="AK1597" s="213"/>
      <c r="AL1597" s="213"/>
      <c r="AM1597" s="213"/>
      <c r="AN1597" s="213"/>
      <c r="AO1597" s="213"/>
      <c r="AP1597" s="213"/>
      <c r="AQ1597" s="213"/>
      <c r="AR1597" s="213"/>
      <c r="AS1597" s="213"/>
      <c r="AT1597" s="213"/>
      <c r="AU1597" s="213"/>
      <c r="AV1597" s="213"/>
      <c r="AW1597" s="213"/>
      <c r="AX1597" s="213"/>
      <c r="AY1597" s="213"/>
      <c r="AZ1597" s="213"/>
      <c r="BA1597" s="213"/>
      <c r="BB1597" s="213"/>
      <c r="BC1597" s="213"/>
      <c r="BD1597" s="213"/>
      <c r="BE1597" s="213"/>
      <c r="BF1597" s="213"/>
      <c r="BG1597" s="213"/>
      <c r="BH1597" s="213"/>
    </row>
    <row r="1598" spans="1:60" outlineLevel="1" x14ac:dyDescent="0.2">
      <c r="A1598" s="220"/>
      <c r="B1598" s="221"/>
      <c r="C1598" s="253" t="s">
        <v>1767</v>
      </c>
      <c r="D1598" s="226"/>
      <c r="E1598" s="227">
        <v>18.32</v>
      </c>
      <c r="F1598" s="224"/>
      <c r="G1598" s="224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13"/>
      <c r="Z1598" s="213"/>
      <c r="AA1598" s="213"/>
      <c r="AB1598" s="213"/>
      <c r="AC1598" s="213"/>
      <c r="AD1598" s="213"/>
      <c r="AE1598" s="213"/>
      <c r="AF1598" s="213"/>
      <c r="AG1598" s="213" t="s">
        <v>204</v>
      </c>
      <c r="AH1598" s="213">
        <v>0</v>
      </c>
      <c r="AI1598" s="213"/>
      <c r="AJ1598" s="213"/>
      <c r="AK1598" s="213"/>
      <c r="AL1598" s="213"/>
      <c r="AM1598" s="213"/>
      <c r="AN1598" s="213"/>
      <c r="AO1598" s="213"/>
      <c r="AP1598" s="213"/>
      <c r="AQ1598" s="213"/>
      <c r="AR1598" s="213"/>
      <c r="AS1598" s="213"/>
      <c r="AT1598" s="213"/>
      <c r="AU1598" s="213"/>
      <c r="AV1598" s="213"/>
      <c r="AW1598" s="213"/>
      <c r="AX1598" s="213"/>
      <c r="AY1598" s="213"/>
      <c r="AZ1598" s="213"/>
      <c r="BA1598" s="213"/>
      <c r="BB1598" s="213"/>
      <c r="BC1598" s="213"/>
      <c r="BD1598" s="213"/>
      <c r="BE1598" s="213"/>
      <c r="BF1598" s="213"/>
      <c r="BG1598" s="213"/>
      <c r="BH1598" s="213"/>
    </row>
    <row r="1599" spans="1:60" outlineLevel="1" x14ac:dyDescent="0.2">
      <c r="A1599" s="220"/>
      <c r="B1599" s="221"/>
      <c r="C1599" s="253" t="s">
        <v>2752</v>
      </c>
      <c r="D1599" s="226"/>
      <c r="E1599" s="227">
        <v>24.57</v>
      </c>
      <c r="F1599" s="224"/>
      <c r="G1599" s="224"/>
      <c r="H1599" s="224"/>
      <c r="I1599" s="224"/>
      <c r="J1599" s="224"/>
      <c r="K1599" s="224"/>
      <c r="L1599" s="224"/>
      <c r="M1599" s="224"/>
      <c r="N1599" s="223"/>
      <c r="O1599" s="223"/>
      <c r="P1599" s="223"/>
      <c r="Q1599" s="223"/>
      <c r="R1599" s="224"/>
      <c r="S1599" s="224"/>
      <c r="T1599" s="224"/>
      <c r="U1599" s="224"/>
      <c r="V1599" s="224"/>
      <c r="W1599" s="224"/>
      <c r="X1599" s="224"/>
      <c r="Y1599" s="213"/>
      <c r="Z1599" s="213"/>
      <c r="AA1599" s="213"/>
      <c r="AB1599" s="213"/>
      <c r="AC1599" s="213"/>
      <c r="AD1599" s="213"/>
      <c r="AE1599" s="213"/>
      <c r="AF1599" s="213"/>
      <c r="AG1599" s="213" t="s">
        <v>204</v>
      </c>
      <c r="AH1599" s="213">
        <v>0</v>
      </c>
      <c r="AI1599" s="213"/>
      <c r="AJ1599" s="213"/>
      <c r="AK1599" s="213"/>
      <c r="AL1599" s="213"/>
      <c r="AM1599" s="213"/>
      <c r="AN1599" s="213"/>
      <c r="AO1599" s="213"/>
      <c r="AP1599" s="213"/>
      <c r="AQ1599" s="213"/>
      <c r="AR1599" s="213"/>
      <c r="AS1599" s="213"/>
      <c r="AT1599" s="213"/>
      <c r="AU1599" s="213"/>
      <c r="AV1599" s="213"/>
      <c r="AW1599" s="213"/>
      <c r="AX1599" s="213"/>
      <c r="AY1599" s="213"/>
      <c r="AZ1599" s="213"/>
      <c r="BA1599" s="213"/>
      <c r="BB1599" s="213"/>
      <c r="BC1599" s="213"/>
      <c r="BD1599" s="213"/>
      <c r="BE1599" s="213"/>
      <c r="BF1599" s="213"/>
      <c r="BG1599" s="213"/>
      <c r="BH1599" s="213"/>
    </row>
    <row r="1600" spans="1:60" outlineLevel="1" x14ac:dyDescent="0.2">
      <c r="A1600" s="220"/>
      <c r="B1600" s="221"/>
      <c r="C1600" s="253" t="s">
        <v>2753</v>
      </c>
      <c r="D1600" s="226"/>
      <c r="E1600" s="227">
        <v>20.114999999999998</v>
      </c>
      <c r="F1600" s="224"/>
      <c r="G1600" s="224"/>
      <c r="H1600" s="224"/>
      <c r="I1600" s="224"/>
      <c r="J1600" s="224"/>
      <c r="K1600" s="224"/>
      <c r="L1600" s="224"/>
      <c r="M1600" s="224"/>
      <c r="N1600" s="223"/>
      <c r="O1600" s="223"/>
      <c r="P1600" s="223"/>
      <c r="Q1600" s="223"/>
      <c r="R1600" s="224"/>
      <c r="S1600" s="224"/>
      <c r="T1600" s="224"/>
      <c r="U1600" s="224"/>
      <c r="V1600" s="224"/>
      <c r="W1600" s="224"/>
      <c r="X1600" s="224"/>
      <c r="Y1600" s="213"/>
      <c r="Z1600" s="213"/>
      <c r="AA1600" s="213"/>
      <c r="AB1600" s="213"/>
      <c r="AC1600" s="213"/>
      <c r="AD1600" s="213"/>
      <c r="AE1600" s="213"/>
      <c r="AF1600" s="213"/>
      <c r="AG1600" s="213" t="s">
        <v>204</v>
      </c>
      <c r="AH1600" s="213">
        <v>0</v>
      </c>
      <c r="AI1600" s="213"/>
      <c r="AJ1600" s="213"/>
      <c r="AK1600" s="213"/>
      <c r="AL1600" s="213"/>
      <c r="AM1600" s="213"/>
      <c r="AN1600" s="213"/>
      <c r="AO1600" s="213"/>
      <c r="AP1600" s="213"/>
      <c r="AQ1600" s="213"/>
      <c r="AR1600" s="213"/>
      <c r="AS1600" s="213"/>
      <c r="AT1600" s="213"/>
      <c r="AU1600" s="213"/>
      <c r="AV1600" s="213"/>
      <c r="AW1600" s="213"/>
      <c r="AX1600" s="213"/>
      <c r="AY1600" s="213"/>
      <c r="AZ1600" s="213"/>
      <c r="BA1600" s="213"/>
      <c r="BB1600" s="213"/>
      <c r="BC1600" s="213"/>
      <c r="BD1600" s="213"/>
      <c r="BE1600" s="213"/>
      <c r="BF1600" s="213"/>
      <c r="BG1600" s="213"/>
      <c r="BH1600" s="213"/>
    </row>
    <row r="1601" spans="1:60" outlineLevel="1" x14ac:dyDescent="0.2">
      <c r="A1601" s="220"/>
      <c r="B1601" s="221"/>
      <c r="C1601" s="253" t="s">
        <v>2754</v>
      </c>
      <c r="D1601" s="226"/>
      <c r="E1601" s="227">
        <v>13.744999999999999</v>
      </c>
      <c r="F1601" s="224"/>
      <c r="G1601" s="224"/>
      <c r="H1601" s="224"/>
      <c r="I1601" s="224"/>
      <c r="J1601" s="224"/>
      <c r="K1601" s="224"/>
      <c r="L1601" s="224"/>
      <c r="M1601" s="224"/>
      <c r="N1601" s="223"/>
      <c r="O1601" s="223"/>
      <c r="P1601" s="223"/>
      <c r="Q1601" s="223"/>
      <c r="R1601" s="224"/>
      <c r="S1601" s="224"/>
      <c r="T1601" s="224"/>
      <c r="U1601" s="224"/>
      <c r="V1601" s="224"/>
      <c r="W1601" s="224"/>
      <c r="X1601" s="224"/>
      <c r="Y1601" s="213"/>
      <c r="Z1601" s="213"/>
      <c r="AA1601" s="213"/>
      <c r="AB1601" s="213"/>
      <c r="AC1601" s="213"/>
      <c r="AD1601" s="213"/>
      <c r="AE1601" s="213"/>
      <c r="AF1601" s="213"/>
      <c r="AG1601" s="213" t="s">
        <v>204</v>
      </c>
      <c r="AH1601" s="213">
        <v>0</v>
      </c>
      <c r="AI1601" s="213"/>
      <c r="AJ1601" s="213"/>
      <c r="AK1601" s="213"/>
      <c r="AL1601" s="213"/>
      <c r="AM1601" s="213"/>
      <c r="AN1601" s="213"/>
      <c r="AO1601" s="213"/>
      <c r="AP1601" s="213"/>
      <c r="AQ1601" s="213"/>
      <c r="AR1601" s="213"/>
      <c r="AS1601" s="213"/>
      <c r="AT1601" s="213"/>
      <c r="AU1601" s="213"/>
      <c r="AV1601" s="213"/>
      <c r="AW1601" s="213"/>
      <c r="AX1601" s="213"/>
      <c r="AY1601" s="213"/>
      <c r="AZ1601" s="213"/>
      <c r="BA1601" s="213"/>
      <c r="BB1601" s="213"/>
      <c r="BC1601" s="213"/>
      <c r="BD1601" s="213"/>
      <c r="BE1601" s="213"/>
      <c r="BF1601" s="213"/>
      <c r="BG1601" s="213"/>
      <c r="BH1601" s="213"/>
    </row>
    <row r="1602" spans="1:60" outlineLevel="1" x14ac:dyDescent="0.2">
      <c r="A1602" s="220"/>
      <c r="B1602" s="221"/>
      <c r="C1602" s="253" t="s">
        <v>2755</v>
      </c>
      <c r="D1602" s="226"/>
      <c r="E1602" s="227">
        <v>19.57</v>
      </c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13"/>
      <c r="Z1602" s="213"/>
      <c r="AA1602" s="213"/>
      <c r="AB1602" s="213"/>
      <c r="AC1602" s="213"/>
      <c r="AD1602" s="213"/>
      <c r="AE1602" s="213"/>
      <c r="AF1602" s="213"/>
      <c r="AG1602" s="213" t="s">
        <v>204</v>
      </c>
      <c r="AH1602" s="213">
        <v>0</v>
      </c>
      <c r="AI1602" s="213"/>
      <c r="AJ1602" s="213"/>
      <c r="AK1602" s="213"/>
      <c r="AL1602" s="213"/>
      <c r="AM1602" s="213"/>
      <c r="AN1602" s="213"/>
      <c r="AO1602" s="213"/>
      <c r="AP1602" s="213"/>
      <c r="AQ1602" s="213"/>
      <c r="AR1602" s="213"/>
      <c r="AS1602" s="213"/>
      <c r="AT1602" s="213"/>
      <c r="AU1602" s="213"/>
      <c r="AV1602" s="213"/>
      <c r="AW1602" s="213"/>
      <c r="AX1602" s="213"/>
      <c r="AY1602" s="213"/>
      <c r="AZ1602" s="213"/>
      <c r="BA1602" s="213"/>
      <c r="BB1602" s="213"/>
      <c r="BC1602" s="213"/>
      <c r="BD1602" s="213"/>
      <c r="BE1602" s="213"/>
      <c r="BF1602" s="213"/>
      <c r="BG1602" s="213"/>
      <c r="BH1602" s="213"/>
    </row>
    <row r="1603" spans="1:60" outlineLevel="1" x14ac:dyDescent="0.2">
      <c r="A1603" s="220"/>
      <c r="B1603" s="221"/>
      <c r="C1603" s="253" t="s">
        <v>1772</v>
      </c>
      <c r="D1603" s="226"/>
      <c r="E1603" s="227">
        <v>16.03</v>
      </c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13"/>
      <c r="Z1603" s="213"/>
      <c r="AA1603" s="213"/>
      <c r="AB1603" s="213"/>
      <c r="AC1603" s="213"/>
      <c r="AD1603" s="213"/>
      <c r="AE1603" s="213"/>
      <c r="AF1603" s="213"/>
      <c r="AG1603" s="213" t="s">
        <v>204</v>
      </c>
      <c r="AH1603" s="213">
        <v>0</v>
      </c>
      <c r="AI1603" s="213"/>
      <c r="AJ1603" s="213"/>
      <c r="AK1603" s="213"/>
      <c r="AL1603" s="213"/>
      <c r="AM1603" s="213"/>
      <c r="AN1603" s="213"/>
      <c r="AO1603" s="213"/>
      <c r="AP1603" s="213"/>
      <c r="AQ1603" s="213"/>
      <c r="AR1603" s="213"/>
      <c r="AS1603" s="213"/>
      <c r="AT1603" s="213"/>
      <c r="AU1603" s="213"/>
      <c r="AV1603" s="213"/>
      <c r="AW1603" s="213"/>
      <c r="AX1603" s="213"/>
      <c r="AY1603" s="213"/>
      <c r="AZ1603" s="213"/>
      <c r="BA1603" s="213"/>
      <c r="BB1603" s="213"/>
      <c r="BC1603" s="213"/>
      <c r="BD1603" s="213"/>
      <c r="BE1603" s="213"/>
      <c r="BF1603" s="213"/>
      <c r="BG1603" s="213"/>
      <c r="BH1603" s="213"/>
    </row>
    <row r="1604" spans="1:60" outlineLevel="1" x14ac:dyDescent="0.2">
      <c r="A1604" s="220"/>
      <c r="B1604" s="221"/>
      <c r="C1604" s="253" t="s">
        <v>2756</v>
      </c>
      <c r="D1604" s="226"/>
      <c r="E1604" s="227">
        <v>18.32</v>
      </c>
      <c r="F1604" s="224"/>
      <c r="G1604" s="224"/>
      <c r="H1604" s="224"/>
      <c r="I1604" s="224"/>
      <c r="J1604" s="224"/>
      <c r="K1604" s="224"/>
      <c r="L1604" s="224"/>
      <c r="M1604" s="224"/>
      <c r="N1604" s="223"/>
      <c r="O1604" s="223"/>
      <c r="P1604" s="223"/>
      <c r="Q1604" s="223"/>
      <c r="R1604" s="224"/>
      <c r="S1604" s="224"/>
      <c r="T1604" s="224"/>
      <c r="U1604" s="224"/>
      <c r="V1604" s="224"/>
      <c r="W1604" s="224"/>
      <c r="X1604" s="224"/>
      <c r="Y1604" s="213"/>
      <c r="Z1604" s="213"/>
      <c r="AA1604" s="213"/>
      <c r="AB1604" s="213"/>
      <c r="AC1604" s="213"/>
      <c r="AD1604" s="213"/>
      <c r="AE1604" s="213"/>
      <c r="AF1604" s="213"/>
      <c r="AG1604" s="213" t="s">
        <v>204</v>
      </c>
      <c r="AH1604" s="213">
        <v>0</v>
      </c>
      <c r="AI1604" s="213"/>
      <c r="AJ1604" s="213"/>
      <c r="AK1604" s="213"/>
      <c r="AL1604" s="213"/>
      <c r="AM1604" s="213"/>
      <c r="AN1604" s="213"/>
      <c r="AO1604" s="213"/>
      <c r="AP1604" s="213"/>
      <c r="AQ1604" s="213"/>
      <c r="AR1604" s="213"/>
      <c r="AS1604" s="213"/>
      <c r="AT1604" s="213"/>
      <c r="AU1604" s="213"/>
      <c r="AV1604" s="213"/>
      <c r="AW1604" s="213"/>
      <c r="AX1604" s="213"/>
      <c r="AY1604" s="213"/>
      <c r="AZ1604" s="213"/>
      <c r="BA1604" s="213"/>
      <c r="BB1604" s="213"/>
      <c r="BC1604" s="213"/>
      <c r="BD1604" s="213"/>
      <c r="BE1604" s="213"/>
      <c r="BF1604" s="213"/>
      <c r="BG1604" s="213"/>
      <c r="BH1604" s="213"/>
    </row>
    <row r="1605" spans="1:60" outlineLevel="1" x14ac:dyDescent="0.2">
      <c r="A1605" s="220"/>
      <c r="B1605" s="221"/>
      <c r="C1605" s="253" t="s">
        <v>2757</v>
      </c>
      <c r="D1605" s="226"/>
      <c r="E1605" s="227">
        <v>13.46</v>
      </c>
      <c r="F1605" s="224"/>
      <c r="G1605" s="224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13"/>
      <c r="Z1605" s="213"/>
      <c r="AA1605" s="213"/>
      <c r="AB1605" s="213"/>
      <c r="AC1605" s="213"/>
      <c r="AD1605" s="213"/>
      <c r="AE1605" s="213"/>
      <c r="AF1605" s="213"/>
      <c r="AG1605" s="213" t="s">
        <v>204</v>
      </c>
      <c r="AH1605" s="213">
        <v>0</v>
      </c>
      <c r="AI1605" s="213"/>
      <c r="AJ1605" s="213"/>
      <c r="AK1605" s="213"/>
      <c r="AL1605" s="213"/>
      <c r="AM1605" s="213"/>
      <c r="AN1605" s="213"/>
      <c r="AO1605" s="213"/>
      <c r="AP1605" s="213"/>
      <c r="AQ1605" s="213"/>
      <c r="AR1605" s="213"/>
      <c r="AS1605" s="213"/>
      <c r="AT1605" s="213"/>
      <c r="AU1605" s="213"/>
      <c r="AV1605" s="213"/>
      <c r="AW1605" s="213"/>
      <c r="AX1605" s="213"/>
      <c r="AY1605" s="213"/>
      <c r="AZ1605" s="213"/>
      <c r="BA1605" s="213"/>
      <c r="BB1605" s="213"/>
      <c r="BC1605" s="213"/>
      <c r="BD1605" s="213"/>
      <c r="BE1605" s="213"/>
      <c r="BF1605" s="213"/>
      <c r="BG1605" s="213"/>
      <c r="BH1605" s="213"/>
    </row>
    <row r="1606" spans="1:60" outlineLevel="1" x14ac:dyDescent="0.2">
      <c r="A1606" s="220"/>
      <c r="B1606" s="221"/>
      <c r="C1606" s="253" t="s">
        <v>2758</v>
      </c>
      <c r="D1606" s="226"/>
      <c r="E1606" s="227">
        <v>21.57</v>
      </c>
      <c r="F1606" s="224"/>
      <c r="G1606" s="224"/>
      <c r="H1606" s="224"/>
      <c r="I1606" s="224"/>
      <c r="J1606" s="224"/>
      <c r="K1606" s="224"/>
      <c r="L1606" s="224"/>
      <c r="M1606" s="224"/>
      <c r="N1606" s="223"/>
      <c r="O1606" s="223"/>
      <c r="P1606" s="223"/>
      <c r="Q1606" s="223"/>
      <c r="R1606" s="224"/>
      <c r="S1606" s="224"/>
      <c r="T1606" s="224"/>
      <c r="U1606" s="224"/>
      <c r="V1606" s="224"/>
      <c r="W1606" s="224"/>
      <c r="X1606" s="224"/>
      <c r="Y1606" s="213"/>
      <c r="Z1606" s="213"/>
      <c r="AA1606" s="213"/>
      <c r="AB1606" s="213"/>
      <c r="AC1606" s="213"/>
      <c r="AD1606" s="213"/>
      <c r="AE1606" s="213"/>
      <c r="AF1606" s="213"/>
      <c r="AG1606" s="213" t="s">
        <v>204</v>
      </c>
      <c r="AH1606" s="213">
        <v>0</v>
      </c>
      <c r="AI1606" s="213"/>
      <c r="AJ1606" s="213"/>
      <c r="AK1606" s="213"/>
      <c r="AL1606" s="213"/>
      <c r="AM1606" s="213"/>
      <c r="AN1606" s="213"/>
      <c r="AO1606" s="213"/>
      <c r="AP1606" s="213"/>
      <c r="AQ1606" s="213"/>
      <c r="AR1606" s="213"/>
      <c r="AS1606" s="213"/>
      <c r="AT1606" s="213"/>
      <c r="AU1606" s="213"/>
      <c r="AV1606" s="213"/>
      <c r="AW1606" s="213"/>
      <c r="AX1606" s="213"/>
      <c r="AY1606" s="213"/>
      <c r="AZ1606" s="213"/>
      <c r="BA1606" s="213"/>
      <c r="BB1606" s="213"/>
      <c r="BC1606" s="213"/>
      <c r="BD1606" s="213"/>
      <c r="BE1606" s="213"/>
      <c r="BF1606" s="213"/>
      <c r="BG1606" s="213"/>
      <c r="BH1606" s="213"/>
    </row>
    <row r="1607" spans="1:60" outlineLevel="1" x14ac:dyDescent="0.2">
      <c r="A1607" s="220"/>
      <c r="B1607" s="221"/>
      <c r="C1607" s="253" t="s">
        <v>673</v>
      </c>
      <c r="D1607" s="226"/>
      <c r="E1607" s="227"/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13"/>
      <c r="Z1607" s="213"/>
      <c r="AA1607" s="213"/>
      <c r="AB1607" s="213"/>
      <c r="AC1607" s="213"/>
      <c r="AD1607" s="213"/>
      <c r="AE1607" s="213"/>
      <c r="AF1607" s="213"/>
      <c r="AG1607" s="213" t="s">
        <v>204</v>
      </c>
      <c r="AH1607" s="213">
        <v>0</v>
      </c>
      <c r="AI1607" s="213"/>
      <c r="AJ1607" s="213"/>
      <c r="AK1607" s="213"/>
      <c r="AL1607" s="213"/>
      <c r="AM1607" s="213"/>
      <c r="AN1607" s="213"/>
      <c r="AO1607" s="213"/>
      <c r="AP1607" s="213"/>
      <c r="AQ1607" s="213"/>
      <c r="AR1607" s="213"/>
      <c r="AS1607" s="213"/>
      <c r="AT1607" s="213"/>
      <c r="AU1607" s="213"/>
      <c r="AV1607" s="213"/>
      <c r="AW1607" s="213"/>
      <c r="AX1607" s="213"/>
      <c r="AY1607" s="213"/>
      <c r="AZ1607" s="213"/>
      <c r="BA1607" s="213"/>
      <c r="BB1607" s="213"/>
      <c r="BC1607" s="213"/>
      <c r="BD1607" s="213"/>
      <c r="BE1607" s="213"/>
      <c r="BF1607" s="213"/>
      <c r="BG1607" s="213"/>
      <c r="BH1607" s="213"/>
    </row>
    <row r="1608" spans="1:60" outlineLevel="1" x14ac:dyDescent="0.2">
      <c r="A1608" s="220"/>
      <c r="B1608" s="221"/>
      <c r="C1608" s="253" t="s">
        <v>2759</v>
      </c>
      <c r="D1608" s="226"/>
      <c r="E1608" s="227">
        <v>18.32</v>
      </c>
      <c r="F1608" s="224"/>
      <c r="G1608" s="224"/>
      <c r="H1608" s="224"/>
      <c r="I1608" s="224"/>
      <c r="J1608" s="224"/>
      <c r="K1608" s="224"/>
      <c r="L1608" s="224"/>
      <c r="M1608" s="224"/>
      <c r="N1608" s="223"/>
      <c r="O1608" s="223"/>
      <c r="P1608" s="223"/>
      <c r="Q1608" s="223"/>
      <c r="R1608" s="224"/>
      <c r="S1608" s="224"/>
      <c r="T1608" s="224"/>
      <c r="U1608" s="224"/>
      <c r="V1608" s="224"/>
      <c r="W1608" s="224"/>
      <c r="X1608" s="224"/>
      <c r="Y1608" s="213"/>
      <c r="Z1608" s="213"/>
      <c r="AA1608" s="213"/>
      <c r="AB1608" s="213"/>
      <c r="AC1608" s="213"/>
      <c r="AD1608" s="213"/>
      <c r="AE1608" s="213"/>
      <c r="AF1608" s="213"/>
      <c r="AG1608" s="213" t="s">
        <v>204</v>
      </c>
      <c r="AH1608" s="213">
        <v>0</v>
      </c>
      <c r="AI1608" s="213"/>
      <c r="AJ1608" s="213"/>
      <c r="AK1608" s="213"/>
      <c r="AL1608" s="213"/>
      <c r="AM1608" s="213"/>
      <c r="AN1608" s="213"/>
      <c r="AO1608" s="213"/>
      <c r="AP1608" s="213"/>
      <c r="AQ1608" s="213"/>
      <c r="AR1608" s="213"/>
      <c r="AS1608" s="213"/>
      <c r="AT1608" s="213"/>
      <c r="AU1608" s="213"/>
      <c r="AV1608" s="213"/>
      <c r="AW1608" s="213"/>
      <c r="AX1608" s="213"/>
      <c r="AY1608" s="213"/>
      <c r="AZ1608" s="213"/>
      <c r="BA1608" s="213"/>
      <c r="BB1608" s="213"/>
      <c r="BC1608" s="213"/>
      <c r="BD1608" s="213"/>
      <c r="BE1608" s="213"/>
      <c r="BF1608" s="213"/>
      <c r="BG1608" s="213"/>
      <c r="BH1608" s="213"/>
    </row>
    <row r="1609" spans="1:60" outlineLevel="1" x14ac:dyDescent="0.2">
      <c r="A1609" s="220"/>
      <c r="B1609" s="221"/>
      <c r="C1609" s="253" t="s">
        <v>2760</v>
      </c>
      <c r="D1609" s="226"/>
      <c r="E1609" s="227">
        <v>13.46</v>
      </c>
      <c r="F1609" s="224"/>
      <c r="G1609" s="224"/>
      <c r="H1609" s="224"/>
      <c r="I1609" s="224"/>
      <c r="J1609" s="224"/>
      <c r="K1609" s="224"/>
      <c r="L1609" s="224"/>
      <c r="M1609" s="224"/>
      <c r="N1609" s="223"/>
      <c r="O1609" s="223"/>
      <c r="P1609" s="223"/>
      <c r="Q1609" s="223"/>
      <c r="R1609" s="224"/>
      <c r="S1609" s="224"/>
      <c r="T1609" s="224"/>
      <c r="U1609" s="224"/>
      <c r="V1609" s="224"/>
      <c r="W1609" s="224"/>
      <c r="X1609" s="224"/>
      <c r="Y1609" s="213"/>
      <c r="Z1609" s="213"/>
      <c r="AA1609" s="213"/>
      <c r="AB1609" s="213"/>
      <c r="AC1609" s="213"/>
      <c r="AD1609" s="213"/>
      <c r="AE1609" s="213"/>
      <c r="AF1609" s="213"/>
      <c r="AG1609" s="213" t="s">
        <v>204</v>
      </c>
      <c r="AH1609" s="213">
        <v>0</v>
      </c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  <c r="AU1609" s="213"/>
      <c r="AV1609" s="213"/>
      <c r="AW1609" s="213"/>
      <c r="AX1609" s="213"/>
      <c r="AY1609" s="213"/>
      <c r="AZ1609" s="213"/>
      <c r="BA1609" s="213"/>
      <c r="BB1609" s="213"/>
      <c r="BC1609" s="213"/>
      <c r="BD1609" s="213"/>
      <c r="BE1609" s="213"/>
      <c r="BF1609" s="213"/>
      <c r="BG1609" s="213"/>
      <c r="BH1609" s="213"/>
    </row>
    <row r="1610" spans="1:60" outlineLevel="1" x14ac:dyDescent="0.2">
      <c r="A1610" s="220"/>
      <c r="B1610" s="221"/>
      <c r="C1610" s="253" t="s">
        <v>2761</v>
      </c>
      <c r="D1610" s="226"/>
      <c r="E1610" s="227">
        <v>21.57</v>
      </c>
      <c r="F1610" s="224"/>
      <c r="G1610" s="224"/>
      <c r="H1610" s="224"/>
      <c r="I1610" s="224"/>
      <c r="J1610" s="224"/>
      <c r="K1610" s="224"/>
      <c r="L1610" s="224"/>
      <c r="M1610" s="224"/>
      <c r="N1610" s="223"/>
      <c r="O1610" s="223"/>
      <c r="P1610" s="223"/>
      <c r="Q1610" s="223"/>
      <c r="R1610" s="224"/>
      <c r="S1610" s="224"/>
      <c r="T1610" s="224"/>
      <c r="U1610" s="224"/>
      <c r="V1610" s="224"/>
      <c r="W1610" s="224"/>
      <c r="X1610" s="224"/>
      <c r="Y1610" s="213"/>
      <c r="Z1610" s="213"/>
      <c r="AA1610" s="213"/>
      <c r="AB1610" s="213"/>
      <c r="AC1610" s="213"/>
      <c r="AD1610" s="213"/>
      <c r="AE1610" s="213"/>
      <c r="AF1610" s="213"/>
      <c r="AG1610" s="213" t="s">
        <v>204</v>
      </c>
      <c r="AH1610" s="213">
        <v>0</v>
      </c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  <c r="AU1610" s="213"/>
      <c r="AV1610" s="213"/>
      <c r="AW1610" s="213"/>
      <c r="AX1610" s="213"/>
      <c r="AY1610" s="213"/>
      <c r="AZ1610" s="213"/>
      <c r="BA1610" s="213"/>
      <c r="BB1610" s="213"/>
      <c r="BC1610" s="213"/>
      <c r="BD1610" s="213"/>
      <c r="BE1610" s="213"/>
      <c r="BF1610" s="213"/>
      <c r="BG1610" s="213"/>
      <c r="BH1610" s="213"/>
    </row>
    <row r="1611" spans="1:60" outlineLevel="1" x14ac:dyDescent="0.2">
      <c r="A1611" s="220"/>
      <c r="B1611" s="221"/>
      <c r="C1611" s="253" t="s">
        <v>2762</v>
      </c>
      <c r="D1611" s="226"/>
      <c r="E1611" s="227">
        <v>53.35</v>
      </c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13"/>
      <c r="Z1611" s="213"/>
      <c r="AA1611" s="213"/>
      <c r="AB1611" s="213"/>
      <c r="AC1611" s="213"/>
      <c r="AD1611" s="213"/>
      <c r="AE1611" s="213"/>
      <c r="AF1611" s="213"/>
      <c r="AG1611" s="213" t="s">
        <v>204</v>
      </c>
      <c r="AH1611" s="213">
        <v>0</v>
      </c>
      <c r="AI1611" s="213"/>
      <c r="AJ1611" s="213"/>
      <c r="AK1611" s="213"/>
      <c r="AL1611" s="213"/>
      <c r="AM1611" s="213"/>
      <c r="AN1611" s="213"/>
      <c r="AO1611" s="213"/>
      <c r="AP1611" s="213"/>
      <c r="AQ1611" s="213"/>
      <c r="AR1611" s="213"/>
      <c r="AS1611" s="213"/>
      <c r="AT1611" s="213"/>
      <c r="AU1611" s="213"/>
      <c r="AV1611" s="213"/>
      <c r="AW1611" s="213"/>
      <c r="AX1611" s="213"/>
      <c r="AY1611" s="213"/>
      <c r="AZ1611" s="213"/>
      <c r="BA1611" s="213"/>
      <c r="BB1611" s="213"/>
      <c r="BC1611" s="213"/>
      <c r="BD1611" s="213"/>
      <c r="BE1611" s="213"/>
      <c r="BF1611" s="213"/>
      <c r="BG1611" s="213"/>
      <c r="BH1611" s="213"/>
    </row>
    <row r="1612" spans="1:60" outlineLevel="1" x14ac:dyDescent="0.2">
      <c r="A1612" s="220"/>
      <c r="B1612" s="221"/>
      <c r="C1612" s="251"/>
      <c r="D1612" s="246"/>
      <c r="E1612" s="246"/>
      <c r="F1612" s="246"/>
      <c r="G1612" s="246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13"/>
      <c r="Z1612" s="213"/>
      <c r="AA1612" s="213"/>
      <c r="AB1612" s="213"/>
      <c r="AC1612" s="213"/>
      <c r="AD1612" s="213"/>
      <c r="AE1612" s="213"/>
      <c r="AF1612" s="213"/>
      <c r="AG1612" s="213" t="s">
        <v>200</v>
      </c>
      <c r="AH1612" s="213"/>
      <c r="AI1612" s="213"/>
      <c r="AJ1612" s="213"/>
      <c r="AK1612" s="213"/>
      <c r="AL1612" s="213"/>
      <c r="AM1612" s="213"/>
      <c r="AN1612" s="213"/>
      <c r="AO1612" s="213"/>
      <c r="AP1612" s="213"/>
      <c r="AQ1612" s="213"/>
      <c r="AR1612" s="213"/>
      <c r="AS1612" s="213"/>
      <c r="AT1612" s="213"/>
      <c r="AU1612" s="213"/>
      <c r="AV1612" s="213"/>
      <c r="AW1612" s="213"/>
      <c r="AX1612" s="213"/>
      <c r="AY1612" s="213"/>
      <c r="AZ1612" s="213"/>
      <c r="BA1612" s="213"/>
      <c r="BB1612" s="213"/>
      <c r="BC1612" s="213"/>
      <c r="BD1612" s="213"/>
      <c r="BE1612" s="213"/>
      <c r="BF1612" s="213"/>
      <c r="BG1612" s="213"/>
      <c r="BH1612" s="213"/>
    </row>
    <row r="1613" spans="1:60" outlineLevel="1" x14ac:dyDescent="0.2">
      <c r="A1613" s="236">
        <v>261</v>
      </c>
      <c r="B1613" s="237" t="s">
        <v>2765</v>
      </c>
      <c r="C1613" s="249" t="s">
        <v>2766</v>
      </c>
      <c r="D1613" s="238" t="s">
        <v>261</v>
      </c>
      <c r="E1613" s="239">
        <v>7.5</v>
      </c>
      <c r="F1613" s="240"/>
      <c r="G1613" s="241">
        <f>ROUND(E1613*F1613,2)</f>
        <v>0</v>
      </c>
      <c r="H1613" s="240"/>
      <c r="I1613" s="241">
        <f>ROUND(E1613*H1613,2)</f>
        <v>0</v>
      </c>
      <c r="J1613" s="240"/>
      <c r="K1613" s="241">
        <f>ROUND(E1613*J1613,2)</f>
        <v>0</v>
      </c>
      <c r="L1613" s="241">
        <v>21</v>
      </c>
      <c r="M1613" s="241">
        <f>G1613*(1+L1613/100)</f>
        <v>0</v>
      </c>
      <c r="N1613" s="239">
        <v>0</v>
      </c>
      <c r="O1613" s="239">
        <f>ROUND(E1613*N1613,2)</f>
        <v>0</v>
      </c>
      <c r="P1613" s="239">
        <v>0</v>
      </c>
      <c r="Q1613" s="239">
        <f>ROUND(E1613*P1613,2)</f>
        <v>0</v>
      </c>
      <c r="R1613" s="241" t="s">
        <v>2568</v>
      </c>
      <c r="S1613" s="241" t="s">
        <v>194</v>
      </c>
      <c r="T1613" s="242" t="s">
        <v>242</v>
      </c>
      <c r="U1613" s="224">
        <v>0.12</v>
      </c>
      <c r="V1613" s="224">
        <f>ROUND(E1613*U1613,2)</f>
        <v>0.9</v>
      </c>
      <c r="W1613" s="224"/>
      <c r="X1613" s="224" t="s">
        <v>231</v>
      </c>
      <c r="Y1613" s="213"/>
      <c r="Z1613" s="213"/>
      <c r="AA1613" s="213"/>
      <c r="AB1613" s="213"/>
      <c r="AC1613" s="213"/>
      <c r="AD1613" s="213"/>
      <c r="AE1613" s="213"/>
      <c r="AF1613" s="213"/>
      <c r="AG1613" s="213" t="s">
        <v>232</v>
      </c>
      <c r="AH1613" s="213"/>
      <c r="AI1613" s="213"/>
      <c r="AJ1613" s="213"/>
      <c r="AK1613" s="213"/>
      <c r="AL1613" s="213"/>
      <c r="AM1613" s="213"/>
      <c r="AN1613" s="213"/>
      <c r="AO1613" s="213"/>
      <c r="AP1613" s="213"/>
      <c r="AQ1613" s="213"/>
      <c r="AR1613" s="213"/>
      <c r="AS1613" s="213"/>
      <c r="AT1613" s="213"/>
      <c r="AU1613" s="213"/>
      <c r="AV1613" s="213"/>
      <c r="AW1613" s="213"/>
      <c r="AX1613" s="213"/>
      <c r="AY1613" s="213"/>
      <c r="AZ1613" s="213"/>
      <c r="BA1613" s="213"/>
      <c r="BB1613" s="213"/>
      <c r="BC1613" s="213"/>
      <c r="BD1613" s="213"/>
      <c r="BE1613" s="213"/>
      <c r="BF1613" s="213"/>
      <c r="BG1613" s="213"/>
      <c r="BH1613" s="213"/>
    </row>
    <row r="1614" spans="1:60" outlineLevel="1" x14ac:dyDescent="0.2">
      <c r="A1614" s="220"/>
      <c r="B1614" s="221"/>
      <c r="C1614" s="253" t="s">
        <v>2767</v>
      </c>
      <c r="D1614" s="226"/>
      <c r="E1614" s="227">
        <v>2.5</v>
      </c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13"/>
      <c r="Z1614" s="213"/>
      <c r="AA1614" s="213"/>
      <c r="AB1614" s="213"/>
      <c r="AC1614" s="213"/>
      <c r="AD1614" s="213"/>
      <c r="AE1614" s="213"/>
      <c r="AF1614" s="213"/>
      <c r="AG1614" s="213" t="s">
        <v>204</v>
      </c>
      <c r="AH1614" s="213">
        <v>0</v>
      </c>
      <c r="AI1614" s="213"/>
      <c r="AJ1614" s="213"/>
      <c r="AK1614" s="213"/>
      <c r="AL1614" s="213"/>
      <c r="AM1614" s="213"/>
      <c r="AN1614" s="213"/>
      <c r="AO1614" s="213"/>
      <c r="AP1614" s="213"/>
      <c r="AQ1614" s="213"/>
      <c r="AR1614" s="213"/>
      <c r="AS1614" s="213"/>
      <c r="AT1614" s="213"/>
      <c r="AU1614" s="213"/>
      <c r="AV1614" s="213"/>
      <c r="AW1614" s="213"/>
      <c r="AX1614" s="213"/>
      <c r="AY1614" s="213"/>
      <c r="AZ1614" s="213"/>
      <c r="BA1614" s="213"/>
      <c r="BB1614" s="213"/>
      <c r="BC1614" s="213"/>
      <c r="BD1614" s="213"/>
      <c r="BE1614" s="213"/>
      <c r="BF1614" s="213"/>
      <c r="BG1614" s="213"/>
      <c r="BH1614" s="213"/>
    </row>
    <row r="1615" spans="1:60" outlineLevel="1" x14ac:dyDescent="0.2">
      <c r="A1615" s="220"/>
      <c r="B1615" s="221"/>
      <c r="C1615" s="253" t="s">
        <v>2768</v>
      </c>
      <c r="D1615" s="226"/>
      <c r="E1615" s="227">
        <v>5</v>
      </c>
      <c r="F1615" s="224"/>
      <c r="G1615" s="224"/>
      <c r="H1615" s="224"/>
      <c r="I1615" s="224"/>
      <c r="J1615" s="224"/>
      <c r="K1615" s="224"/>
      <c r="L1615" s="224"/>
      <c r="M1615" s="224"/>
      <c r="N1615" s="223"/>
      <c r="O1615" s="223"/>
      <c r="P1615" s="223"/>
      <c r="Q1615" s="223"/>
      <c r="R1615" s="224"/>
      <c r="S1615" s="224"/>
      <c r="T1615" s="224"/>
      <c r="U1615" s="224"/>
      <c r="V1615" s="224"/>
      <c r="W1615" s="224"/>
      <c r="X1615" s="224"/>
      <c r="Y1615" s="213"/>
      <c r="Z1615" s="213"/>
      <c r="AA1615" s="213"/>
      <c r="AB1615" s="213"/>
      <c r="AC1615" s="213"/>
      <c r="AD1615" s="213"/>
      <c r="AE1615" s="213"/>
      <c r="AF1615" s="213"/>
      <c r="AG1615" s="213" t="s">
        <v>204</v>
      </c>
      <c r="AH1615" s="213">
        <v>0</v>
      </c>
      <c r="AI1615" s="213"/>
      <c r="AJ1615" s="213"/>
      <c r="AK1615" s="213"/>
      <c r="AL1615" s="213"/>
      <c r="AM1615" s="213"/>
      <c r="AN1615" s="213"/>
      <c r="AO1615" s="213"/>
      <c r="AP1615" s="213"/>
      <c r="AQ1615" s="213"/>
      <c r="AR1615" s="213"/>
      <c r="AS1615" s="213"/>
      <c r="AT1615" s="213"/>
      <c r="AU1615" s="213"/>
      <c r="AV1615" s="213"/>
      <c r="AW1615" s="213"/>
      <c r="AX1615" s="213"/>
      <c r="AY1615" s="213"/>
      <c r="AZ1615" s="213"/>
      <c r="BA1615" s="213"/>
      <c r="BB1615" s="213"/>
      <c r="BC1615" s="213"/>
      <c r="BD1615" s="213"/>
      <c r="BE1615" s="213"/>
      <c r="BF1615" s="213"/>
      <c r="BG1615" s="213"/>
      <c r="BH1615" s="213"/>
    </row>
    <row r="1616" spans="1:60" outlineLevel="1" x14ac:dyDescent="0.2">
      <c r="A1616" s="220"/>
      <c r="B1616" s="221"/>
      <c r="C1616" s="251"/>
      <c r="D1616" s="246"/>
      <c r="E1616" s="246"/>
      <c r="F1616" s="246"/>
      <c r="G1616" s="246"/>
      <c r="H1616" s="224"/>
      <c r="I1616" s="224"/>
      <c r="J1616" s="224"/>
      <c r="K1616" s="224"/>
      <c r="L1616" s="224"/>
      <c r="M1616" s="224"/>
      <c r="N1616" s="223"/>
      <c r="O1616" s="223"/>
      <c r="P1616" s="223"/>
      <c r="Q1616" s="223"/>
      <c r="R1616" s="224"/>
      <c r="S1616" s="224"/>
      <c r="T1616" s="224"/>
      <c r="U1616" s="224"/>
      <c r="V1616" s="224"/>
      <c r="W1616" s="224"/>
      <c r="X1616" s="224"/>
      <c r="Y1616" s="213"/>
      <c r="Z1616" s="213"/>
      <c r="AA1616" s="213"/>
      <c r="AB1616" s="213"/>
      <c r="AC1616" s="213"/>
      <c r="AD1616" s="213"/>
      <c r="AE1616" s="213"/>
      <c r="AF1616" s="213"/>
      <c r="AG1616" s="213" t="s">
        <v>200</v>
      </c>
      <c r="AH1616" s="213"/>
      <c r="AI1616" s="213"/>
      <c r="AJ1616" s="213"/>
      <c r="AK1616" s="213"/>
      <c r="AL1616" s="213"/>
      <c r="AM1616" s="213"/>
      <c r="AN1616" s="213"/>
      <c r="AO1616" s="213"/>
      <c r="AP1616" s="213"/>
      <c r="AQ1616" s="213"/>
      <c r="AR1616" s="213"/>
      <c r="AS1616" s="213"/>
      <c r="AT1616" s="213"/>
      <c r="AU1616" s="213"/>
      <c r="AV1616" s="213"/>
      <c r="AW1616" s="213"/>
      <c r="AX1616" s="213"/>
      <c r="AY1616" s="213"/>
      <c r="AZ1616" s="213"/>
      <c r="BA1616" s="213"/>
      <c r="BB1616" s="213"/>
      <c r="BC1616" s="213"/>
      <c r="BD1616" s="213"/>
      <c r="BE1616" s="213"/>
      <c r="BF1616" s="213"/>
      <c r="BG1616" s="213"/>
      <c r="BH1616" s="213"/>
    </row>
    <row r="1617" spans="1:60" ht="22.5" outlineLevel="1" x14ac:dyDescent="0.2">
      <c r="A1617" s="236">
        <v>262</v>
      </c>
      <c r="B1617" s="237" t="s">
        <v>2631</v>
      </c>
      <c r="C1617" s="249" t="s">
        <v>2632</v>
      </c>
      <c r="D1617" s="238" t="s">
        <v>1271</v>
      </c>
      <c r="E1617" s="239">
        <v>1297.52</v>
      </c>
      <c r="F1617" s="240"/>
      <c r="G1617" s="241">
        <f>ROUND(E1617*F1617,2)</f>
        <v>0</v>
      </c>
      <c r="H1617" s="240"/>
      <c r="I1617" s="241">
        <f>ROUND(E1617*H1617,2)</f>
        <v>0</v>
      </c>
      <c r="J1617" s="240"/>
      <c r="K1617" s="241">
        <f>ROUND(E1617*J1617,2)</f>
        <v>0</v>
      </c>
      <c r="L1617" s="241">
        <v>21</v>
      </c>
      <c r="M1617" s="241">
        <f>G1617*(1+L1617/100)</f>
        <v>0</v>
      </c>
      <c r="N1617" s="239">
        <v>1E-3</v>
      </c>
      <c r="O1617" s="239">
        <f>ROUND(E1617*N1617,2)</f>
        <v>1.3</v>
      </c>
      <c r="P1617" s="239">
        <v>0</v>
      </c>
      <c r="Q1617" s="239">
        <f>ROUND(E1617*P1617,2)</f>
        <v>0</v>
      </c>
      <c r="R1617" s="241" t="s">
        <v>317</v>
      </c>
      <c r="S1617" s="241" t="s">
        <v>194</v>
      </c>
      <c r="T1617" s="242" t="s">
        <v>242</v>
      </c>
      <c r="U1617" s="224">
        <v>0</v>
      </c>
      <c r="V1617" s="224">
        <f>ROUND(E1617*U1617,2)</f>
        <v>0</v>
      </c>
      <c r="W1617" s="224"/>
      <c r="X1617" s="224" t="s">
        <v>318</v>
      </c>
      <c r="Y1617" s="213"/>
      <c r="Z1617" s="213"/>
      <c r="AA1617" s="213"/>
      <c r="AB1617" s="213"/>
      <c r="AC1617" s="213"/>
      <c r="AD1617" s="213"/>
      <c r="AE1617" s="213"/>
      <c r="AF1617" s="213"/>
      <c r="AG1617" s="213" t="s">
        <v>319</v>
      </c>
      <c r="AH1617" s="213"/>
      <c r="AI1617" s="213"/>
      <c r="AJ1617" s="213"/>
      <c r="AK1617" s="213"/>
      <c r="AL1617" s="213"/>
      <c r="AM1617" s="213"/>
      <c r="AN1617" s="213"/>
      <c r="AO1617" s="213"/>
      <c r="AP1617" s="213"/>
      <c r="AQ1617" s="213"/>
      <c r="AR1617" s="213"/>
      <c r="AS1617" s="213"/>
      <c r="AT1617" s="213"/>
      <c r="AU1617" s="213"/>
      <c r="AV1617" s="213"/>
      <c r="AW1617" s="213"/>
      <c r="AX1617" s="213"/>
      <c r="AY1617" s="213"/>
      <c r="AZ1617" s="213"/>
      <c r="BA1617" s="213"/>
      <c r="BB1617" s="213"/>
      <c r="BC1617" s="213"/>
      <c r="BD1617" s="213"/>
      <c r="BE1617" s="213"/>
      <c r="BF1617" s="213"/>
      <c r="BG1617" s="213"/>
      <c r="BH1617" s="213"/>
    </row>
    <row r="1618" spans="1:60" outlineLevel="1" x14ac:dyDescent="0.2">
      <c r="A1618" s="220"/>
      <c r="B1618" s="221"/>
      <c r="C1618" s="253" t="s">
        <v>2769</v>
      </c>
      <c r="D1618" s="226"/>
      <c r="E1618" s="227">
        <v>1297.52</v>
      </c>
      <c r="F1618" s="224"/>
      <c r="G1618" s="224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13"/>
      <c r="Z1618" s="213"/>
      <c r="AA1618" s="213"/>
      <c r="AB1618" s="213"/>
      <c r="AC1618" s="213"/>
      <c r="AD1618" s="213"/>
      <c r="AE1618" s="213"/>
      <c r="AF1618" s="213"/>
      <c r="AG1618" s="213" t="s">
        <v>204</v>
      </c>
      <c r="AH1618" s="213">
        <v>0</v>
      </c>
      <c r="AI1618" s="213"/>
      <c r="AJ1618" s="213"/>
      <c r="AK1618" s="213"/>
      <c r="AL1618" s="213"/>
      <c r="AM1618" s="213"/>
      <c r="AN1618" s="213"/>
      <c r="AO1618" s="213"/>
      <c r="AP1618" s="213"/>
      <c r="AQ1618" s="213"/>
      <c r="AR1618" s="213"/>
      <c r="AS1618" s="213"/>
      <c r="AT1618" s="213"/>
      <c r="AU1618" s="213"/>
      <c r="AV1618" s="213"/>
      <c r="AW1618" s="213"/>
      <c r="AX1618" s="213"/>
      <c r="AY1618" s="213"/>
      <c r="AZ1618" s="213"/>
      <c r="BA1618" s="213"/>
      <c r="BB1618" s="213"/>
      <c r="BC1618" s="213"/>
      <c r="BD1618" s="213"/>
      <c r="BE1618" s="213"/>
      <c r="BF1618" s="213"/>
      <c r="BG1618" s="213"/>
      <c r="BH1618" s="213"/>
    </row>
    <row r="1619" spans="1:60" outlineLevel="1" x14ac:dyDescent="0.2">
      <c r="A1619" s="220"/>
      <c r="B1619" s="221"/>
      <c r="C1619" s="251"/>
      <c r="D1619" s="246"/>
      <c r="E1619" s="246"/>
      <c r="F1619" s="246"/>
      <c r="G1619" s="246"/>
      <c r="H1619" s="224"/>
      <c r="I1619" s="224"/>
      <c r="J1619" s="224"/>
      <c r="K1619" s="224"/>
      <c r="L1619" s="224"/>
      <c r="M1619" s="224"/>
      <c r="N1619" s="223"/>
      <c r="O1619" s="223"/>
      <c r="P1619" s="223"/>
      <c r="Q1619" s="223"/>
      <c r="R1619" s="224"/>
      <c r="S1619" s="224"/>
      <c r="T1619" s="224"/>
      <c r="U1619" s="224"/>
      <c r="V1619" s="224"/>
      <c r="W1619" s="224"/>
      <c r="X1619" s="224"/>
      <c r="Y1619" s="213"/>
      <c r="Z1619" s="213"/>
      <c r="AA1619" s="213"/>
      <c r="AB1619" s="213"/>
      <c r="AC1619" s="213"/>
      <c r="AD1619" s="213"/>
      <c r="AE1619" s="213"/>
      <c r="AF1619" s="213"/>
      <c r="AG1619" s="213" t="s">
        <v>200</v>
      </c>
      <c r="AH1619" s="213"/>
      <c r="AI1619" s="213"/>
      <c r="AJ1619" s="213"/>
      <c r="AK1619" s="213"/>
      <c r="AL1619" s="213"/>
      <c r="AM1619" s="213"/>
      <c r="AN1619" s="213"/>
      <c r="AO1619" s="213"/>
      <c r="AP1619" s="213"/>
      <c r="AQ1619" s="213"/>
      <c r="AR1619" s="213"/>
      <c r="AS1619" s="213"/>
      <c r="AT1619" s="213"/>
      <c r="AU1619" s="213"/>
      <c r="AV1619" s="213"/>
      <c r="AW1619" s="213"/>
      <c r="AX1619" s="213"/>
      <c r="AY1619" s="213"/>
      <c r="AZ1619" s="213"/>
      <c r="BA1619" s="213"/>
      <c r="BB1619" s="213"/>
      <c r="BC1619" s="213"/>
      <c r="BD1619" s="213"/>
      <c r="BE1619" s="213"/>
      <c r="BF1619" s="213"/>
      <c r="BG1619" s="213"/>
      <c r="BH1619" s="213"/>
    </row>
    <row r="1620" spans="1:60" ht="33.75" outlineLevel="1" x14ac:dyDescent="0.2">
      <c r="A1620" s="236">
        <v>263</v>
      </c>
      <c r="B1620" s="237" t="s">
        <v>2640</v>
      </c>
      <c r="C1620" s="249" t="s">
        <v>2641</v>
      </c>
      <c r="D1620" s="238" t="s">
        <v>1271</v>
      </c>
      <c r="E1620" s="239">
        <v>194.62799999999999</v>
      </c>
      <c r="F1620" s="240"/>
      <c r="G1620" s="241">
        <f>ROUND(E1620*F1620,2)</f>
        <v>0</v>
      </c>
      <c r="H1620" s="240"/>
      <c r="I1620" s="241">
        <f>ROUND(E1620*H1620,2)</f>
        <v>0</v>
      </c>
      <c r="J1620" s="240"/>
      <c r="K1620" s="241">
        <f>ROUND(E1620*J1620,2)</f>
        <v>0</v>
      </c>
      <c r="L1620" s="241">
        <v>21</v>
      </c>
      <c r="M1620" s="241">
        <f>G1620*(1+L1620/100)</f>
        <v>0</v>
      </c>
      <c r="N1620" s="239">
        <v>1E-3</v>
      </c>
      <c r="O1620" s="239">
        <f>ROUND(E1620*N1620,2)</f>
        <v>0.19</v>
      </c>
      <c r="P1620" s="239">
        <v>0</v>
      </c>
      <c r="Q1620" s="239">
        <f>ROUND(E1620*P1620,2)</f>
        <v>0</v>
      </c>
      <c r="R1620" s="241" t="s">
        <v>317</v>
      </c>
      <c r="S1620" s="241" t="s">
        <v>194</v>
      </c>
      <c r="T1620" s="242" t="s">
        <v>242</v>
      </c>
      <c r="U1620" s="224">
        <v>0</v>
      </c>
      <c r="V1620" s="224">
        <f>ROUND(E1620*U1620,2)</f>
        <v>0</v>
      </c>
      <c r="W1620" s="224"/>
      <c r="X1620" s="224" t="s">
        <v>318</v>
      </c>
      <c r="Y1620" s="213"/>
      <c r="Z1620" s="213"/>
      <c r="AA1620" s="213"/>
      <c r="AB1620" s="213"/>
      <c r="AC1620" s="213"/>
      <c r="AD1620" s="213"/>
      <c r="AE1620" s="213"/>
      <c r="AF1620" s="213"/>
      <c r="AG1620" s="213" t="s">
        <v>319</v>
      </c>
      <c r="AH1620" s="213"/>
      <c r="AI1620" s="213"/>
      <c r="AJ1620" s="213"/>
      <c r="AK1620" s="213"/>
      <c r="AL1620" s="213"/>
      <c r="AM1620" s="213"/>
      <c r="AN1620" s="213"/>
      <c r="AO1620" s="213"/>
      <c r="AP1620" s="213"/>
      <c r="AQ1620" s="213"/>
      <c r="AR1620" s="213"/>
      <c r="AS1620" s="213"/>
      <c r="AT1620" s="213"/>
      <c r="AU1620" s="213"/>
      <c r="AV1620" s="213"/>
      <c r="AW1620" s="213"/>
      <c r="AX1620" s="213"/>
      <c r="AY1620" s="213"/>
      <c r="AZ1620" s="213"/>
      <c r="BA1620" s="213"/>
      <c r="BB1620" s="213"/>
      <c r="BC1620" s="213"/>
      <c r="BD1620" s="213"/>
      <c r="BE1620" s="213"/>
      <c r="BF1620" s="213"/>
      <c r="BG1620" s="213"/>
      <c r="BH1620" s="213"/>
    </row>
    <row r="1621" spans="1:60" outlineLevel="1" x14ac:dyDescent="0.2">
      <c r="A1621" s="220"/>
      <c r="B1621" s="221"/>
      <c r="C1621" s="253" t="s">
        <v>2770</v>
      </c>
      <c r="D1621" s="226"/>
      <c r="E1621" s="227">
        <v>194.62799999999999</v>
      </c>
      <c r="F1621" s="224"/>
      <c r="G1621" s="224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13"/>
      <c r="Z1621" s="213"/>
      <c r="AA1621" s="213"/>
      <c r="AB1621" s="213"/>
      <c r="AC1621" s="213"/>
      <c r="AD1621" s="213"/>
      <c r="AE1621" s="213"/>
      <c r="AF1621" s="213"/>
      <c r="AG1621" s="213" t="s">
        <v>204</v>
      </c>
      <c r="AH1621" s="213">
        <v>0</v>
      </c>
      <c r="AI1621" s="213"/>
      <c r="AJ1621" s="213"/>
      <c r="AK1621" s="213"/>
      <c r="AL1621" s="213"/>
      <c r="AM1621" s="213"/>
      <c r="AN1621" s="213"/>
      <c r="AO1621" s="213"/>
      <c r="AP1621" s="213"/>
      <c r="AQ1621" s="213"/>
      <c r="AR1621" s="213"/>
      <c r="AS1621" s="213"/>
      <c r="AT1621" s="213"/>
      <c r="AU1621" s="213"/>
      <c r="AV1621" s="213"/>
      <c r="AW1621" s="213"/>
      <c r="AX1621" s="213"/>
      <c r="AY1621" s="213"/>
      <c r="AZ1621" s="213"/>
      <c r="BA1621" s="213"/>
      <c r="BB1621" s="213"/>
      <c r="BC1621" s="213"/>
      <c r="BD1621" s="213"/>
      <c r="BE1621" s="213"/>
      <c r="BF1621" s="213"/>
      <c r="BG1621" s="213"/>
      <c r="BH1621" s="213"/>
    </row>
    <row r="1622" spans="1:60" outlineLevel="1" x14ac:dyDescent="0.2">
      <c r="A1622" s="220"/>
      <c r="B1622" s="221"/>
      <c r="C1622" s="251"/>
      <c r="D1622" s="246"/>
      <c r="E1622" s="246"/>
      <c r="F1622" s="246"/>
      <c r="G1622" s="246"/>
      <c r="H1622" s="224"/>
      <c r="I1622" s="224"/>
      <c r="J1622" s="224"/>
      <c r="K1622" s="224"/>
      <c r="L1622" s="224"/>
      <c r="M1622" s="224"/>
      <c r="N1622" s="223"/>
      <c r="O1622" s="223"/>
      <c r="P1622" s="223"/>
      <c r="Q1622" s="223"/>
      <c r="R1622" s="224"/>
      <c r="S1622" s="224"/>
      <c r="T1622" s="224"/>
      <c r="U1622" s="224"/>
      <c r="V1622" s="224"/>
      <c r="W1622" s="224"/>
      <c r="X1622" s="224"/>
      <c r="Y1622" s="213"/>
      <c r="Z1622" s="213"/>
      <c r="AA1622" s="213"/>
      <c r="AB1622" s="213"/>
      <c r="AC1622" s="213"/>
      <c r="AD1622" s="213"/>
      <c r="AE1622" s="213"/>
      <c r="AF1622" s="213"/>
      <c r="AG1622" s="213" t="s">
        <v>200</v>
      </c>
      <c r="AH1622" s="213"/>
      <c r="AI1622" s="213"/>
      <c r="AJ1622" s="213"/>
      <c r="AK1622" s="213"/>
      <c r="AL1622" s="213"/>
      <c r="AM1622" s="213"/>
      <c r="AN1622" s="213"/>
      <c r="AO1622" s="213"/>
      <c r="AP1622" s="213"/>
      <c r="AQ1622" s="213"/>
      <c r="AR1622" s="213"/>
      <c r="AS1622" s="213"/>
      <c r="AT1622" s="213"/>
      <c r="AU1622" s="213"/>
      <c r="AV1622" s="213"/>
      <c r="AW1622" s="213"/>
      <c r="AX1622" s="213"/>
      <c r="AY1622" s="213"/>
      <c r="AZ1622" s="213"/>
      <c r="BA1622" s="213"/>
      <c r="BB1622" s="213"/>
      <c r="BC1622" s="213"/>
      <c r="BD1622" s="213"/>
      <c r="BE1622" s="213"/>
      <c r="BF1622" s="213"/>
      <c r="BG1622" s="213"/>
      <c r="BH1622" s="213"/>
    </row>
    <row r="1623" spans="1:60" outlineLevel="1" x14ac:dyDescent="0.2">
      <c r="A1623" s="236">
        <v>264</v>
      </c>
      <c r="B1623" s="237" t="s">
        <v>2771</v>
      </c>
      <c r="C1623" s="249" t="s">
        <v>487</v>
      </c>
      <c r="D1623" s="238" t="s">
        <v>428</v>
      </c>
      <c r="E1623" s="239">
        <v>8.25</v>
      </c>
      <c r="F1623" s="240"/>
      <c r="G1623" s="241">
        <f>ROUND(E1623*F1623,2)</f>
        <v>0</v>
      </c>
      <c r="H1623" s="240"/>
      <c r="I1623" s="241">
        <f>ROUND(E1623*H1623,2)</f>
        <v>0</v>
      </c>
      <c r="J1623" s="240"/>
      <c r="K1623" s="241">
        <f>ROUND(E1623*J1623,2)</f>
        <v>0</v>
      </c>
      <c r="L1623" s="241">
        <v>21</v>
      </c>
      <c r="M1623" s="241">
        <f>G1623*(1+L1623/100)</f>
        <v>0</v>
      </c>
      <c r="N1623" s="239">
        <v>2.2000000000000001E-3</v>
      </c>
      <c r="O1623" s="239">
        <f>ROUND(E1623*N1623,2)</f>
        <v>0.02</v>
      </c>
      <c r="P1623" s="239">
        <v>0</v>
      </c>
      <c r="Q1623" s="239">
        <f>ROUND(E1623*P1623,2)</f>
        <v>0</v>
      </c>
      <c r="R1623" s="241"/>
      <c r="S1623" s="241" t="s">
        <v>343</v>
      </c>
      <c r="T1623" s="242" t="s">
        <v>195</v>
      </c>
      <c r="U1623" s="224">
        <v>0</v>
      </c>
      <c r="V1623" s="224">
        <f>ROUND(E1623*U1623,2)</f>
        <v>0</v>
      </c>
      <c r="W1623" s="224"/>
      <c r="X1623" s="224" t="s">
        <v>318</v>
      </c>
      <c r="Y1623" s="213"/>
      <c r="Z1623" s="213"/>
      <c r="AA1623" s="213"/>
      <c r="AB1623" s="213"/>
      <c r="AC1623" s="213"/>
      <c r="AD1623" s="213"/>
      <c r="AE1623" s="213"/>
      <c r="AF1623" s="213"/>
      <c r="AG1623" s="213" t="s">
        <v>319</v>
      </c>
      <c r="AH1623" s="213"/>
      <c r="AI1623" s="213"/>
      <c r="AJ1623" s="213"/>
      <c r="AK1623" s="213"/>
      <c r="AL1623" s="213"/>
      <c r="AM1623" s="213"/>
      <c r="AN1623" s="213"/>
      <c r="AO1623" s="213"/>
      <c r="AP1623" s="213"/>
      <c r="AQ1623" s="213"/>
      <c r="AR1623" s="213"/>
      <c r="AS1623" s="213"/>
      <c r="AT1623" s="213"/>
      <c r="AU1623" s="213"/>
      <c r="AV1623" s="213"/>
      <c r="AW1623" s="213"/>
      <c r="AX1623" s="213"/>
      <c r="AY1623" s="213"/>
      <c r="AZ1623" s="213"/>
      <c r="BA1623" s="213"/>
      <c r="BB1623" s="213"/>
      <c r="BC1623" s="213"/>
      <c r="BD1623" s="213"/>
      <c r="BE1623" s="213"/>
      <c r="BF1623" s="213"/>
      <c r="BG1623" s="213"/>
      <c r="BH1623" s="213"/>
    </row>
    <row r="1624" spans="1:60" outlineLevel="1" x14ac:dyDescent="0.2">
      <c r="A1624" s="220"/>
      <c r="B1624" s="221"/>
      <c r="C1624" s="253" t="s">
        <v>2772</v>
      </c>
      <c r="D1624" s="226"/>
      <c r="E1624" s="227">
        <v>8.25</v>
      </c>
      <c r="F1624" s="224"/>
      <c r="G1624" s="224"/>
      <c r="H1624" s="224"/>
      <c r="I1624" s="224"/>
      <c r="J1624" s="224"/>
      <c r="K1624" s="224"/>
      <c r="L1624" s="224"/>
      <c r="M1624" s="224"/>
      <c r="N1624" s="223"/>
      <c r="O1624" s="223"/>
      <c r="P1624" s="223"/>
      <c r="Q1624" s="223"/>
      <c r="R1624" s="224"/>
      <c r="S1624" s="224"/>
      <c r="T1624" s="224"/>
      <c r="U1624" s="224"/>
      <c r="V1624" s="224"/>
      <c r="W1624" s="224"/>
      <c r="X1624" s="224"/>
      <c r="Y1624" s="213"/>
      <c r="Z1624" s="213"/>
      <c r="AA1624" s="213"/>
      <c r="AB1624" s="213"/>
      <c r="AC1624" s="213"/>
      <c r="AD1624" s="213"/>
      <c r="AE1624" s="213"/>
      <c r="AF1624" s="213"/>
      <c r="AG1624" s="213" t="s">
        <v>204</v>
      </c>
      <c r="AH1624" s="213">
        <v>0</v>
      </c>
      <c r="AI1624" s="213"/>
      <c r="AJ1624" s="213"/>
      <c r="AK1624" s="213"/>
      <c r="AL1624" s="213"/>
      <c r="AM1624" s="213"/>
      <c r="AN1624" s="213"/>
      <c r="AO1624" s="213"/>
      <c r="AP1624" s="213"/>
      <c r="AQ1624" s="213"/>
      <c r="AR1624" s="213"/>
      <c r="AS1624" s="213"/>
      <c r="AT1624" s="213"/>
      <c r="AU1624" s="213"/>
      <c r="AV1624" s="213"/>
      <c r="AW1624" s="213"/>
      <c r="AX1624" s="213"/>
      <c r="AY1624" s="213"/>
      <c r="AZ1624" s="213"/>
      <c r="BA1624" s="213"/>
      <c r="BB1624" s="213"/>
      <c r="BC1624" s="213"/>
      <c r="BD1624" s="213"/>
      <c r="BE1624" s="213"/>
      <c r="BF1624" s="213"/>
      <c r="BG1624" s="213"/>
      <c r="BH1624" s="213"/>
    </row>
    <row r="1625" spans="1:60" outlineLevel="1" x14ac:dyDescent="0.2">
      <c r="A1625" s="220"/>
      <c r="B1625" s="221"/>
      <c r="C1625" s="251"/>
      <c r="D1625" s="246"/>
      <c r="E1625" s="246"/>
      <c r="F1625" s="246"/>
      <c r="G1625" s="246"/>
      <c r="H1625" s="224"/>
      <c r="I1625" s="224"/>
      <c r="J1625" s="224"/>
      <c r="K1625" s="224"/>
      <c r="L1625" s="224"/>
      <c r="M1625" s="224"/>
      <c r="N1625" s="223"/>
      <c r="O1625" s="223"/>
      <c r="P1625" s="223"/>
      <c r="Q1625" s="223"/>
      <c r="R1625" s="224"/>
      <c r="S1625" s="224"/>
      <c r="T1625" s="224"/>
      <c r="U1625" s="224"/>
      <c r="V1625" s="224"/>
      <c r="W1625" s="224"/>
      <c r="X1625" s="224"/>
      <c r="Y1625" s="213"/>
      <c r="Z1625" s="213"/>
      <c r="AA1625" s="213"/>
      <c r="AB1625" s="213"/>
      <c r="AC1625" s="213"/>
      <c r="AD1625" s="213"/>
      <c r="AE1625" s="213"/>
      <c r="AF1625" s="213"/>
      <c r="AG1625" s="213" t="s">
        <v>200</v>
      </c>
      <c r="AH1625" s="213"/>
      <c r="AI1625" s="213"/>
      <c r="AJ1625" s="213"/>
      <c r="AK1625" s="213"/>
      <c r="AL1625" s="213"/>
      <c r="AM1625" s="213"/>
      <c r="AN1625" s="213"/>
      <c r="AO1625" s="213"/>
      <c r="AP1625" s="213"/>
      <c r="AQ1625" s="213"/>
      <c r="AR1625" s="213"/>
      <c r="AS1625" s="213"/>
      <c r="AT1625" s="213"/>
      <c r="AU1625" s="213"/>
      <c r="AV1625" s="213"/>
      <c r="AW1625" s="213"/>
      <c r="AX1625" s="213"/>
      <c r="AY1625" s="213"/>
      <c r="AZ1625" s="213"/>
      <c r="BA1625" s="213"/>
      <c r="BB1625" s="213"/>
      <c r="BC1625" s="213"/>
      <c r="BD1625" s="213"/>
      <c r="BE1625" s="213"/>
      <c r="BF1625" s="213"/>
      <c r="BG1625" s="213"/>
      <c r="BH1625" s="213"/>
    </row>
    <row r="1626" spans="1:60" ht="22.5" outlineLevel="1" x14ac:dyDescent="0.2">
      <c r="A1626" s="236">
        <v>265</v>
      </c>
      <c r="B1626" s="237" t="s">
        <v>2773</v>
      </c>
      <c r="C1626" s="249" t="s">
        <v>2774</v>
      </c>
      <c r="D1626" s="238" t="s">
        <v>398</v>
      </c>
      <c r="E1626" s="239">
        <v>341.649</v>
      </c>
      <c r="F1626" s="240"/>
      <c r="G1626" s="241">
        <f>ROUND(E1626*F1626,2)</f>
        <v>0</v>
      </c>
      <c r="H1626" s="240"/>
      <c r="I1626" s="241">
        <f>ROUND(E1626*H1626,2)</f>
        <v>0</v>
      </c>
      <c r="J1626" s="240"/>
      <c r="K1626" s="241">
        <f>ROUND(E1626*J1626,2)</f>
        <v>0</v>
      </c>
      <c r="L1626" s="241">
        <v>21</v>
      </c>
      <c r="M1626" s="241">
        <f>G1626*(1+L1626/100)</f>
        <v>0</v>
      </c>
      <c r="N1626" s="239">
        <v>1.3599999999999999E-2</v>
      </c>
      <c r="O1626" s="239">
        <f>ROUND(E1626*N1626,2)</f>
        <v>4.6500000000000004</v>
      </c>
      <c r="P1626" s="239">
        <v>0</v>
      </c>
      <c r="Q1626" s="239">
        <f>ROUND(E1626*P1626,2)</f>
        <v>0</v>
      </c>
      <c r="R1626" s="241" t="s">
        <v>317</v>
      </c>
      <c r="S1626" s="241" t="s">
        <v>194</v>
      </c>
      <c r="T1626" s="242" t="s">
        <v>242</v>
      </c>
      <c r="U1626" s="224">
        <v>0</v>
      </c>
      <c r="V1626" s="224">
        <f>ROUND(E1626*U1626,2)</f>
        <v>0</v>
      </c>
      <c r="W1626" s="224"/>
      <c r="X1626" s="224" t="s">
        <v>318</v>
      </c>
      <c r="Y1626" s="213"/>
      <c r="Z1626" s="213"/>
      <c r="AA1626" s="213"/>
      <c r="AB1626" s="213"/>
      <c r="AC1626" s="213"/>
      <c r="AD1626" s="213"/>
      <c r="AE1626" s="213"/>
      <c r="AF1626" s="213"/>
      <c r="AG1626" s="213" t="s">
        <v>319</v>
      </c>
      <c r="AH1626" s="213"/>
      <c r="AI1626" s="213"/>
      <c r="AJ1626" s="213"/>
      <c r="AK1626" s="213"/>
      <c r="AL1626" s="213"/>
      <c r="AM1626" s="213"/>
      <c r="AN1626" s="213"/>
      <c r="AO1626" s="213"/>
      <c r="AP1626" s="213"/>
      <c r="AQ1626" s="213"/>
      <c r="AR1626" s="213"/>
      <c r="AS1626" s="213"/>
      <c r="AT1626" s="213"/>
      <c r="AU1626" s="213"/>
      <c r="AV1626" s="213"/>
      <c r="AW1626" s="213"/>
      <c r="AX1626" s="213"/>
      <c r="AY1626" s="213"/>
      <c r="AZ1626" s="213"/>
      <c r="BA1626" s="213"/>
      <c r="BB1626" s="213"/>
      <c r="BC1626" s="213"/>
      <c r="BD1626" s="213"/>
      <c r="BE1626" s="213"/>
      <c r="BF1626" s="213"/>
      <c r="BG1626" s="213"/>
      <c r="BH1626" s="213"/>
    </row>
    <row r="1627" spans="1:60" outlineLevel="1" x14ac:dyDescent="0.2">
      <c r="A1627" s="220"/>
      <c r="B1627" s="221"/>
      <c r="C1627" s="253" t="s">
        <v>2775</v>
      </c>
      <c r="D1627" s="226"/>
      <c r="E1627" s="227">
        <v>341.649</v>
      </c>
      <c r="F1627" s="224"/>
      <c r="G1627" s="224"/>
      <c r="H1627" s="224"/>
      <c r="I1627" s="224"/>
      <c r="J1627" s="224"/>
      <c r="K1627" s="224"/>
      <c r="L1627" s="224"/>
      <c r="M1627" s="224"/>
      <c r="N1627" s="223"/>
      <c r="O1627" s="223"/>
      <c r="P1627" s="223"/>
      <c r="Q1627" s="223"/>
      <c r="R1627" s="224"/>
      <c r="S1627" s="224"/>
      <c r="T1627" s="224"/>
      <c r="U1627" s="224"/>
      <c r="V1627" s="224"/>
      <c r="W1627" s="224"/>
      <c r="X1627" s="224"/>
      <c r="Y1627" s="213"/>
      <c r="Z1627" s="213"/>
      <c r="AA1627" s="213"/>
      <c r="AB1627" s="213"/>
      <c r="AC1627" s="213"/>
      <c r="AD1627" s="213"/>
      <c r="AE1627" s="213"/>
      <c r="AF1627" s="213"/>
      <c r="AG1627" s="213" t="s">
        <v>204</v>
      </c>
      <c r="AH1627" s="213">
        <v>0</v>
      </c>
      <c r="AI1627" s="213"/>
      <c r="AJ1627" s="213"/>
      <c r="AK1627" s="213"/>
      <c r="AL1627" s="213"/>
      <c r="AM1627" s="213"/>
      <c r="AN1627" s="213"/>
      <c r="AO1627" s="213"/>
      <c r="AP1627" s="213"/>
      <c r="AQ1627" s="213"/>
      <c r="AR1627" s="213"/>
      <c r="AS1627" s="213"/>
      <c r="AT1627" s="213"/>
      <c r="AU1627" s="213"/>
      <c r="AV1627" s="213"/>
      <c r="AW1627" s="213"/>
      <c r="AX1627" s="213"/>
      <c r="AY1627" s="213"/>
      <c r="AZ1627" s="213"/>
      <c r="BA1627" s="213"/>
      <c r="BB1627" s="213"/>
      <c r="BC1627" s="213"/>
      <c r="BD1627" s="213"/>
      <c r="BE1627" s="213"/>
      <c r="BF1627" s="213"/>
      <c r="BG1627" s="213"/>
      <c r="BH1627" s="213"/>
    </row>
    <row r="1628" spans="1:60" outlineLevel="1" x14ac:dyDescent="0.2">
      <c r="A1628" s="220"/>
      <c r="B1628" s="221"/>
      <c r="C1628" s="251"/>
      <c r="D1628" s="246"/>
      <c r="E1628" s="246"/>
      <c r="F1628" s="246"/>
      <c r="G1628" s="246"/>
      <c r="H1628" s="224"/>
      <c r="I1628" s="224"/>
      <c r="J1628" s="224"/>
      <c r="K1628" s="224"/>
      <c r="L1628" s="224"/>
      <c r="M1628" s="224"/>
      <c r="N1628" s="223"/>
      <c r="O1628" s="223"/>
      <c r="P1628" s="223"/>
      <c r="Q1628" s="223"/>
      <c r="R1628" s="224"/>
      <c r="S1628" s="224"/>
      <c r="T1628" s="224"/>
      <c r="U1628" s="224"/>
      <c r="V1628" s="224"/>
      <c r="W1628" s="224"/>
      <c r="X1628" s="224"/>
      <c r="Y1628" s="213"/>
      <c r="Z1628" s="213"/>
      <c r="AA1628" s="213"/>
      <c r="AB1628" s="213"/>
      <c r="AC1628" s="213"/>
      <c r="AD1628" s="213"/>
      <c r="AE1628" s="213"/>
      <c r="AF1628" s="213"/>
      <c r="AG1628" s="213" t="s">
        <v>200</v>
      </c>
      <c r="AH1628" s="213"/>
      <c r="AI1628" s="213"/>
      <c r="AJ1628" s="213"/>
      <c r="AK1628" s="213"/>
      <c r="AL1628" s="213"/>
      <c r="AM1628" s="213"/>
      <c r="AN1628" s="213"/>
      <c r="AO1628" s="213"/>
      <c r="AP1628" s="213"/>
      <c r="AQ1628" s="213"/>
      <c r="AR1628" s="213"/>
      <c r="AS1628" s="213"/>
      <c r="AT1628" s="213"/>
      <c r="AU1628" s="213"/>
      <c r="AV1628" s="213"/>
      <c r="AW1628" s="213"/>
      <c r="AX1628" s="213"/>
      <c r="AY1628" s="213"/>
      <c r="AZ1628" s="213"/>
      <c r="BA1628" s="213"/>
      <c r="BB1628" s="213"/>
      <c r="BC1628" s="213"/>
      <c r="BD1628" s="213"/>
      <c r="BE1628" s="213"/>
      <c r="BF1628" s="213"/>
      <c r="BG1628" s="213"/>
      <c r="BH1628" s="213"/>
    </row>
    <row r="1629" spans="1:60" outlineLevel="1" x14ac:dyDescent="0.2">
      <c r="A1629" s="220">
        <v>266</v>
      </c>
      <c r="B1629" s="221" t="s">
        <v>2776</v>
      </c>
      <c r="C1629" s="265" t="s">
        <v>2777</v>
      </c>
      <c r="D1629" s="222" t="s">
        <v>0</v>
      </c>
      <c r="E1629" s="245"/>
      <c r="F1629" s="225"/>
      <c r="G1629" s="224">
        <f>ROUND(E1629*F1629,2)</f>
        <v>0</v>
      </c>
      <c r="H1629" s="225"/>
      <c r="I1629" s="224">
        <f>ROUND(E1629*H1629,2)</f>
        <v>0</v>
      </c>
      <c r="J1629" s="225"/>
      <c r="K1629" s="224">
        <f>ROUND(E1629*J1629,2)</f>
        <v>0</v>
      </c>
      <c r="L1629" s="224">
        <v>21</v>
      </c>
      <c r="M1629" s="224">
        <f>G1629*(1+L1629/100)</f>
        <v>0</v>
      </c>
      <c r="N1629" s="223">
        <v>0</v>
      </c>
      <c r="O1629" s="223">
        <f>ROUND(E1629*N1629,2)</f>
        <v>0</v>
      </c>
      <c r="P1629" s="223">
        <v>0</v>
      </c>
      <c r="Q1629" s="223">
        <f>ROUND(E1629*P1629,2)</f>
        <v>0</v>
      </c>
      <c r="R1629" s="224" t="s">
        <v>2568</v>
      </c>
      <c r="S1629" s="224" t="s">
        <v>194</v>
      </c>
      <c r="T1629" s="224" t="s">
        <v>242</v>
      </c>
      <c r="U1629" s="224">
        <v>0</v>
      </c>
      <c r="V1629" s="224">
        <f>ROUND(E1629*U1629,2)</f>
        <v>0</v>
      </c>
      <c r="W1629" s="224"/>
      <c r="X1629" s="224" t="s">
        <v>338</v>
      </c>
      <c r="Y1629" s="213"/>
      <c r="Z1629" s="213"/>
      <c r="AA1629" s="213"/>
      <c r="AB1629" s="213"/>
      <c r="AC1629" s="213"/>
      <c r="AD1629" s="213"/>
      <c r="AE1629" s="213"/>
      <c r="AF1629" s="213"/>
      <c r="AG1629" s="213" t="s">
        <v>339</v>
      </c>
      <c r="AH1629" s="213"/>
      <c r="AI1629" s="213"/>
      <c r="AJ1629" s="213"/>
      <c r="AK1629" s="213"/>
      <c r="AL1629" s="213"/>
      <c r="AM1629" s="213"/>
      <c r="AN1629" s="213"/>
      <c r="AO1629" s="213"/>
      <c r="AP1629" s="213"/>
      <c r="AQ1629" s="213"/>
      <c r="AR1629" s="213"/>
      <c r="AS1629" s="213"/>
      <c r="AT1629" s="213"/>
      <c r="AU1629" s="213"/>
      <c r="AV1629" s="213"/>
      <c r="AW1629" s="213"/>
      <c r="AX1629" s="213"/>
      <c r="AY1629" s="213"/>
      <c r="AZ1629" s="213"/>
      <c r="BA1629" s="213"/>
      <c r="BB1629" s="213"/>
      <c r="BC1629" s="213"/>
      <c r="BD1629" s="213"/>
      <c r="BE1629" s="213"/>
      <c r="BF1629" s="213"/>
      <c r="BG1629" s="213"/>
      <c r="BH1629" s="213"/>
    </row>
    <row r="1630" spans="1:60" outlineLevel="1" x14ac:dyDescent="0.2">
      <c r="A1630" s="220"/>
      <c r="B1630" s="221"/>
      <c r="C1630" s="251"/>
      <c r="D1630" s="246"/>
      <c r="E1630" s="246"/>
      <c r="F1630" s="246"/>
      <c r="G1630" s="246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13"/>
      <c r="Z1630" s="213"/>
      <c r="AA1630" s="213"/>
      <c r="AB1630" s="213"/>
      <c r="AC1630" s="213"/>
      <c r="AD1630" s="213"/>
      <c r="AE1630" s="213"/>
      <c r="AF1630" s="213"/>
      <c r="AG1630" s="213" t="s">
        <v>200</v>
      </c>
      <c r="AH1630" s="213"/>
      <c r="AI1630" s="213"/>
      <c r="AJ1630" s="213"/>
      <c r="AK1630" s="213"/>
      <c r="AL1630" s="213"/>
      <c r="AM1630" s="213"/>
      <c r="AN1630" s="213"/>
      <c r="AO1630" s="213"/>
      <c r="AP1630" s="213"/>
      <c r="AQ1630" s="213"/>
      <c r="AR1630" s="213"/>
      <c r="AS1630" s="213"/>
      <c r="AT1630" s="213"/>
      <c r="AU1630" s="213"/>
      <c r="AV1630" s="213"/>
      <c r="AW1630" s="213"/>
      <c r="AX1630" s="213"/>
      <c r="AY1630" s="213"/>
      <c r="AZ1630" s="213"/>
      <c r="BA1630" s="213"/>
      <c r="BB1630" s="213"/>
      <c r="BC1630" s="213"/>
      <c r="BD1630" s="213"/>
      <c r="BE1630" s="213"/>
      <c r="BF1630" s="213"/>
      <c r="BG1630" s="213"/>
      <c r="BH1630" s="213"/>
    </row>
    <row r="1631" spans="1:60" x14ac:dyDescent="0.2">
      <c r="A1631" s="229" t="s">
        <v>189</v>
      </c>
      <c r="B1631" s="230" t="s">
        <v>148</v>
      </c>
      <c r="C1631" s="248" t="s">
        <v>149</v>
      </c>
      <c r="D1631" s="231"/>
      <c r="E1631" s="232"/>
      <c r="F1631" s="233"/>
      <c r="G1631" s="233">
        <f>SUMIF(AG1632:AG1641,"&lt;&gt;NOR",G1632:G1641)</f>
        <v>0</v>
      </c>
      <c r="H1631" s="233"/>
      <c r="I1631" s="233">
        <f>SUM(I1632:I1641)</f>
        <v>0</v>
      </c>
      <c r="J1631" s="233"/>
      <c r="K1631" s="233">
        <f>SUM(K1632:K1641)</f>
        <v>0</v>
      </c>
      <c r="L1631" s="233"/>
      <c r="M1631" s="233">
        <f>SUM(M1632:M1641)</f>
        <v>0</v>
      </c>
      <c r="N1631" s="232"/>
      <c r="O1631" s="232">
        <f>SUM(O1632:O1641)</f>
        <v>0.05</v>
      </c>
      <c r="P1631" s="232"/>
      <c r="Q1631" s="232">
        <f>SUM(Q1632:Q1641)</f>
        <v>0</v>
      </c>
      <c r="R1631" s="233"/>
      <c r="S1631" s="233"/>
      <c r="T1631" s="234"/>
      <c r="U1631" s="228"/>
      <c r="V1631" s="228">
        <f>SUM(V1632:V1641)</f>
        <v>33.200000000000003</v>
      </c>
      <c r="W1631" s="228"/>
      <c r="X1631" s="228"/>
      <c r="AG1631" t="s">
        <v>190</v>
      </c>
    </row>
    <row r="1632" spans="1:60" outlineLevel="1" x14ac:dyDescent="0.2">
      <c r="A1632" s="236">
        <v>267</v>
      </c>
      <c r="B1632" s="237" t="s">
        <v>2778</v>
      </c>
      <c r="C1632" s="249" t="s">
        <v>2779</v>
      </c>
      <c r="D1632" s="238" t="s">
        <v>398</v>
      </c>
      <c r="E1632" s="239">
        <v>79.3</v>
      </c>
      <c r="F1632" s="240"/>
      <c r="G1632" s="241">
        <f>ROUND(E1632*F1632,2)</f>
        <v>0</v>
      </c>
      <c r="H1632" s="240"/>
      <c r="I1632" s="241">
        <f>ROUND(E1632*H1632,2)</f>
        <v>0</v>
      </c>
      <c r="J1632" s="240"/>
      <c r="K1632" s="241">
        <f>ROUND(E1632*J1632,2)</f>
        <v>0</v>
      </c>
      <c r="L1632" s="241">
        <v>21</v>
      </c>
      <c r="M1632" s="241">
        <f>G1632*(1+L1632/100)</f>
        <v>0</v>
      </c>
      <c r="N1632" s="239">
        <v>4.8000000000000001E-4</v>
      </c>
      <c r="O1632" s="239">
        <f>ROUND(E1632*N1632,2)</f>
        <v>0.04</v>
      </c>
      <c r="P1632" s="239">
        <v>0</v>
      </c>
      <c r="Q1632" s="239">
        <f>ROUND(E1632*P1632,2)</f>
        <v>0</v>
      </c>
      <c r="R1632" s="241" t="s">
        <v>2780</v>
      </c>
      <c r="S1632" s="241" t="s">
        <v>194</v>
      </c>
      <c r="T1632" s="242" t="s">
        <v>242</v>
      </c>
      <c r="U1632" s="224">
        <v>0.35799999999999998</v>
      </c>
      <c r="V1632" s="224">
        <f>ROUND(E1632*U1632,2)</f>
        <v>28.39</v>
      </c>
      <c r="W1632" s="224"/>
      <c r="X1632" s="224" t="s">
        <v>231</v>
      </c>
      <c r="Y1632" s="213"/>
      <c r="Z1632" s="213"/>
      <c r="AA1632" s="213"/>
      <c r="AB1632" s="213"/>
      <c r="AC1632" s="213"/>
      <c r="AD1632" s="213"/>
      <c r="AE1632" s="213"/>
      <c r="AF1632" s="213"/>
      <c r="AG1632" s="213" t="s">
        <v>232</v>
      </c>
      <c r="AH1632" s="213"/>
      <c r="AI1632" s="213"/>
      <c r="AJ1632" s="213"/>
      <c r="AK1632" s="213"/>
      <c r="AL1632" s="213"/>
      <c r="AM1632" s="213"/>
      <c r="AN1632" s="213"/>
      <c r="AO1632" s="213"/>
      <c r="AP1632" s="213"/>
      <c r="AQ1632" s="213"/>
      <c r="AR1632" s="213"/>
      <c r="AS1632" s="213"/>
      <c r="AT1632" s="213"/>
      <c r="AU1632" s="213"/>
      <c r="AV1632" s="213"/>
      <c r="AW1632" s="213"/>
      <c r="AX1632" s="213"/>
      <c r="AY1632" s="213"/>
      <c r="AZ1632" s="213"/>
      <c r="BA1632" s="213"/>
      <c r="BB1632" s="213"/>
      <c r="BC1632" s="213"/>
      <c r="BD1632" s="213"/>
      <c r="BE1632" s="213"/>
      <c r="BF1632" s="213"/>
      <c r="BG1632" s="213"/>
      <c r="BH1632" s="213"/>
    </row>
    <row r="1633" spans="1:60" outlineLevel="1" x14ac:dyDescent="0.2">
      <c r="A1633" s="220"/>
      <c r="B1633" s="221"/>
      <c r="C1633" s="253" t="s">
        <v>2781</v>
      </c>
      <c r="D1633" s="226"/>
      <c r="E1633" s="227">
        <v>79.3</v>
      </c>
      <c r="F1633" s="224"/>
      <c r="G1633" s="224"/>
      <c r="H1633" s="224"/>
      <c r="I1633" s="224"/>
      <c r="J1633" s="224"/>
      <c r="K1633" s="224"/>
      <c r="L1633" s="224"/>
      <c r="M1633" s="224"/>
      <c r="N1633" s="223"/>
      <c r="O1633" s="223"/>
      <c r="P1633" s="223"/>
      <c r="Q1633" s="223"/>
      <c r="R1633" s="224"/>
      <c r="S1633" s="224"/>
      <c r="T1633" s="224"/>
      <c r="U1633" s="224"/>
      <c r="V1633" s="224"/>
      <c r="W1633" s="224"/>
      <c r="X1633" s="224"/>
      <c r="Y1633" s="213"/>
      <c r="Z1633" s="213"/>
      <c r="AA1633" s="213"/>
      <c r="AB1633" s="213"/>
      <c r="AC1633" s="213"/>
      <c r="AD1633" s="213"/>
      <c r="AE1633" s="213"/>
      <c r="AF1633" s="213"/>
      <c r="AG1633" s="213" t="s">
        <v>204</v>
      </c>
      <c r="AH1633" s="213">
        <v>0</v>
      </c>
      <c r="AI1633" s="213"/>
      <c r="AJ1633" s="213"/>
      <c r="AK1633" s="213"/>
      <c r="AL1633" s="213"/>
      <c r="AM1633" s="213"/>
      <c r="AN1633" s="213"/>
      <c r="AO1633" s="213"/>
      <c r="AP1633" s="213"/>
      <c r="AQ1633" s="213"/>
      <c r="AR1633" s="213"/>
      <c r="AS1633" s="213"/>
      <c r="AT1633" s="213"/>
      <c r="AU1633" s="213"/>
      <c r="AV1633" s="213"/>
      <c r="AW1633" s="213"/>
      <c r="AX1633" s="213"/>
      <c r="AY1633" s="213"/>
      <c r="AZ1633" s="213"/>
      <c r="BA1633" s="213"/>
      <c r="BB1633" s="213"/>
      <c r="BC1633" s="213"/>
      <c r="BD1633" s="213"/>
      <c r="BE1633" s="213"/>
      <c r="BF1633" s="213"/>
      <c r="BG1633" s="213"/>
      <c r="BH1633" s="213"/>
    </row>
    <row r="1634" spans="1:60" outlineLevel="1" x14ac:dyDescent="0.2">
      <c r="A1634" s="220"/>
      <c r="B1634" s="221"/>
      <c r="C1634" s="251"/>
      <c r="D1634" s="246"/>
      <c r="E1634" s="246"/>
      <c r="F1634" s="246"/>
      <c r="G1634" s="246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13"/>
      <c r="Z1634" s="213"/>
      <c r="AA1634" s="213"/>
      <c r="AB1634" s="213"/>
      <c r="AC1634" s="213"/>
      <c r="AD1634" s="213"/>
      <c r="AE1634" s="213"/>
      <c r="AF1634" s="213"/>
      <c r="AG1634" s="213" t="s">
        <v>200</v>
      </c>
      <c r="AH1634" s="213"/>
      <c r="AI1634" s="213"/>
      <c r="AJ1634" s="213"/>
      <c r="AK1634" s="213"/>
      <c r="AL1634" s="213"/>
      <c r="AM1634" s="213"/>
      <c r="AN1634" s="213"/>
      <c r="AO1634" s="213"/>
      <c r="AP1634" s="213"/>
      <c r="AQ1634" s="213"/>
      <c r="AR1634" s="213"/>
      <c r="AS1634" s="213"/>
      <c r="AT1634" s="213"/>
      <c r="AU1634" s="213"/>
      <c r="AV1634" s="213"/>
      <c r="AW1634" s="213"/>
      <c r="AX1634" s="213"/>
      <c r="AY1634" s="213"/>
      <c r="AZ1634" s="213"/>
      <c r="BA1634" s="213"/>
      <c r="BB1634" s="213"/>
      <c r="BC1634" s="213"/>
      <c r="BD1634" s="213"/>
      <c r="BE1634" s="213"/>
      <c r="BF1634" s="213"/>
      <c r="BG1634" s="213"/>
      <c r="BH1634" s="213"/>
    </row>
    <row r="1635" spans="1:60" ht="22.5" outlineLevel="1" x14ac:dyDescent="0.2">
      <c r="A1635" s="236">
        <v>268</v>
      </c>
      <c r="B1635" s="237" t="s">
        <v>2782</v>
      </c>
      <c r="C1635" s="249" t="s">
        <v>2783</v>
      </c>
      <c r="D1635" s="238" t="s">
        <v>398</v>
      </c>
      <c r="E1635" s="239">
        <v>31.219000000000001</v>
      </c>
      <c r="F1635" s="240"/>
      <c r="G1635" s="241">
        <f>ROUND(E1635*F1635,2)</f>
        <v>0</v>
      </c>
      <c r="H1635" s="240"/>
      <c r="I1635" s="241">
        <f>ROUND(E1635*H1635,2)</f>
        <v>0</v>
      </c>
      <c r="J1635" s="240"/>
      <c r="K1635" s="241">
        <f>ROUND(E1635*J1635,2)</f>
        <v>0</v>
      </c>
      <c r="L1635" s="241">
        <v>21</v>
      </c>
      <c r="M1635" s="241">
        <f>G1635*(1+L1635/100)</f>
        <v>0</v>
      </c>
      <c r="N1635" s="239">
        <v>4.0999999999999999E-4</v>
      </c>
      <c r="O1635" s="239">
        <f>ROUND(E1635*N1635,2)</f>
        <v>0.01</v>
      </c>
      <c r="P1635" s="239">
        <v>0</v>
      </c>
      <c r="Q1635" s="239">
        <f>ROUND(E1635*P1635,2)</f>
        <v>0</v>
      </c>
      <c r="R1635" s="241" t="s">
        <v>2780</v>
      </c>
      <c r="S1635" s="241" t="s">
        <v>194</v>
      </c>
      <c r="T1635" s="242" t="s">
        <v>242</v>
      </c>
      <c r="U1635" s="224">
        <v>0.154</v>
      </c>
      <c r="V1635" s="224">
        <f>ROUND(E1635*U1635,2)</f>
        <v>4.8099999999999996</v>
      </c>
      <c r="W1635" s="224"/>
      <c r="X1635" s="224" t="s">
        <v>231</v>
      </c>
      <c r="Y1635" s="213"/>
      <c r="Z1635" s="213"/>
      <c r="AA1635" s="213"/>
      <c r="AB1635" s="213"/>
      <c r="AC1635" s="213"/>
      <c r="AD1635" s="213"/>
      <c r="AE1635" s="213"/>
      <c r="AF1635" s="213"/>
      <c r="AG1635" s="213" t="s">
        <v>232</v>
      </c>
      <c r="AH1635" s="213"/>
      <c r="AI1635" s="213"/>
      <c r="AJ1635" s="213"/>
      <c r="AK1635" s="213"/>
      <c r="AL1635" s="213"/>
      <c r="AM1635" s="213"/>
      <c r="AN1635" s="213"/>
      <c r="AO1635" s="213"/>
      <c r="AP1635" s="213"/>
      <c r="AQ1635" s="213"/>
      <c r="AR1635" s="213"/>
      <c r="AS1635" s="213"/>
      <c r="AT1635" s="213"/>
      <c r="AU1635" s="213"/>
      <c r="AV1635" s="213"/>
      <c r="AW1635" s="213"/>
      <c r="AX1635" s="213"/>
      <c r="AY1635" s="213"/>
      <c r="AZ1635" s="213"/>
      <c r="BA1635" s="213"/>
      <c r="BB1635" s="213"/>
      <c r="BC1635" s="213"/>
      <c r="BD1635" s="213"/>
      <c r="BE1635" s="213"/>
      <c r="BF1635" s="213"/>
      <c r="BG1635" s="213"/>
      <c r="BH1635" s="213"/>
    </row>
    <row r="1636" spans="1:60" outlineLevel="1" x14ac:dyDescent="0.2">
      <c r="A1636" s="220"/>
      <c r="B1636" s="221"/>
      <c r="C1636" s="250" t="s">
        <v>2784</v>
      </c>
      <c r="D1636" s="244"/>
      <c r="E1636" s="244"/>
      <c r="F1636" s="244"/>
      <c r="G1636" s="244"/>
      <c r="H1636" s="224"/>
      <c r="I1636" s="224"/>
      <c r="J1636" s="224"/>
      <c r="K1636" s="224"/>
      <c r="L1636" s="224"/>
      <c r="M1636" s="224"/>
      <c r="N1636" s="223"/>
      <c r="O1636" s="223"/>
      <c r="P1636" s="223"/>
      <c r="Q1636" s="223"/>
      <c r="R1636" s="224"/>
      <c r="S1636" s="224"/>
      <c r="T1636" s="224"/>
      <c r="U1636" s="224"/>
      <c r="V1636" s="224"/>
      <c r="W1636" s="224"/>
      <c r="X1636" s="224"/>
      <c r="Y1636" s="213"/>
      <c r="Z1636" s="213"/>
      <c r="AA1636" s="213"/>
      <c r="AB1636" s="213"/>
      <c r="AC1636" s="213"/>
      <c r="AD1636" s="213"/>
      <c r="AE1636" s="213"/>
      <c r="AF1636" s="213"/>
      <c r="AG1636" s="213" t="s">
        <v>199</v>
      </c>
      <c r="AH1636" s="213"/>
      <c r="AI1636" s="213"/>
      <c r="AJ1636" s="213"/>
      <c r="AK1636" s="213"/>
      <c r="AL1636" s="213"/>
      <c r="AM1636" s="213"/>
      <c r="AN1636" s="213"/>
      <c r="AO1636" s="213"/>
      <c r="AP1636" s="213"/>
      <c r="AQ1636" s="213"/>
      <c r="AR1636" s="213"/>
      <c r="AS1636" s="213"/>
      <c r="AT1636" s="213"/>
      <c r="AU1636" s="213"/>
      <c r="AV1636" s="213"/>
      <c r="AW1636" s="213"/>
      <c r="AX1636" s="213"/>
      <c r="AY1636" s="213"/>
      <c r="AZ1636" s="213"/>
      <c r="BA1636" s="213"/>
      <c r="BB1636" s="213"/>
      <c r="BC1636" s="213"/>
      <c r="BD1636" s="213"/>
      <c r="BE1636" s="213"/>
      <c r="BF1636" s="213"/>
      <c r="BG1636" s="213"/>
      <c r="BH1636" s="213"/>
    </row>
    <row r="1637" spans="1:60" outlineLevel="1" x14ac:dyDescent="0.2">
      <c r="A1637" s="220"/>
      <c r="B1637" s="221"/>
      <c r="C1637" s="253" t="s">
        <v>2785</v>
      </c>
      <c r="D1637" s="226"/>
      <c r="E1637" s="227">
        <v>4.0650000000000004</v>
      </c>
      <c r="F1637" s="224"/>
      <c r="G1637" s="224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13"/>
      <c r="Z1637" s="213"/>
      <c r="AA1637" s="213"/>
      <c r="AB1637" s="213"/>
      <c r="AC1637" s="213"/>
      <c r="AD1637" s="213"/>
      <c r="AE1637" s="213"/>
      <c r="AF1637" s="213"/>
      <c r="AG1637" s="213" t="s">
        <v>204</v>
      </c>
      <c r="AH1637" s="213">
        <v>0</v>
      </c>
      <c r="AI1637" s="213"/>
      <c r="AJ1637" s="213"/>
      <c r="AK1637" s="213"/>
      <c r="AL1637" s="213"/>
      <c r="AM1637" s="213"/>
      <c r="AN1637" s="213"/>
      <c r="AO1637" s="213"/>
      <c r="AP1637" s="213"/>
      <c r="AQ1637" s="213"/>
      <c r="AR1637" s="213"/>
      <c r="AS1637" s="213"/>
      <c r="AT1637" s="213"/>
      <c r="AU1637" s="213"/>
      <c r="AV1637" s="213"/>
      <c r="AW1637" s="213"/>
      <c r="AX1637" s="213"/>
      <c r="AY1637" s="213"/>
      <c r="AZ1637" s="213"/>
      <c r="BA1637" s="213"/>
      <c r="BB1637" s="213"/>
      <c r="BC1637" s="213"/>
      <c r="BD1637" s="213"/>
      <c r="BE1637" s="213"/>
      <c r="BF1637" s="213"/>
      <c r="BG1637" s="213"/>
      <c r="BH1637" s="213"/>
    </row>
    <row r="1638" spans="1:60" outlineLevel="1" x14ac:dyDescent="0.2">
      <c r="A1638" s="220"/>
      <c r="B1638" s="221"/>
      <c r="C1638" s="253" t="s">
        <v>2786</v>
      </c>
      <c r="D1638" s="226"/>
      <c r="E1638" s="227">
        <v>10.103999999999999</v>
      </c>
      <c r="F1638" s="224"/>
      <c r="G1638" s="224"/>
      <c r="H1638" s="224"/>
      <c r="I1638" s="224"/>
      <c r="J1638" s="224"/>
      <c r="K1638" s="224"/>
      <c r="L1638" s="224"/>
      <c r="M1638" s="224"/>
      <c r="N1638" s="223"/>
      <c r="O1638" s="223"/>
      <c r="P1638" s="223"/>
      <c r="Q1638" s="223"/>
      <c r="R1638" s="224"/>
      <c r="S1638" s="224"/>
      <c r="T1638" s="224"/>
      <c r="U1638" s="224"/>
      <c r="V1638" s="224"/>
      <c r="W1638" s="224"/>
      <c r="X1638" s="224"/>
      <c r="Y1638" s="213"/>
      <c r="Z1638" s="213"/>
      <c r="AA1638" s="213"/>
      <c r="AB1638" s="213"/>
      <c r="AC1638" s="213"/>
      <c r="AD1638" s="213"/>
      <c r="AE1638" s="213"/>
      <c r="AF1638" s="213"/>
      <c r="AG1638" s="213" t="s">
        <v>204</v>
      </c>
      <c r="AH1638" s="213">
        <v>0</v>
      </c>
      <c r="AI1638" s="213"/>
      <c r="AJ1638" s="213"/>
      <c r="AK1638" s="213"/>
      <c r="AL1638" s="213"/>
      <c r="AM1638" s="213"/>
      <c r="AN1638" s="213"/>
      <c r="AO1638" s="213"/>
      <c r="AP1638" s="213"/>
      <c r="AQ1638" s="213"/>
      <c r="AR1638" s="213"/>
      <c r="AS1638" s="213"/>
      <c r="AT1638" s="213"/>
      <c r="AU1638" s="213"/>
      <c r="AV1638" s="213"/>
      <c r="AW1638" s="213"/>
      <c r="AX1638" s="213"/>
      <c r="AY1638" s="213"/>
      <c r="AZ1638" s="213"/>
      <c r="BA1638" s="213"/>
      <c r="BB1638" s="213"/>
      <c r="BC1638" s="213"/>
      <c r="BD1638" s="213"/>
      <c r="BE1638" s="213"/>
      <c r="BF1638" s="213"/>
      <c r="BG1638" s="213"/>
      <c r="BH1638" s="213"/>
    </row>
    <row r="1639" spans="1:60" outlineLevel="1" x14ac:dyDescent="0.2">
      <c r="A1639" s="220"/>
      <c r="B1639" s="221"/>
      <c r="C1639" s="253" t="s">
        <v>2787</v>
      </c>
      <c r="D1639" s="226"/>
      <c r="E1639" s="227">
        <v>6.25</v>
      </c>
      <c r="F1639" s="224"/>
      <c r="G1639" s="224"/>
      <c r="H1639" s="224"/>
      <c r="I1639" s="224"/>
      <c r="J1639" s="224"/>
      <c r="K1639" s="224"/>
      <c r="L1639" s="224"/>
      <c r="M1639" s="224"/>
      <c r="N1639" s="223"/>
      <c r="O1639" s="223"/>
      <c r="P1639" s="223"/>
      <c r="Q1639" s="223"/>
      <c r="R1639" s="224"/>
      <c r="S1639" s="224"/>
      <c r="T1639" s="224"/>
      <c r="U1639" s="224"/>
      <c r="V1639" s="224"/>
      <c r="W1639" s="224"/>
      <c r="X1639" s="224"/>
      <c r="Y1639" s="213"/>
      <c r="Z1639" s="213"/>
      <c r="AA1639" s="213"/>
      <c r="AB1639" s="213"/>
      <c r="AC1639" s="213"/>
      <c r="AD1639" s="213"/>
      <c r="AE1639" s="213"/>
      <c r="AF1639" s="213"/>
      <c r="AG1639" s="213" t="s">
        <v>204</v>
      </c>
      <c r="AH1639" s="213">
        <v>0</v>
      </c>
      <c r="AI1639" s="213"/>
      <c r="AJ1639" s="213"/>
      <c r="AK1639" s="213"/>
      <c r="AL1639" s="213"/>
      <c r="AM1639" s="213"/>
      <c r="AN1639" s="213"/>
      <c r="AO1639" s="213"/>
      <c r="AP1639" s="213"/>
      <c r="AQ1639" s="213"/>
      <c r="AR1639" s="213"/>
      <c r="AS1639" s="213"/>
      <c r="AT1639" s="213"/>
      <c r="AU1639" s="213"/>
      <c r="AV1639" s="213"/>
      <c r="AW1639" s="213"/>
      <c r="AX1639" s="213"/>
      <c r="AY1639" s="213"/>
      <c r="AZ1639" s="213"/>
      <c r="BA1639" s="213"/>
      <c r="BB1639" s="213"/>
      <c r="BC1639" s="213"/>
      <c r="BD1639" s="213"/>
      <c r="BE1639" s="213"/>
      <c r="BF1639" s="213"/>
      <c r="BG1639" s="213"/>
      <c r="BH1639" s="213"/>
    </row>
    <row r="1640" spans="1:60" outlineLevel="1" x14ac:dyDescent="0.2">
      <c r="A1640" s="220"/>
      <c r="B1640" s="221"/>
      <c r="C1640" s="253" t="s">
        <v>2788</v>
      </c>
      <c r="D1640" s="226"/>
      <c r="E1640" s="227">
        <v>10.8</v>
      </c>
      <c r="F1640" s="224"/>
      <c r="G1640" s="224"/>
      <c r="H1640" s="224"/>
      <c r="I1640" s="224"/>
      <c r="J1640" s="224"/>
      <c r="K1640" s="224"/>
      <c r="L1640" s="224"/>
      <c r="M1640" s="224"/>
      <c r="N1640" s="223"/>
      <c r="O1640" s="223"/>
      <c r="P1640" s="223"/>
      <c r="Q1640" s="223"/>
      <c r="R1640" s="224"/>
      <c r="S1640" s="224"/>
      <c r="T1640" s="224"/>
      <c r="U1640" s="224"/>
      <c r="V1640" s="224"/>
      <c r="W1640" s="224"/>
      <c r="X1640" s="224"/>
      <c r="Y1640" s="213"/>
      <c r="Z1640" s="213"/>
      <c r="AA1640" s="213"/>
      <c r="AB1640" s="213"/>
      <c r="AC1640" s="213"/>
      <c r="AD1640" s="213"/>
      <c r="AE1640" s="213"/>
      <c r="AF1640" s="213"/>
      <c r="AG1640" s="213" t="s">
        <v>204</v>
      </c>
      <c r="AH1640" s="213">
        <v>0</v>
      </c>
      <c r="AI1640" s="213"/>
      <c r="AJ1640" s="213"/>
      <c r="AK1640" s="213"/>
      <c r="AL1640" s="213"/>
      <c r="AM1640" s="213"/>
      <c r="AN1640" s="213"/>
      <c r="AO1640" s="213"/>
      <c r="AP1640" s="213"/>
      <c r="AQ1640" s="213"/>
      <c r="AR1640" s="213"/>
      <c r="AS1640" s="213"/>
      <c r="AT1640" s="213"/>
      <c r="AU1640" s="213"/>
      <c r="AV1640" s="213"/>
      <c r="AW1640" s="213"/>
      <c r="AX1640" s="213"/>
      <c r="AY1640" s="213"/>
      <c r="AZ1640" s="213"/>
      <c r="BA1640" s="213"/>
      <c r="BB1640" s="213"/>
      <c r="BC1640" s="213"/>
      <c r="BD1640" s="213"/>
      <c r="BE1640" s="213"/>
      <c r="BF1640" s="213"/>
      <c r="BG1640" s="213"/>
      <c r="BH1640" s="213"/>
    </row>
    <row r="1641" spans="1:60" outlineLevel="1" x14ac:dyDescent="0.2">
      <c r="A1641" s="220"/>
      <c r="B1641" s="221"/>
      <c r="C1641" s="251"/>
      <c r="D1641" s="246"/>
      <c r="E1641" s="246"/>
      <c r="F1641" s="246"/>
      <c r="G1641" s="246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13"/>
      <c r="Z1641" s="213"/>
      <c r="AA1641" s="213"/>
      <c r="AB1641" s="213"/>
      <c r="AC1641" s="213"/>
      <c r="AD1641" s="213"/>
      <c r="AE1641" s="213"/>
      <c r="AF1641" s="213"/>
      <c r="AG1641" s="213" t="s">
        <v>200</v>
      </c>
      <c r="AH1641" s="213"/>
      <c r="AI1641" s="213"/>
      <c r="AJ1641" s="213"/>
      <c r="AK1641" s="213"/>
      <c r="AL1641" s="213"/>
      <c r="AM1641" s="213"/>
      <c r="AN1641" s="213"/>
      <c r="AO1641" s="213"/>
      <c r="AP1641" s="213"/>
      <c r="AQ1641" s="213"/>
      <c r="AR1641" s="213"/>
      <c r="AS1641" s="213"/>
      <c r="AT1641" s="213"/>
      <c r="AU1641" s="213"/>
      <c r="AV1641" s="213"/>
      <c r="AW1641" s="213"/>
      <c r="AX1641" s="213"/>
      <c r="AY1641" s="213"/>
      <c r="AZ1641" s="213"/>
      <c r="BA1641" s="213"/>
      <c r="BB1641" s="213"/>
      <c r="BC1641" s="213"/>
      <c r="BD1641" s="213"/>
      <c r="BE1641" s="213"/>
      <c r="BF1641" s="213"/>
      <c r="BG1641" s="213"/>
      <c r="BH1641" s="213"/>
    </row>
    <row r="1642" spans="1:60" x14ac:dyDescent="0.2">
      <c r="A1642" s="229" t="s">
        <v>189</v>
      </c>
      <c r="B1642" s="230" t="s">
        <v>150</v>
      </c>
      <c r="C1642" s="248" t="s">
        <v>151</v>
      </c>
      <c r="D1642" s="231"/>
      <c r="E1642" s="232"/>
      <c r="F1642" s="233"/>
      <c r="G1642" s="233">
        <f>SUMIF(AG1643:AG1661,"&lt;&gt;NOR",G1643:G1661)</f>
        <v>0</v>
      </c>
      <c r="H1642" s="233"/>
      <c r="I1642" s="233">
        <f>SUM(I1643:I1661)</f>
        <v>0</v>
      </c>
      <c r="J1642" s="233"/>
      <c r="K1642" s="233">
        <f>SUM(K1643:K1661)</f>
        <v>0</v>
      </c>
      <c r="L1642" s="233"/>
      <c r="M1642" s="233">
        <f>SUM(M1643:M1661)</f>
        <v>0</v>
      </c>
      <c r="N1642" s="232"/>
      <c r="O1642" s="232">
        <f>SUM(O1643:O1661)</f>
        <v>0.49</v>
      </c>
      <c r="P1642" s="232"/>
      <c r="Q1642" s="232">
        <f>SUM(Q1643:Q1661)</f>
        <v>0</v>
      </c>
      <c r="R1642" s="233"/>
      <c r="S1642" s="233"/>
      <c r="T1642" s="234"/>
      <c r="U1642" s="228"/>
      <c r="V1642" s="228">
        <f>SUM(V1643:V1661)</f>
        <v>289.39</v>
      </c>
      <c r="W1642" s="228"/>
      <c r="X1642" s="228"/>
      <c r="AG1642" t="s">
        <v>190</v>
      </c>
    </row>
    <row r="1643" spans="1:60" outlineLevel="1" x14ac:dyDescent="0.2">
      <c r="A1643" s="236">
        <v>269</v>
      </c>
      <c r="B1643" s="237" t="s">
        <v>2789</v>
      </c>
      <c r="C1643" s="249" t="s">
        <v>2790</v>
      </c>
      <c r="D1643" s="238" t="s">
        <v>398</v>
      </c>
      <c r="E1643" s="239">
        <v>1852.7294400000001</v>
      </c>
      <c r="F1643" s="240"/>
      <c r="G1643" s="241">
        <f>ROUND(E1643*F1643,2)</f>
        <v>0</v>
      </c>
      <c r="H1643" s="240"/>
      <c r="I1643" s="241">
        <f>ROUND(E1643*H1643,2)</f>
        <v>0</v>
      </c>
      <c r="J1643" s="240"/>
      <c r="K1643" s="241">
        <f>ROUND(E1643*J1643,2)</f>
        <v>0</v>
      </c>
      <c r="L1643" s="241">
        <v>21</v>
      </c>
      <c r="M1643" s="241">
        <f>G1643*(1+L1643/100)</f>
        <v>0</v>
      </c>
      <c r="N1643" s="239">
        <v>6.9999999999999994E-5</v>
      </c>
      <c r="O1643" s="239">
        <f>ROUND(E1643*N1643,2)</f>
        <v>0.13</v>
      </c>
      <c r="P1643" s="239">
        <v>0</v>
      </c>
      <c r="Q1643" s="239">
        <f>ROUND(E1643*P1643,2)</f>
        <v>0</v>
      </c>
      <c r="R1643" s="241" t="s">
        <v>2791</v>
      </c>
      <c r="S1643" s="241" t="s">
        <v>194</v>
      </c>
      <c r="T1643" s="242" t="s">
        <v>242</v>
      </c>
      <c r="U1643" s="224">
        <v>3.2480000000000002E-2</v>
      </c>
      <c r="V1643" s="224">
        <f>ROUND(E1643*U1643,2)</f>
        <v>60.18</v>
      </c>
      <c r="W1643" s="224"/>
      <c r="X1643" s="224" t="s">
        <v>231</v>
      </c>
      <c r="Y1643" s="213"/>
      <c r="Z1643" s="213"/>
      <c r="AA1643" s="213"/>
      <c r="AB1643" s="213"/>
      <c r="AC1643" s="213"/>
      <c r="AD1643" s="213"/>
      <c r="AE1643" s="213"/>
      <c r="AF1643" s="213"/>
      <c r="AG1643" s="213" t="s">
        <v>232</v>
      </c>
      <c r="AH1643" s="213"/>
      <c r="AI1643" s="213"/>
      <c r="AJ1643" s="213"/>
      <c r="AK1643" s="213"/>
      <c r="AL1643" s="213"/>
      <c r="AM1643" s="213"/>
      <c r="AN1643" s="213"/>
      <c r="AO1643" s="213"/>
      <c r="AP1643" s="213"/>
      <c r="AQ1643" s="213"/>
      <c r="AR1643" s="213"/>
      <c r="AS1643" s="213"/>
      <c r="AT1643" s="213"/>
      <c r="AU1643" s="213"/>
      <c r="AV1643" s="213"/>
      <c r="AW1643" s="213"/>
      <c r="AX1643" s="213"/>
      <c r="AY1643" s="213"/>
      <c r="AZ1643" s="213"/>
      <c r="BA1643" s="213"/>
      <c r="BB1643" s="213"/>
      <c r="BC1643" s="213"/>
      <c r="BD1643" s="213"/>
      <c r="BE1643" s="213"/>
      <c r="BF1643" s="213"/>
      <c r="BG1643" s="213"/>
      <c r="BH1643" s="213"/>
    </row>
    <row r="1644" spans="1:60" outlineLevel="1" x14ac:dyDescent="0.2">
      <c r="A1644" s="220"/>
      <c r="B1644" s="221"/>
      <c r="C1644" s="253" t="s">
        <v>2792</v>
      </c>
      <c r="D1644" s="226"/>
      <c r="E1644" s="227">
        <v>1612.5</v>
      </c>
      <c r="F1644" s="224"/>
      <c r="G1644" s="224"/>
      <c r="H1644" s="224"/>
      <c r="I1644" s="224"/>
      <c r="J1644" s="224"/>
      <c r="K1644" s="224"/>
      <c r="L1644" s="224"/>
      <c r="M1644" s="224"/>
      <c r="N1644" s="223"/>
      <c r="O1644" s="223"/>
      <c r="P1644" s="223"/>
      <c r="Q1644" s="223"/>
      <c r="R1644" s="224"/>
      <c r="S1644" s="224"/>
      <c r="T1644" s="224"/>
      <c r="U1644" s="224"/>
      <c r="V1644" s="224"/>
      <c r="W1644" s="224"/>
      <c r="X1644" s="224"/>
      <c r="Y1644" s="213"/>
      <c r="Z1644" s="213"/>
      <c r="AA1644" s="213"/>
      <c r="AB1644" s="213"/>
      <c r="AC1644" s="213"/>
      <c r="AD1644" s="213"/>
      <c r="AE1644" s="213"/>
      <c r="AF1644" s="213"/>
      <c r="AG1644" s="213" t="s">
        <v>204</v>
      </c>
      <c r="AH1644" s="213">
        <v>0</v>
      </c>
      <c r="AI1644" s="213"/>
      <c r="AJ1644" s="213"/>
      <c r="AK1644" s="213"/>
      <c r="AL1644" s="213"/>
      <c r="AM1644" s="213"/>
      <c r="AN1644" s="213"/>
      <c r="AO1644" s="213"/>
      <c r="AP1644" s="213"/>
      <c r="AQ1644" s="213"/>
      <c r="AR1644" s="213"/>
      <c r="AS1644" s="213"/>
      <c r="AT1644" s="213"/>
      <c r="AU1644" s="213"/>
      <c r="AV1644" s="213"/>
      <c r="AW1644" s="213"/>
      <c r="AX1644" s="213"/>
      <c r="AY1644" s="213"/>
      <c r="AZ1644" s="213"/>
      <c r="BA1644" s="213"/>
      <c r="BB1644" s="213"/>
      <c r="BC1644" s="213"/>
      <c r="BD1644" s="213"/>
      <c r="BE1644" s="213"/>
      <c r="BF1644" s="213"/>
      <c r="BG1644" s="213"/>
      <c r="BH1644" s="213"/>
    </row>
    <row r="1645" spans="1:60" outlineLevel="1" x14ac:dyDescent="0.2">
      <c r="A1645" s="220"/>
      <c r="B1645" s="221"/>
      <c r="C1645" s="253" t="s">
        <v>2793</v>
      </c>
      <c r="D1645" s="226"/>
      <c r="E1645" s="227"/>
      <c r="F1645" s="224"/>
      <c r="G1645" s="224"/>
      <c r="H1645" s="224"/>
      <c r="I1645" s="224"/>
      <c r="J1645" s="224"/>
      <c r="K1645" s="224"/>
      <c r="L1645" s="224"/>
      <c r="M1645" s="224"/>
      <c r="N1645" s="223"/>
      <c r="O1645" s="223"/>
      <c r="P1645" s="223"/>
      <c r="Q1645" s="223"/>
      <c r="R1645" s="224"/>
      <c r="S1645" s="224"/>
      <c r="T1645" s="224"/>
      <c r="U1645" s="224"/>
      <c r="V1645" s="224"/>
      <c r="W1645" s="224"/>
      <c r="X1645" s="224"/>
      <c r="Y1645" s="213"/>
      <c r="Z1645" s="213"/>
      <c r="AA1645" s="213"/>
      <c r="AB1645" s="213"/>
      <c r="AC1645" s="213"/>
      <c r="AD1645" s="213"/>
      <c r="AE1645" s="213"/>
      <c r="AF1645" s="213"/>
      <c r="AG1645" s="213" t="s">
        <v>204</v>
      </c>
      <c r="AH1645" s="213">
        <v>0</v>
      </c>
      <c r="AI1645" s="213"/>
      <c r="AJ1645" s="213"/>
      <c r="AK1645" s="213"/>
      <c r="AL1645" s="213"/>
      <c r="AM1645" s="213"/>
      <c r="AN1645" s="213"/>
      <c r="AO1645" s="213"/>
      <c r="AP1645" s="213"/>
      <c r="AQ1645" s="213"/>
      <c r="AR1645" s="213"/>
      <c r="AS1645" s="213"/>
      <c r="AT1645" s="213"/>
      <c r="AU1645" s="213"/>
      <c r="AV1645" s="213"/>
      <c r="AW1645" s="213"/>
      <c r="AX1645" s="213"/>
      <c r="AY1645" s="213"/>
      <c r="AZ1645" s="213"/>
      <c r="BA1645" s="213"/>
      <c r="BB1645" s="213"/>
      <c r="BC1645" s="213"/>
      <c r="BD1645" s="213"/>
      <c r="BE1645" s="213"/>
      <c r="BF1645" s="213"/>
      <c r="BG1645" s="213"/>
      <c r="BH1645" s="213"/>
    </row>
    <row r="1646" spans="1:60" outlineLevel="1" x14ac:dyDescent="0.2">
      <c r="A1646" s="220"/>
      <c r="B1646" s="221"/>
      <c r="C1646" s="253" t="s">
        <v>2794</v>
      </c>
      <c r="D1646" s="226"/>
      <c r="E1646" s="227">
        <v>82.351380000000006</v>
      </c>
      <c r="F1646" s="224"/>
      <c r="G1646" s="224"/>
      <c r="H1646" s="224"/>
      <c r="I1646" s="224"/>
      <c r="J1646" s="224"/>
      <c r="K1646" s="224"/>
      <c r="L1646" s="224"/>
      <c r="M1646" s="224"/>
      <c r="N1646" s="223"/>
      <c r="O1646" s="223"/>
      <c r="P1646" s="223"/>
      <c r="Q1646" s="223"/>
      <c r="R1646" s="224"/>
      <c r="S1646" s="224"/>
      <c r="T1646" s="224"/>
      <c r="U1646" s="224"/>
      <c r="V1646" s="224"/>
      <c r="W1646" s="224"/>
      <c r="X1646" s="224"/>
      <c r="Y1646" s="213"/>
      <c r="Z1646" s="213"/>
      <c r="AA1646" s="213"/>
      <c r="AB1646" s="213"/>
      <c r="AC1646" s="213"/>
      <c r="AD1646" s="213"/>
      <c r="AE1646" s="213"/>
      <c r="AF1646" s="213"/>
      <c r="AG1646" s="213" t="s">
        <v>204</v>
      </c>
      <c r="AH1646" s="213">
        <v>0</v>
      </c>
      <c r="AI1646" s="213"/>
      <c r="AJ1646" s="213"/>
      <c r="AK1646" s="213"/>
      <c r="AL1646" s="213"/>
      <c r="AM1646" s="213"/>
      <c r="AN1646" s="213"/>
      <c r="AO1646" s="213"/>
      <c r="AP1646" s="213"/>
      <c r="AQ1646" s="213"/>
      <c r="AR1646" s="213"/>
      <c r="AS1646" s="213"/>
      <c r="AT1646" s="213"/>
      <c r="AU1646" s="213"/>
      <c r="AV1646" s="213"/>
      <c r="AW1646" s="213"/>
      <c r="AX1646" s="213"/>
      <c r="AY1646" s="213"/>
      <c r="AZ1646" s="213"/>
      <c r="BA1646" s="213"/>
      <c r="BB1646" s="213"/>
      <c r="BC1646" s="213"/>
      <c r="BD1646" s="213"/>
      <c r="BE1646" s="213"/>
      <c r="BF1646" s="213"/>
      <c r="BG1646" s="213"/>
      <c r="BH1646" s="213"/>
    </row>
    <row r="1647" spans="1:60" outlineLevel="1" x14ac:dyDescent="0.2">
      <c r="A1647" s="220"/>
      <c r="B1647" s="221"/>
      <c r="C1647" s="253" t="s">
        <v>2795</v>
      </c>
      <c r="D1647" s="226"/>
      <c r="E1647" s="227">
        <v>77.801580000000001</v>
      </c>
      <c r="F1647" s="224"/>
      <c r="G1647" s="224"/>
      <c r="H1647" s="224"/>
      <c r="I1647" s="224"/>
      <c r="J1647" s="224"/>
      <c r="K1647" s="224"/>
      <c r="L1647" s="224"/>
      <c r="M1647" s="224"/>
      <c r="N1647" s="223"/>
      <c r="O1647" s="223"/>
      <c r="P1647" s="223"/>
      <c r="Q1647" s="223"/>
      <c r="R1647" s="224"/>
      <c r="S1647" s="224"/>
      <c r="T1647" s="224"/>
      <c r="U1647" s="224"/>
      <c r="V1647" s="224"/>
      <c r="W1647" s="224"/>
      <c r="X1647" s="224"/>
      <c r="Y1647" s="213"/>
      <c r="Z1647" s="213"/>
      <c r="AA1647" s="213"/>
      <c r="AB1647" s="213"/>
      <c r="AC1647" s="213"/>
      <c r="AD1647" s="213"/>
      <c r="AE1647" s="213"/>
      <c r="AF1647" s="213"/>
      <c r="AG1647" s="213" t="s">
        <v>204</v>
      </c>
      <c r="AH1647" s="213">
        <v>0</v>
      </c>
      <c r="AI1647" s="213"/>
      <c r="AJ1647" s="213"/>
      <c r="AK1647" s="213"/>
      <c r="AL1647" s="213"/>
      <c r="AM1647" s="213"/>
      <c r="AN1647" s="213"/>
      <c r="AO1647" s="213"/>
      <c r="AP1647" s="213"/>
      <c r="AQ1647" s="213"/>
      <c r="AR1647" s="213"/>
      <c r="AS1647" s="213"/>
      <c r="AT1647" s="213"/>
      <c r="AU1647" s="213"/>
      <c r="AV1647" s="213"/>
      <c r="AW1647" s="213"/>
      <c r="AX1647" s="213"/>
      <c r="AY1647" s="213"/>
      <c r="AZ1647" s="213"/>
      <c r="BA1647" s="213"/>
      <c r="BB1647" s="213"/>
      <c r="BC1647" s="213"/>
      <c r="BD1647" s="213"/>
      <c r="BE1647" s="213"/>
      <c r="BF1647" s="213"/>
      <c r="BG1647" s="213"/>
      <c r="BH1647" s="213"/>
    </row>
    <row r="1648" spans="1:60" outlineLevel="1" x14ac:dyDescent="0.2">
      <c r="A1648" s="220"/>
      <c r="B1648" s="221"/>
      <c r="C1648" s="253" t="s">
        <v>2796</v>
      </c>
      <c r="D1648" s="226"/>
      <c r="E1648" s="227">
        <v>80.076480000000004</v>
      </c>
      <c r="F1648" s="224"/>
      <c r="G1648" s="224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13"/>
      <c r="Z1648" s="213"/>
      <c r="AA1648" s="213"/>
      <c r="AB1648" s="213"/>
      <c r="AC1648" s="213"/>
      <c r="AD1648" s="213"/>
      <c r="AE1648" s="213"/>
      <c r="AF1648" s="213"/>
      <c r="AG1648" s="213" t="s">
        <v>204</v>
      </c>
      <c r="AH1648" s="213">
        <v>0</v>
      </c>
      <c r="AI1648" s="213"/>
      <c r="AJ1648" s="213"/>
      <c r="AK1648" s="213"/>
      <c r="AL1648" s="213"/>
      <c r="AM1648" s="213"/>
      <c r="AN1648" s="213"/>
      <c r="AO1648" s="213"/>
      <c r="AP1648" s="213"/>
      <c r="AQ1648" s="213"/>
      <c r="AR1648" s="213"/>
      <c r="AS1648" s="213"/>
      <c r="AT1648" s="213"/>
      <c r="AU1648" s="213"/>
      <c r="AV1648" s="213"/>
      <c r="AW1648" s="213"/>
      <c r="AX1648" s="213"/>
      <c r="AY1648" s="213"/>
      <c r="AZ1648" s="213"/>
      <c r="BA1648" s="213"/>
      <c r="BB1648" s="213"/>
      <c r="BC1648" s="213"/>
      <c r="BD1648" s="213"/>
      <c r="BE1648" s="213"/>
      <c r="BF1648" s="213"/>
      <c r="BG1648" s="213"/>
      <c r="BH1648" s="213"/>
    </row>
    <row r="1649" spans="1:60" outlineLevel="1" x14ac:dyDescent="0.2">
      <c r="A1649" s="220"/>
      <c r="B1649" s="221"/>
      <c r="C1649" s="251"/>
      <c r="D1649" s="246"/>
      <c r="E1649" s="246"/>
      <c r="F1649" s="246"/>
      <c r="G1649" s="246"/>
      <c r="H1649" s="224"/>
      <c r="I1649" s="224"/>
      <c r="J1649" s="224"/>
      <c r="K1649" s="224"/>
      <c r="L1649" s="224"/>
      <c r="M1649" s="224"/>
      <c r="N1649" s="223"/>
      <c r="O1649" s="223"/>
      <c r="P1649" s="223"/>
      <c r="Q1649" s="223"/>
      <c r="R1649" s="224"/>
      <c r="S1649" s="224"/>
      <c r="T1649" s="224"/>
      <c r="U1649" s="224"/>
      <c r="V1649" s="224"/>
      <c r="W1649" s="224"/>
      <c r="X1649" s="224"/>
      <c r="Y1649" s="213"/>
      <c r="Z1649" s="213"/>
      <c r="AA1649" s="213"/>
      <c r="AB1649" s="213"/>
      <c r="AC1649" s="213"/>
      <c r="AD1649" s="213"/>
      <c r="AE1649" s="213"/>
      <c r="AF1649" s="213"/>
      <c r="AG1649" s="213" t="s">
        <v>200</v>
      </c>
      <c r="AH1649" s="213"/>
      <c r="AI1649" s="213"/>
      <c r="AJ1649" s="213"/>
      <c r="AK1649" s="213"/>
      <c r="AL1649" s="213"/>
      <c r="AM1649" s="213"/>
      <c r="AN1649" s="213"/>
      <c r="AO1649" s="213"/>
      <c r="AP1649" s="213"/>
      <c r="AQ1649" s="213"/>
      <c r="AR1649" s="213"/>
      <c r="AS1649" s="213"/>
      <c r="AT1649" s="213"/>
      <c r="AU1649" s="213"/>
      <c r="AV1649" s="213"/>
      <c r="AW1649" s="213"/>
      <c r="AX1649" s="213"/>
      <c r="AY1649" s="213"/>
      <c r="AZ1649" s="213"/>
      <c r="BA1649" s="213"/>
      <c r="BB1649" s="213"/>
      <c r="BC1649" s="213"/>
      <c r="BD1649" s="213"/>
      <c r="BE1649" s="213"/>
      <c r="BF1649" s="213"/>
      <c r="BG1649" s="213"/>
      <c r="BH1649" s="213"/>
    </row>
    <row r="1650" spans="1:60" outlineLevel="1" x14ac:dyDescent="0.2">
      <c r="A1650" s="236">
        <v>270</v>
      </c>
      <c r="B1650" s="237" t="s">
        <v>2797</v>
      </c>
      <c r="C1650" s="249" t="s">
        <v>2798</v>
      </c>
      <c r="D1650" s="238" t="s">
        <v>398</v>
      </c>
      <c r="E1650" s="239">
        <v>1852.72</v>
      </c>
      <c r="F1650" s="240"/>
      <c r="G1650" s="241">
        <f>ROUND(E1650*F1650,2)</f>
        <v>0</v>
      </c>
      <c r="H1650" s="240"/>
      <c r="I1650" s="241">
        <f>ROUND(E1650*H1650,2)</f>
        <v>0</v>
      </c>
      <c r="J1650" s="240"/>
      <c r="K1650" s="241">
        <f>ROUND(E1650*J1650,2)</f>
        <v>0</v>
      </c>
      <c r="L1650" s="241">
        <v>21</v>
      </c>
      <c r="M1650" s="241">
        <f>G1650*(1+L1650/100)</f>
        <v>0</v>
      </c>
      <c r="N1650" s="239">
        <v>1.3999999999999999E-4</v>
      </c>
      <c r="O1650" s="239">
        <f>ROUND(E1650*N1650,2)</f>
        <v>0.26</v>
      </c>
      <c r="P1650" s="239">
        <v>0</v>
      </c>
      <c r="Q1650" s="239">
        <f>ROUND(E1650*P1650,2)</f>
        <v>0</v>
      </c>
      <c r="R1650" s="241" t="s">
        <v>2791</v>
      </c>
      <c r="S1650" s="241" t="s">
        <v>194</v>
      </c>
      <c r="T1650" s="242" t="s">
        <v>242</v>
      </c>
      <c r="U1650" s="224">
        <v>0.10191</v>
      </c>
      <c r="V1650" s="224">
        <f>ROUND(E1650*U1650,2)</f>
        <v>188.81</v>
      </c>
      <c r="W1650" s="224"/>
      <c r="X1650" s="224" t="s">
        <v>231</v>
      </c>
      <c r="Y1650" s="213"/>
      <c r="Z1650" s="213"/>
      <c r="AA1650" s="213"/>
      <c r="AB1650" s="213"/>
      <c r="AC1650" s="213"/>
      <c r="AD1650" s="213"/>
      <c r="AE1650" s="213"/>
      <c r="AF1650" s="213"/>
      <c r="AG1650" s="213" t="s">
        <v>232</v>
      </c>
      <c r="AH1650" s="213"/>
      <c r="AI1650" s="213"/>
      <c r="AJ1650" s="213"/>
      <c r="AK1650" s="213"/>
      <c r="AL1650" s="213"/>
      <c r="AM1650" s="213"/>
      <c r="AN1650" s="213"/>
      <c r="AO1650" s="213"/>
      <c r="AP1650" s="213"/>
      <c r="AQ1650" s="213"/>
      <c r="AR1650" s="213"/>
      <c r="AS1650" s="213"/>
      <c r="AT1650" s="213"/>
      <c r="AU1650" s="213"/>
      <c r="AV1650" s="213"/>
      <c r="AW1650" s="213"/>
      <c r="AX1650" s="213"/>
      <c r="AY1650" s="213"/>
      <c r="AZ1650" s="213"/>
      <c r="BA1650" s="213"/>
      <c r="BB1650" s="213"/>
      <c r="BC1650" s="213"/>
      <c r="BD1650" s="213"/>
      <c r="BE1650" s="213"/>
      <c r="BF1650" s="213"/>
      <c r="BG1650" s="213"/>
      <c r="BH1650" s="213"/>
    </row>
    <row r="1651" spans="1:60" outlineLevel="1" x14ac:dyDescent="0.2">
      <c r="A1651" s="220"/>
      <c r="B1651" s="221"/>
      <c r="C1651" s="260"/>
      <c r="D1651" s="258"/>
      <c r="E1651" s="258"/>
      <c r="F1651" s="258"/>
      <c r="G1651" s="258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13"/>
      <c r="Z1651" s="213"/>
      <c r="AA1651" s="213"/>
      <c r="AB1651" s="213"/>
      <c r="AC1651" s="213"/>
      <c r="AD1651" s="213"/>
      <c r="AE1651" s="213"/>
      <c r="AF1651" s="213"/>
      <c r="AG1651" s="213" t="s">
        <v>200</v>
      </c>
      <c r="AH1651" s="213"/>
      <c r="AI1651" s="213"/>
      <c r="AJ1651" s="213"/>
      <c r="AK1651" s="213"/>
      <c r="AL1651" s="213"/>
      <c r="AM1651" s="213"/>
      <c r="AN1651" s="213"/>
      <c r="AO1651" s="213"/>
      <c r="AP1651" s="213"/>
      <c r="AQ1651" s="213"/>
      <c r="AR1651" s="213"/>
      <c r="AS1651" s="213"/>
      <c r="AT1651" s="213"/>
      <c r="AU1651" s="213"/>
      <c r="AV1651" s="213"/>
      <c r="AW1651" s="213"/>
      <c r="AX1651" s="213"/>
      <c r="AY1651" s="213"/>
      <c r="AZ1651" s="213"/>
      <c r="BA1651" s="213"/>
      <c r="BB1651" s="213"/>
      <c r="BC1651" s="213"/>
      <c r="BD1651" s="213"/>
      <c r="BE1651" s="213"/>
      <c r="BF1651" s="213"/>
      <c r="BG1651" s="213"/>
      <c r="BH1651" s="213"/>
    </row>
    <row r="1652" spans="1:60" ht="22.5" outlineLevel="1" x14ac:dyDescent="0.2">
      <c r="A1652" s="236">
        <v>271</v>
      </c>
      <c r="B1652" s="237" t="s">
        <v>2799</v>
      </c>
      <c r="C1652" s="249" t="s">
        <v>2800</v>
      </c>
      <c r="D1652" s="238" t="s">
        <v>398</v>
      </c>
      <c r="E1652" s="239">
        <v>300.60000000000002</v>
      </c>
      <c r="F1652" s="240"/>
      <c r="G1652" s="241">
        <f>ROUND(E1652*F1652,2)</f>
        <v>0</v>
      </c>
      <c r="H1652" s="240"/>
      <c r="I1652" s="241">
        <f>ROUND(E1652*H1652,2)</f>
        <v>0</v>
      </c>
      <c r="J1652" s="240"/>
      <c r="K1652" s="241">
        <f>ROUND(E1652*J1652,2)</f>
        <v>0</v>
      </c>
      <c r="L1652" s="241">
        <v>21</v>
      </c>
      <c r="M1652" s="241">
        <f>G1652*(1+L1652/100)</f>
        <v>0</v>
      </c>
      <c r="N1652" s="239">
        <v>3.2000000000000003E-4</v>
      </c>
      <c r="O1652" s="239">
        <f>ROUND(E1652*N1652,2)</f>
        <v>0.1</v>
      </c>
      <c r="P1652" s="239">
        <v>0</v>
      </c>
      <c r="Q1652" s="239">
        <f>ROUND(E1652*P1652,2)</f>
        <v>0</v>
      </c>
      <c r="R1652" s="241" t="s">
        <v>2791</v>
      </c>
      <c r="S1652" s="241" t="s">
        <v>194</v>
      </c>
      <c r="T1652" s="242" t="s">
        <v>242</v>
      </c>
      <c r="U1652" s="224">
        <v>0.13439999999999999</v>
      </c>
      <c r="V1652" s="224">
        <f>ROUND(E1652*U1652,2)</f>
        <v>40.4</v>
      </c>
      <c r="W1652" s="224"/>
      <c r="X1652" s="224" t="s">
        <v>231</v>
      </c>
      <c r="Y1652" s="213"/>
      <c r="Z1652" s="213"/>
      <c r="AA1652" s="213"/>
      <c r="AB1652" s="213"/>
      <c r="AC1652" s="213"/>
      <c r="AD1652" s="213"/>
      <c r="AE1652" s="213"/>
      <c r="AF1652" s="213"/>
      <c r="AG1652" s="213" t="s">
        <v>232</v>
      </c>
      <c r="AH1652" s="213"/>
      <c r="AI1652" s="213"/>
      <c r="AJ1652" s="213"/>
      <c r="AK1652" s="213"/>
      <c r="AL1652" s="213"/>
      <c r="AM1652" s="213"/>
      <c r="AN1652" s="213"/>
      <c r="AO1652" s="213"/>
      <c r="AP1652" s="213"/>
      <c r="AQ1652" s="213"/>
      <c r="AR1652" s="213"/>
      <c r="AS1652" s="213"/>
      <c r="AT1652" s="213"/>
      <c r="AU1652" s="213"/>
      <c r="AV1652" s="213"/>
      <c r="AW1652" s="213"/>
      <c r="AX1652" s="213"/>
      <c r="AY1652" s="213"/>
      <c r="AZ1652" s="213"/>
      <c r="BA1652" s="213"/>
      <c r="BB1652" s="213"/>
      <c r="BC1652" s="213"/>
      <c r="BD1652" s="213"/>
      <c r="BE1652" s="213"/>
      <c r="BF1652" s="213"/>
      <c r="BG1652" s="213"/>
      <c r="BH1652" s="213"/>
    </row>
    <row r="1653" spans="1:60" outlineLevel="1" x14ac:dyDescent="0.2">
      <c r="A1653" s="220"/>
      <c r="B1653" s="221"/>
      <c r="C1653" s="253" t="s">
        <v>2801</v>
      </c>
      <c r="D1653" s="226"/>
      <c r="E1653" s="227">
        <v>47.94</v>
      </c>
      <c r="F1653" s="224"/>
      <c r="G1653" s="224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13"/>
      <c r="Z1653" s="213"/>
      <c r="AA1653" s="213"/>
      <c r="AB1653" s="213"/>
      <c r="AC1653" s="213"/>
      <c r="AD1653" s="213"/>
      <c r="AE1653" s="213"/>
      <c r="AF1653" s="213"/>
      <c r="AG1653" s="213" t="s">
        <v>204</v>
      </c>
      <c r="AH1653" s="213">
        <v>0</v>
      </c>
      <c r="AI1653" s="213"/>
      <c r="AJ1653" s="213"/>
      <c r="AK1653" s="213"/>
      <c r="AL1653" s="213"/>
      <c r="AM1653" s="213"/>
      <c r="AN1653" s="213"/>
      <c r="AO1653" s="213"/>
      <c r="AP1653" s="213"/>
      <c r="AQ1653" s="213"/>
      <c r="AR1653" s="213"/>
      <c r="AS1653" s="213"/>
      <c r="AT1653" s="213"/>
      <c r="AU1653" s="213"/>
      <c r="AV1653" s="213"/>
      <c r="AW1653" s="213"/>
      <c r="AX1653" s="213"/>
      <c r="AY1653" s="213"/>
      <c r="AZ1653" s="213"/>
      <c r="BA1653" s="213"/>
      <c r="BB1653" s="213"/>
      <c r="BC1653" s="213"/>
      <c r="BD1653" s="213"/>
      <c r="BE1653" s="213"/>
      <c r="BF1653" s="213"/>
      <c r="BG1653" s="213"/>
      <c r="BH1653" s="213"/>
    </row>
    <row r="1654" spans="1:60" outlineLevel="1" x14ac:dyDescent="0.2">
      <c r="A1654" s="220"/>
      <c r="B1654" s="221"/>
      <c r="C1654" s="253" t="s">
        <v>2802</v>
      </c>
      <c r="D1654" s="226"/>
      <c r="E1654" s="227">
        <v>110.1</v>
      </c>
      <c r="F1654" s="224"/>
      <c r="G1654" s="224"/>
      <c r="H1654" s="224"/>
      <c r="I1654" s="224"/>
      <c r="J1654" s="224"/>
      <c r="K1654" s="224"/>
      <c r="L1654" s="224"/>
      <c r="M1654" s="224"/>
      <c r="N1654" s="223"/>
      <c r="O1654" s="223"/>
      <c r="P1654" s="223"/>
      <c r="Q1654" s="223"/>
      <c r="R1654" s="224"/>
      <c r="S1654" s="224"/>
      <c r="T1654" s="224"/>
      <c r="U1654" s="224"/>
      <c r="V1654" s="224"/>
      <c r="W1654" s="224"/>
      <c r="X1654" s="224"/>
      <c r="Y1654" s="213"/>
      <c r="Z1654" s="213"/>
      <c r="AA1654" s="213"/>
      <c r="AB1654" s="213"/>
      <c r="AC1654" s="213"/>
      <c r="AD1654" s="213"/>
      <c r="AE1654" s="213"/>
      <c r="AF1654" s="213"/>
      <c r="AG1654" s="213" t="s">
        <v>204</v>
      </c>
      <c r="AH1654" s="213">
        <v>0</v>
      </c>
      <c r="AI1654" s="213"/>
      <c r="AJ1654" s="213"/>
      <c r="AK1654" s="213"/>
      <c r="AL1654" s="213"/>
      <c r="AM1654" s="213"/>
      <c r="AN1654" s="213"/>
      <c r="AO1654" s="213"/>
      <c r="AP1654" s="213"/>
      <c r="AQ1654" s="213"/>
      <c r="AR1654" s="213"/>
      <c r="AS1654" s="213"/>
      <c r="AT1654" s="213"/>
      <c r="AU1654" s="213"/>
      <c r="AV1654" s="213"/>
      <c r="AW1654" s="213"/>
      <c r="AX1654" s="213"/>
      <c r="AY1654" s="213"/>
      <c r="AZ1654" s="213"/>
      <c r="BA1654" s="213"/>
      <c r="BB1654" s="213"/>
      <c r="BC1654" s="213"/>
      <c r="BD1654" s="213"/>
      <c r="BE1654" s="213"/>
      <c r="BF1654" s="213"/>
      <c r="BG1654" s="213"/>
      <c r="BH1654" s="213"/>
    </row>
    <row r="1655" spans="1:60" outlineLevel="1" x14ac:dyDescent="0.2">
      <c r="A1655" s="220"/>
      <c r="B1655" s="221"/>
      <c r="C1655" s="253" t="s">
        <v>2803</v>
      </c>
      <c r="D1655" s="226"/>
      <c r="E1655" s="227">
        <v>41.183999999999997</v>
      </c>
      <c r="F1655" s="224"/>
      <c r="G1655" s="224"/>
      <c r="H1655" s="224"/>
      <c r="I1655" s="224"/>
      <c r="J1655" s="224"/>
      <c r="K1655" s="224"/>
      <c r="L1655" s="224"/>
      <c r="M1655" s="224"/>
      <c r="N1655" s="223"/>
      <c r="O1655" s="223"/>
      <c r="P1655" s="223"/>
      <c r="Q1655" s="223"/>
      <c r="R1655" s="224"/>
      <c r="S1655" s="224"/>
      <c r="T1655" s="224"/>
      <c r="U1655" s="224"/>
      <c r="V1655" s="224"/>
      <c r="W1655" s="224"/>
      <c r="X1655" s="224"/>
      <c r="Y1655" s="213"/>
      <c r="Z1655" s="213"/>
      <c r="AA1655" s="213"/>
      <c r="AB1655" s="213"/>
      <c r="AC1655" s="213"/>
      <c r="AD1655" s="213"/>
      <c r="AE1655" s="213"/>
      <c r="AF1655" s="213"/>
      <c r="AG1655" s="213" t="s">
        <v>204</v>
      </c>
      <c r="AH1655" s="213">
        <v>0</v>
      </c>
      <c r="AI1655" s="213"/>
      <c r="AJ1655" s="213"/>
      <c r="AK1655" s="213"/>
      <c r="AL1655" s="213"/>
      <c r="AM1655" s="213"/>
      <c r="AN1655" s="213"/>
      <c r="AO1655" s="213"/>
      <c r="AP1655" s="213"/>
      <c r="AQ1655" s="213"/>
      <c r="AR1655" s="213"/>
      <c r="AS1655" s="213"/>
      <c r="AT1655" s="213"/>
      <c r="AU1655" s="213"/>
      <c r="AV1655" s="213"/>
      <c r="AW1655" s="213"/>
      <c r="AX1655" s="213"/>
      <c r="AY1655" s="213"/>
      <c r="AZ1655" s="213"/>
      <c r="BA1655" s="213"/>
      <c r="BB1655" s="213"/>
      <c r="BC1655" s="213"/>
      <c r="BD1655" s="213"/>
      <c r="BE1655" s="213"/>
      <c r="BF1655" s="213"/>
      <c r="BG1655" s="213"/>
      <c r="BH1655" s="213"/>
    </row>
    <row r="1656" spans="1:60" outlineLevel="1" x14ac:dyDescent="0.2">
      <c r="A1656" s="220"/>
      <c r="B1656" s="221"/>
      <c r="C1656" s="253" t="s">
        <v>2804</v>
      </c>
      <c r="D1656" s="226"/>
      <c r="E1656" s="227">
        <v>6.3360000000000003</v>
      </c>
      <c r="F1656" s="224"/>
      <c r="G1656" s="224"/>
      <c r="H1656" s="224"/>
      <c r="I1656" s="224"/>
      <c r="J1656" s="224"/>
      <c r="K1656" s="224"/>
      <c r="L1656" s="224"/>
      <c r="M1656" s="224"/>
      <c r="N1656" s="223"/>
      <c r="O1656" s="223"/>
      <c r="P1656" s="223"/>
      <c r="Q1656" s="223"/>
      <c r="R1656" s="224"/>
      <c r="S1656" s="224"/>
      <c r="T1656" s="224"/>
      <c r="U1656" s="224"/>
      <c r="V1656" s="224"/>
      <c r="W1656" s="224"/>
      <c r="X1656" s="224"/>
      <c r="Y1656" s="213"/>
      <c r="Z1656" s="213"/>
      <c r="AA1656" s="213"/>
      <c r="AB1656" s="213"/>
      <c r="AC1656" s="213"/>
      <c r="AD1656" s="213"/>
      <c r="AE1656" s="213"/>
      <c r="AF1656" s="213"/>
      <c r="AG1656" s="213" t="s">
        <v>204</v>
      </c>
      <c r="AH1656" s="213">
        <v>0</v>
      </c>
      <c r="AI1656" s="213"/>
      <c r="AJ1656" s="213"/>
      <c r="AK1656" s="213"/>
      <c r="AL1656" s="213"/>
      <c r="AM1656" s="213"/>
      <c r="AN1656" s="213"/>
      <c r="AO1656" s="213"/>
      <c r="AP1656" s="213"/>
      <c r="AQ1656" s="213"/>
      <c r="AR1656" s="213"/>
      <c r="AS1656" s="213"/>
      <c r="AT1656" s="213"/>
      <c r="AU1656" s="213"/>
      <c r="AV1656" s="213"/>
      <c r="AW1656" s="213"/>
      <c r="AX1656" s="213"/>
      <c r="AY1656" s="213"/>
      <c r="AZ1656" s="213"/>
      <c r="BA1656" s="213"/>
      <c r="BB1656" s="213"/>
      <c r="BC1656" s="213"/>
      <c r="BD1656" s="213"/>
      <c r="BE1656" s="213"/>
      <c r="BF1656" s="213"/>
      <c r="BG1656" s="213"/>
      <c r="BH1656" s="213"/>
    </row>
    <row r="1657" spans="1:60" outlineLevel="1" x14ac:dyDescent="0.2">
      <c r="A1657" s="220"/>
      <c r="B1657" s="221"/>
      <c r="C1657" s="253" t="s">
        <v>2805</v>
      </c>
      <c r="D1657" s="226"/>
      <c r="E1657" s="227">
        <v>40.014000000000003</v>
      </c>
      <c r="F1657" s="224"/>
      <c r="G1657" s="224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13"/>
      <c r="Z1657" s="213"/>
      <c r="AA1657" s="213"/>
      <c r="AB1657" s="213"/>
      <c r="AC1657" s="213"/>
      <c r="AD1657" s="213"/>
      <c r="AE1657" s="213"/>
      <c r="AF1657" s="213"/>
      <c r="AG1657" s="213" t="s">
        <v>204</v>
      </c>
      <c r="AH1657" s="213">
        <v>0</v>
      </c>
      <c r="AI1657" s="213"/>
      <c r="AJ1657" s="213"/>
      <c r="AK1657" s="213"/>
      <c r="AL1657" s="213"/>
      <c r="AM1657" s="213"/>
      <c r="AN1657" s="213"/>
      <c r="AO1657" s="213"/>
      <c r="AP1657" s="213"/>
      <c r="AQ1657" s="213"/>
      <c r="AR1657" s="213"/>
      <c r="AS1657" s="213"/>
      <c r="AT1657" s="213"/>
      <c r="AU1657" s="213"/>
      <c r="AV1657" s="213"/>
      <c r="AW1657" s="213"/>
      <c r="AX1657" s="213"/>
      <c r="AY1657" s="213"/>
      <c r="AZ1657" s="213"/>
      <c r="BA1657" s="213"/>
      <c r="BB1657" s="213"/>
      <c r="BC1657" s="213"/>
      <c r="BD1657" s="213"/>
      <c r="BE1657" s="213"/>
      <c r="BF1657" s="213"/>
      <c r="BG1657" s="213"/>
      <c r="BH1657" s="213"/>
    </row>
    <row r="1658" spans="1:60" outlineLevel="1" x14ac:dyDescent="0.2">
      <c r="A1658" s="220"/>
      <c r="B1658" s="221"/>
      <c r="C1658" s="253" t="s">
        <v>2806</v>
      </c>
      <c r="D1658" s="226"/>
      <c r="E1658" s="227">
        <v>6.1559999999999997</v>
      </c>
      <c r="F1658" s="224"/>
      <c r="G1658" s="224"/>
      <c r="H1658" s="224"/>
      <c r="I1658" s="224"/>
      <c r="J1658" s="224"/>
      <c r="K1658" s="224"/>
      <c r="L1658" s="224"/>
      <c r="M1658" s="224"/>
      <c r="N1658" s="223"/>
      <c r="O1658" s="223"/>
      <c r="P1658" s="223"/>
      <c r="Q1658" s="223"/>
      <c r="R1658" s="224"/>
      <c r="S1658" s="224"/>
      <c r="T1658" s="224"/>
      <c r="U1658" s="224"/>
      <c r="V1658" s="224"/>
      <c r="W1658" s="224"/>
      <c r="X1658" s="224"/>
      <c r="Y1658" s="213"/>
      <c r="Z1658" s="213"/>
      <c r="AA1658" s="213"/>
      <c r="AB1658" s="213"/>
      <c r="AC1658" s="213"/>
      <c r="AD1658" s="213"/>
      <c r="AE1658" s="213"/>
      <c r="AF1658" s="213"/>
      <c r="AG1658" s="213" t="s">
        <v>204</v>
      </c>
      <c r="AH1658" s="213">
        <v>0</v>
      </c>
      <c r="AI1658" s="213"/>
      <c r="AJ1658" s="213"/>
      <c r="AK1658" s="213"/>
      <c r="AL1658" s="213"/>
      <c r="AM1658" s="213"/>
      <c r="AN1658" s="213"/>
      <c r="AO1658" s="213"/>
      <c r="AP1658" s="213"/>
      <c r="AQ1658" s="213"/>
      <c r="AR1658" s="213"/>
      <c r="AS1658" s="213"/>
      <c r="AT1658" s="213"/>
      <c r="AU1658" s="213"/>
      <c r="AV1658" s="213"/>
      <c r="AW1658" s="213"/>
      <c r="AX1658" s="213"/>
      <c r="AY1658" s="213"/>
      <c r="AZ1658" s="213"/>
      <c r="BA1658" s="213"/>
      <c r="BB1658" s="213"/>
      <c r="BC1658" s="213"/>
      <c r="BD1658" s="213"/>
      <c r="BE1658" s="213"/>
      <c r="BF1658" s="213"/>
      <c r="BG1658" s="213"/>
      <c r="BH1658" s="213"/>
    </row>
    <row r="1659" spans="1:60" outlineLevel="1" x14ac:dyDescent="0.2">
      <c r="A1659" s="220"/>
      <c r="B1659" s="221"/>
      <c r="C1659" s="253" t="s">
        <v>2807</v>
      </c>
      <c r="D1659" s="226"/>
      <c r="E1659" s="227">
        <v>42.353999999999999</v>
      </c>
      <c r="F1659" s="224"/>
      <c r="G1659" s="224"/>
      <c r="H1659" s="224"/>
      <c r="I1659" s="224"/>
      <c r="J1659" s="224"/>
      <c r="K1659" s="224"/>
      <c r="L1659" s="224"/>
      <c r="M1659" s="224"/>
      <c r="N1659" s="223"/>
      <c r="O1659" s="223"/>
      <c r="P1659" s="223"/>
      <c r="Q1659" s="223"/>
      <c r="R1659" s="224"/>
      <c r="S1659" s="224"/>
      <c r="T1659" s="224"/>
      <c r="U1659" s="224"/>
      <c r="V1659" s="224"/>
      <c r="W1659" s="224"/>
      <c r="X1659" s="224"/>
      <c r="Y1659" s="213"/>
      <c r="Z1659" s="213"/>
      <c r="AA1659" s="213"/>
      <c r="AB1659" s="213"/>
      <c r="AC1659" s="213"/>
      <c r="AD1659" s="213"/>
      <c r="AE1659" s="213"/>
      <c r="AF1659" s="213"/>
      <c r="AG1659" s="213" t="s">
        <v>204</v>
      </c>
      <c r="AH1659" s="213">
        <v>0</v>
      </c>
      <c r="AI1659" s="213"/>
      <c r="AJ1659" s="213"/>
      <c r="AK1659" s="213"/>
      <c r="AL1659" s="213"/>
      <c r="AM1659" s="213"/>
      <c r="AN1659" s="213"/>
      <c r="AO1659" s="213"/>
      <c r="AP1659" s="213"/>
      <c r="AQ1659" s="213"/>
      <c r="AR1659" s="213"/>
      <c r="AS1659" s="213"/>
      <c r="AT1659" s="213"/>
      <c r="AU1659" s="213"/>
      <c r="AV1659" s="213"/>
      <c r="AW1659" s="213"/>
      <c r="AX1659" s="213"/>
      <c r="AY1659" s="213"/>
      <c r="AZ1659" s="213"/>
      <c r="BA1659" s="213"/>
      <c r="BB1659" s="213"/>
      <c r="BC1659" s="213"/>
      <c r="BD1659" s="213"/>
      <c r="BE1659" s="213"/>
      <c r="BF1659" s="213"/>
      <c r="BG1659" s="213"/>
      <c r="BH1659" s="213"/>
    </row>
    <row r="1660" spans="1:60" outlineLevel="1" x14ac:dyDescent="0.2">
      <c r="A1660" s="220"/>
      <c r="B1660" s="221"/>
      <c r="C1660" s="253" t="s">
        <v>2808</v>
      </c>
      <c r="D1660" s="226"/>
      <c r="E1660" s="227">
        <v>6.516</v>
      </c>
      <c r="F1660" s="224"/>
      <c r="G1660" s="224"/>
      <c r="H1660" s="224"/>
      <c r="I1660" s="224"/>
      <c r="J1660" s="224"/>
      <c r="K1660" s="224"/>
      <c r="L1660" s="224"/>
      <c r="M1660" s="224"/>
      <c r="N1660" s="223"/>
      <c r="O1660" s="223"/>
      <c r="P1660" s="223"/>
      <c r="Q1660" s="223"/>
      <c r="R1660" s="224"/>
      <c r="S1660" s="224"/>
      <c r="T1660" s="224"/>
      <c r="U1660" s="224"/>
      <c r="V1660" s="224"/>
      <c r="W1660" s="224"/>
      <c r="X1660" s="224"/>
      <c r="Y1660" s="213"/>
      <c r="Z1660" s="213"/>
      <c r="AA1660" s="213"/>
      <c r="AB1660" s="213"/>
      <c r="AC1660" s="213"/>
      <c r="AD1660" s="213"/>
      <c r="AE1660" s="213"/>
      <c r="AF1660" s="213"/>
      <c r="AG1660" s="213" t="s">
        <v>204</v>
      </c>
      <c r="AH1660" s="213">
        <v>0</v>
      </c>
      <c r="AI1660" s="213"/>
      <c r="AJ1660" s="213"/>
      <c r="AK1660" s="213"/>
      <c r="AL1660" s="213"/>
      <c r="AM1660" s="213"/>
      <c r="AN1660" s="213"/>
      <c r="AO1660" s="213"/>
      <c r="AP1660" s="213"/>
      <c r="AQ1660" s="213"/>
      <c r="AR1660" s="213"/>
      <c r="AS1660" s="213"/>
      <c r="AT1660" s="213"/>
      <c r="AU1660" s="213"/>
      <c r="AV1660" s="213"/>
      <c r="AW1660" s="213"/>
      <c r="AX1660" s="213"/>
      <c r="AY1660" s="213"/>
      <c r="AZ1660" s="213"/>
      <c r="BA1660" s="213"/>
      <c r="BB1660" s="213"/>
      <c r="BC1660" s="213"/>
      <c r="BD1660" s="213"/>
      <c r="BE1660" s="213"/>
      <c r="BF1660" s="213"/>
      <c r="BG1660" s="213"/>
      <c r="BH1660" s="213"/>
    </row>
    <row r="1661" spans="1:60" outlineLevel="1" x14ac:dyDescent="0.2">
      <c r="A1661" s="220"/>
      <c r="B1661" s="221"/>
      <c r="C1661" s="251"/>
      <c r="D1661" s="246"/>
      <c r="E1661" s="246"/>
      <c r="F1661" s="246"/>
      <c r="G1661" s="246"/>
      <c r="H1661" s="224"/>
      <c r="I1661" s="224"/>
      <c r="J1661" s="224"/>
      <c r="K1661" s="224"/>
      <c r="L1661" s="224"/>
      <c r="M1661" s="224"/>
      <c r="N1661" s="223"/>
      <c r="O1661" s="223"/>
      <c r="P1661" s="223"/>
      <c r="Q1661" s="223"/>
      <c r="R1661" s="224"/>
      <c r="S1661" s="224"/>
      <c r="T1661" s="224"/>
      <c r="U1661" s="224"/>
      <c r="V1661" s="224"/>
      <c r="W1661" s="224"/>
      <c r="X1661" s="224"/>
      <c r="Y1661" s="213"/>
      <c r="Z1661" s="213"/>
      <c r="AA1661" s="213"/>
      <c r="AB1661" s="213"/>
      <c r="AC1661" s="213"/>
      <c r="AD1661" s="213"/>
      <c r="AE1661" s="213"/>
      <c r="AF1661" s="213"/>
      <c r="AG1661" s="213" t="s">
        <v>200</v>
      </c>
      <c r="AH1661" s="213"/>
      <c r="AI1661" s="213"/>
      <c r="AJ1661" s="213"/>
      <c r="AK1661" s="213"/>
      <c r="AL1661" s="213"/>
      <c r="AM1661" s="213"/>
      <c r="AN1661" s="213"/>
      <c r="AO1661" s="213"/>
      <c r="AP1661" s="213"/>
      <c r="AQ1661" s="213"/>
      <c r="AR1661" s="213"/>
      <c r="AS1661" s="213"/>
      <c r="AT1661" s="213"/>
      <c r="AU1661" s="213"/>
      <c r="AV1661" s="213"/>
      <c r="AW1661" s="213"/>
      <c r="AX1661" s="213"/>
      <c r="AY1661" s="213"/>
      <c r="AZ1661" s="213"/>
      <c r="BA1661" s="213"/>
      <c r="BB1661" s="213"/>
      <c r="BC1661" s="213"/>
      <c r="BD1661" s="213"/>
      <c r="BE1661" s="213"/>
      <c r="BF1661" s="213"/>
      <c r="BG1661" s="213"/>
      <c r="BH1661" s="213"/>
    </row>
    <row r="1662" spans="1:60" x14ac:dyDescent="0.2">
      <c r="A1662" s="229" t="s">
        <v>189</v>
      </c>
      <c r="B1662" s="230" t="s">
        <v>152</v>
      </c>
      <c r="C1662" s="248" t="s">
        <v>153</v>
      </c>
      <c r="D1662" s="231"/>
      <c r="E1662" s="232"/>
      <c r="F1662" s="233"/>
      <c r="G1662" s="233">
        <f>SUMIF(AG1663:AG1668,"&lt;&gt;NOR",G1663:G1668)</f>
        <v>0</v>
      </c>
      <c r="H1662" s="233"/>
      <c r="I1662" s="233">
        <f>SUM(I1663:I1668)</f>
        <v>0</v>
      </c>
      <c r="J1662" s="233"/>
      <c r="K1662" s="233">
        <f>SUM(K1663:K1668)</f>
        <v>0</v>
      </c>
      <c r="L1662" s="233"/>
      <c r="M1662" s="233">
        <f>SUM(M1663:M1668)</f>
        <v>0</v>
      </c>
      <c r="N1662" s="232"/>
      <c r="O1662" s="232">
        <f>SUM(O1663:O1668)</f>
        <v>0</v>
      </c>
      <c r="P1662" s="232"/>
      <c r="Q1662" s="232">
        <f>SUM(Q1663:Q1668)</f>
        <v>0</v>
      </c>
      <c r="R1662" s="233"/>
      <c r="S1662" s="233"/>
      <c r="T1662" s="234"/>
      <c r="U1662" s="228"/>
      <c r="V1662" s="228">
        <f>SUM(V1663:V1668)</f>
        <v>0</v>
      </c>
      <c r="W1662" s="228"/>
      <c r="X1662" s="228"/>
      <c r="AG1662" t="s">
        <v>190</v>
      </c>
    </row>
    <row r="1663" spans="1:60" outlineLevel="1" x14ac:dyDescent="0.2">
      <c r="A1663" s="236">
        <v>272</v>
      </c>
      <c r="B1663" s="237" t="s">
        <v>2809</v>
      </c>
      <c r="C1663" s="249" t="s">
        <v>2810</v>
      </c>
      <c r="D1663" s="238" t="s">
        <v>435</v>
      </c>
      <c r="E1663" s="239">
        <v>36</v>
      </c>
      <c r="F1663" s="240"/>
      <c r="G1663" s="241">
        <f>ROUND(E1663*F1663,2)</f>
        <v>0</v>
      </c>
      <c r="H1663" s="240"/>
      <c r="I1663" s="241">
        <f>ROUND(E1663*H1663,2)</f>
        <v>0</v>
      </c>
      <c r="J1663" s="240"/>
      <c r="K1663" s="241">
        <f>ROUND(E1663*J1663,2)</f>
        <v>0</v>
      </c>
      <c r="L1663" s="241">
        <v>21</v>
      </c>
      <c r="M1663" s="241">
        <f>G1663*(1+L1663/100)</f>
        <v>0</v>
      </c>
      <c r="N1663" s="239">
        <v>0</v>
      </c>
      <c r="O1663" s="239">
        <f>ROUND(E1663*N1663,2)</f>
        <v>0</v>
      </c>
      <c r="P1663" s="239">
        <v>0</v>
      </c>
      <c r="Q1663" s="239">
        <f>ROUND(E1663*P1663,2)</f>
        <v>0</v>
      </c>
      <c r="R1663" s="241"/>
      <c r="S1663" s="241" t="s">
        <v>343</v>
      </c>
      <c r="T1663" s="242" t="s">
        <v>195</v>
      </c>
      <c r="U1663" s="224">
        <v>0</v>
      </c>
      <c r="V1663" s="224">
        <f>ROUND(E1663*U1663,2)</f>
        <v>0</v>
      </c>
      <c r="W1663" s="224"/>
      <c r="X1663" s="224" t="s">
        <v>231</v>
      </c>
      <c r="Y1663" s="213"/>
      <c r="Z1663" s="213"/>
      <c r="AA1663" s="213"/>
      <c r="AB1663" s="213"/>
      <c r="AC1663" s="213"/>
      <c r="AD1663" s="213"/>
      <c r="AE1663" s="213"/>
      <c r="AF1663" s="213"/>
      <c r="AG1663" s="213" t="s">
        <v>232</v>
      </c>
      <c r="AH1663" s="213"/>
      <c r="AI1663" s="213"/>
      <c r="AJ1663" s="213"/>
      <c r="AK1663" s="213"/>
      <c r="AL1663" s="213"/>
      <c r="AM1663" s="213"/>
      <c r="AN1663" s="213"/>
      <c r="AO1663" s="213"/>
      <c r="AP1663" s="213"/>
      <c r="AQ1663" s="213"/>
      <c r="AR1663" s="213"/>
      <c r="AS1663" s="213"/>
      <c r="AT1663" s="213"/>
      <c r="AU1663" s="213"/>
      <c r="AV1663" s="213"/>
      <c r="AW1663" s="213"/>
      <c r="AX1663" s="213"/>
      <c r="AY1663" s="213"/>
      <c r="AZ1663" s="213"/>
      <c r="BA1663" s="213"/>
      <c r="BB1663" s="213"/>
      <c r="BC1663" s="213"/>
      <c r="BD1663" s="213"/>
      <c r="BE1663" s="213"/>
      <c r="BF1663" s="213"/>
      <c r="BG1663" s="213"/>
      <c r="BH1663" s="213"/>
    </row>
    <row r="1664" spans="1:60" outlineLevel="1" x14ac:dyDescent="0.2">
      <c r="A1664" s="220"/>
      <c r="B1664" s="221"/>
      <c r="C1664" s="260"/>
      <c r="D1664" s="258"/>
      <c r="E1664" s="258"/>
      <c r="F1664" s="258"/>
      <c r="G1664" s="258"/>
      <c r="H1664" s="224"/>
      <c r="I1664" s="224"/>
      <c r="J1664" s="224"/>
      <c r="K1664" s="224"/>
      <c r="L1664" s="224"/>
      <c r="M1664" s="224"/>
      <c r="N1664" s="223"/>
      <c r="O1664" s="223"/>
      <c r="P1664" s="223"/>
      <c r="Q1664" s="223"/>
      <c r="R1664" s="224"/>
      <c r="S1664" s="224"/>
      <c r="T1664" s="224"/>
      <c r="U1664" s="224"/>
      <c r="V1664" s="224"/>
      <c r="W1664" s="224"/>
      <c r="X1664" s="224"/>
      <c r="Y1664" s="213"/>
      <c r="Z1664" s="213"/>
      <c r="AA1664" s="213"/>
      <c r="AB1664" s="213"/>
      <c r="AC1664" s="213"/>
      <c r="AD1664" s="213"/>
      <c r="AE1664" s="213"/>
      <c r="AF1664" s="213"/>
      <c r="AG1664" s="213" t="s">
        <v>200</v>
      </c>
      <c r="AH1664" s="213"/>
      <c r="AI1664" s="213"/>
      <c r="AJ1664" s="213"/>
      <c r="AK1664" s="213"/>
      <c r="AL1664" s="213"/>
      <c r="AM1664" s="213"/>
      <c r="AN1664" s="213"/>
      <c r="AO1664" s="213"/>
      <c r="AP1664" s="213"/>
      <c r="AQ1664" s="213"/>
      <c r="AR1664" s="213"/>
      <c r="AS1664" s="213"/>
      <c r="AT1664" s="213"/>
      <c r="AU1664" s="213"/>
      <c r="AV1664" s="213"/>
      <c r="AW1664" s="213"/>
      <c r="AX1664" s="213"/>
      <c r="AY1664" s="213"/>
      <c r="AZ1664" s="213"/>
      <c r="BA1664" s="213"/>
      <c r="BB1664" s="213"/>
      <c r="BC1664" s="213"/>
      <c r="BD1664" s="213"/>
      <c r="BE1664" s="213"/>
      <c r="BF1664" s="213"/>
      <c r="BG1664" s="213"/>
      <c r="BH1664" s="213"/>
    </row>
    <row r="1665" spans="1:60" outlineLevel="1" x14ac:dyDescent="0.2">
      <c r="A1665" s="236">
        <v>273</v>
      </c>
      <c r="B1665" s="237" t="s">
        <v>2811</v>
      </c>
      <c r="C1665" s="249" t="s">
        <v>2812</v>
      </c>
      <c r="D1665" s="238" t="s">
        <v>435</v>
      </c>
      <c r="E1665" s="239">
        <v>2</v>
      </c>
      <c r="F1665" s="240"/>
      <c r="G1665" s="241">
        <f>ROUND(E1665*F1665,2)</f>
        <v>0</v>
      </c>
      <c r="H1665" s="240"/>
      <c r="I1665" s="241">
        <f>ROUND(E1665*H1665,2)</f>
        <v>0</v>
      </c>
      <c r="J1665" s="240"/>
      <c r="K1665" s="241">
        <f>ROUND(E1665*J1665,2)</f>
        <v>0</v>
      </c>
      <c r="L1665" s="241">
        <v>21</v>
      </c>
      <c r="M1665" s="241">
        <f>G1665*(1+L1665/100)</f>
        <v>0</v>
      </c>
      <c r="N1665" s="239">
        <v>0</v>
      </c>
      <c r="O1665" s="239">
        <f>ROUND(E1665*N1665,2)</f>
        <v>0</v>
      </c>
      <c r="P1665" s="239">
        <v>0</v>
      </c>
      <c r="Q1665" s="239">
        <f>ROUND(E1665*P1665,2)</f>
        <v>0</v>
      </c>
      <c r="R1665" s="241"/>
      <c r="S1665" s="241" t="s">
        <v>343</v>
      </c>
      <c r="T1665" s="242" t="s">
        <v>195</v>
      </c>
      <c r="U1665" s="224">
        <v>0</v>
      </c>
      <c r="V1665" s="224">
        <f>ROUND(E1665*U1665,2)</f>
        <v>0</v>
      </c>
      <c r="W1665" s="224"/>
      <c r="X1665" s="224" t="s">
        <v>231</v>
      </c>
      <c r="Y1665" s="213"/>
      <c r="Z1665" s="213"/>
      <c r="AA1665" s="213"/>
      <c r="AB1665" s="213"/>
      <c r="AC1665" s="213"/>
      <c r="AD1665" s="213"/>
      <c r="AE1665" s="213"/>
      <c r="AF1665" s="213"/>
      <c r="AG1665" s="213" t="s">
        <v>232</v>
      </c>
      <c r="AH1665" s="213"/>
      <c r="AI1665" s="213"/>
      <c r="AJ1665" s="213"/>
      <c r="AK1665" s="213"/>
      <c r="AL1665" s="213"/>
      <c r="AM1665" s="213"/>
      <c r="AN1665" s="213"/>
      <c r="AO1665" s="213"/>
      <c r="AP1665" s="213"/>
      <c r="AQ1665" s="213"/>
      <c r="AR1665" s="213"/>
      <c r="AS1665" s="213"/>
      <c r="AT1665" s="213"/>
      <c r="AU1665" s="213"/>
      <c r="AV1665" s="213"/>
      <c r="AW1665" s="213"/>
      <c r="AX1665" s="213"/>
      <c r="AY1665" s="213"/>
      <c r="AZ1665" s="213"/>
      <c r="BA1665" s="213"/>
      <c r="BB1665" s="213"/>
      <c r="BC1665" s="213"/>
      <c r="BD1665" s="213"/>
      <c r="BE1665" s="213"/>
      <c r="BF1665" s="213"/>
      <c r="BG1665" s="213"/>
      <c r="BH1665" s="213"/>
    </row>
    <row r="1666" spans="1:60" outlineLevel="1" x14ac:dyDescent="0.2">
      <c r="A1666" s="220"/>
      <c r="B1666" s="221"/>
      <c r="C1666" s="260"/>
      <c r="D1666" s="258"/>
      <c r="E1666" s="258"/>
      <c r="F1666" s="258"/>
      <c r="G1666" s="258"/>
      <c r="H1666" s="224"/>
      <c r="I1666" s="224"/>
      <c r="J1666" s="224"/>
      <c r="K1666" s="224"/>
      <c r="L1666" s="224"/>
      <c r="M1666" s="224"/>
      <c r="N1666" s="223"/>
      <c r="O1666" s="223"/>
      <c r="P1666" s="223"/>
      <c r="Q1666" s="223"/>
      <c r="R1666" s="224"/>
      <c r="S1666" s="224"/>
      <c r="T1666" s="224"/>
      <c r="U1666" s="224"/>
      <c r="V1666" s="224"/>
      <c r="W1666" s="224"/>
      <c r="X1666" s="224"/>
      <c r="Y1666" s="213"/>
      <c r="Z1666" s="213"/>
      <c r="AA1666" s="213"/>
      <c r="AB1666" s="213"/>
      <c r="AC1666" s="213"/>
      <c r="AD1666" s="213"/>
      <c r="AE1666" s="213"/>
      <c r="AF1666" s="213"/>
      <c r="AG1666" s="213" t="s">
        <v>200</v>
      </c>
      <c r="AH1666" s="213"/>
      <c r="AI1666" s="213"/>
      <c r="AJ1666" s="213"/>
      <c r="AK1666" s="213"/>
      <c r="AL1666" s="213"/>
      <c r="AM1666" s="213"/>
      <c r="AN1666" s="213"/>
      <c r="AO1666" s="213"/>
      <c r="AP1666" s="213"/>
      <c r="AQ1666" s="213"/>
      <c r="AR1666" s="213"/>
      <c r="AS1666" s="213"/>
      <c r="AT1666" s="213"/>
      <c r="AU1666" s="213"/>
      <c r="AV1666" s="213"/>
      <c r="AW1666" s="213"/>
      <c r="AX1666" s="213"/>
      <c r="AY1666" s="213"/>
      <c r="AZ1666" s="213"/>
      <c r="BA1666" s="213"/>
      <c r="BB1666" s="213"/>
      <c r="BC1666" s="213"/>
      <c r="BD1666" s="213"/>
      <c r="BE1666" s="213"/>
      <c r="BF1666" s="213"/>
      <c r="BG1666" s="213"/>
      <c r="BH1666" s="213"/>
    </row>
    <row r="1667" spans="1:60" outlineLevel="1" x14ac:dyDescent="0.2">
      <c r="A1667" s="236">
        <v>274</v>
      </c>
      <c r="B1667" s="237" t="s">
        <v>2813</v>
      </c>
      <c r="C1667" s="249" t="s">
        <v>2814</v>
      </c>
      <c r="D1667" s="238" t="s">
        <v>435</v>
      </c>
      <c r="E1667" s="239">
        <v>16</v>
      </c>
      <c r="F1667" s="240"/>
      <c r="G1667" s="241">
        <f>ROUND(E1667*F1667,2)</f>
        <v>0</v>
      </c>
      <c r="H1667" s="240"/>
      <c r="I1667" s="241">
        <f>ROUND(E1667*H1667,2)</f>
        <v>0</v>
      </c>
      <c r="J1667" s="240"/>
      <c r="K1667" s="241">
        <f>ROUND(E1667*J1667,2)</f>
        <v>0</v>
      </c>
      <c r="L1667" s="241">
        <v>21</v>
      </c>
      <c r="M1667" s="241">
        <f>G1667*(1+L1667/100)</f>
        <v>0</v>
      </c>
      <c r="N1667" s="239">
        <v>0</v>
      </c>
      <c r="O1667" s="239">
        <f>ROUND(E1667*N1667,2)</f>
        <v>0</v>
      </c>
      <c r="P1667" s="239">
        <v>0</v>
      </c>
      <c r="Q1667" s="239">
        <f>ROUND(E1667*P1667,2)</f>
        <v>0</v>
      </c>
      <c r="R1667" s="241"/>
      <c r="S1667" s="241" t="s">
        <v>343</v>
      </c>
      <c r="T1667" s="242" t="s">
        <v>195</v>
      </c>
      <c r="U1667" s="224">
        <v>0</v>
      </c>
      <c r="V1667" s="224">
        <f>ROUND(E1667*U1667,2)</f>
        <v>0</v>
      </c>
      <c r="W1667" s="224"/>
      <c r="X1667" s="224" t="s">
        <v>231</v>
      </c>
      <c r="Y1667" s="213"/>
      <c r="Z1667" s="213"/>
      <c r="AA1667" s="213"/>
      <c r="AB1667" s="213"/>
      <c r="AC1667" s="213"/>
      <c r="AD1667" s="213"/>
      <c r="AE1667" s="213"/>
      <c r="AF1667" s="213"/>
      <c r="AG1667" s="213" t="s">
        <v>232</v>
      </c>
      <c r="AH1667" s="213"/>
      <c r="AI1667" s="213"/>
      <c r="AJ1667" s="213"/>
      <c r="AK1667" s="213"/>
      <c r="AL1667" s="213"/>
      <c r="AM1667" s="213"/>
      <c r="AN1667" s="213"/>
      <c r="AO1667" s="213"/>
      <c r="AP1667" s="213"/>
      <c r="AQ1667" s="213"/>
      <c r="AR1667" s="213"/>
      <c r="AS1667" s="213"/>
      <c r="AT1667" s="213"/>
      <c r="AU1667" s="213"/>
      <c r="AV1667" s="213"/>
      <c r="AW1667" s="213"/>
      <c r="AX1667" s="213"/>
      <c r="AY1667" s="213"/>
      <c r="AZ1667" s="213"/>
      <c r="BA1667" s="213"/>
      <c r="BB1667" s="213"/>
      <c r="BC1667" s="213"/>
      <c r="BD1667" s="213"/>
      <c r="BE1667" s="213"/>
      <c r="BF1667" s="213"/>
      <c r="BG1667" s="213"/>
      <c r="BH1667" s="213"/>
    </row>
    <row r="1668" spans="1:60" outlineLevel="1" x14ac:dyDescent="0.2">
      <c r="A1668" s="220"/>
      <c r="B1668" s="221"/>
      <c r="C1668" s="260"/>
      <c r="D1668" s="258"/>
      <c r="E1668" s="258"/>
      <c r="F1668" s="258"/>
      <c r="G1668" s="258"/>
      <c r="H1668" s="224"/>
      <c r="I1668" s="224"/>
      <c r="J1668" s="224"/>
      <c r="K1668" s="224"/>
      <c r="L1668" s="224"/>
      <c r="M1668" s="224"/>
      <c r="N1668" s="223"/>
      <c r="O1668" s="223"/>
      <c r="P1668" s="223"/>
      <c r="Q1668" s="223"/>
      <c r="R1668" s="224"/>
      <c r="S1668" s="224"/>
      <c r="T1668" s="224"/>
      <c r="U1668" s="224"/>
      <c r="V1668" s="224"/>
      <c r="W1668" s="224"/>
      <c r="X1668" s="224"/>
      <c r="Y1668" s="213"/>
      <c r="Z1668" s="213"/>
      <c r="AA1668" s="213"/>
      <c r="AB1668" s="213"/>
      <c r="AC1668" s="213"/>
      <c r="AD1668" s="213"/>
      <c r="AE1668" s="213"/>
      <c r="AF1668" s="213"/>
      <c r="AG1668" s="213" t="s">
        <v>200</v>
      </c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  <c r="AU1668" s="213"/>
      <c r="AV1668" s="213"/>
      <c r="AW1668" s="213"/>
      <c r="AX1668" s="213"/>
      <c r="AY1668" s="213"/>
      <c r="AZ1668" s="213"/>
      <c r="BA1668" s="213"/>
      <c r="BB1668" s="213"/>
      <c r="BC1668" s="213"/>
      <c r="BD1668" s="213"/>
      <c r="BE1668" s="213"/>
      <c r="BF1668" s="213"/>
      <c r="BG1668" s="213"/>
      <c r="BH1668" s="213"/>
    </row>
    <row r="1669" spans="1:60" x14ac:dyDescent="0.2">
      <c r="A1669" s="229" t="s">
        <v>189</v>
      </c>
      <c r="B1669" s="230" t="s">
        <v>154</v>
      </c>
      <c r="C1669" s="248" t="s">
        <v>155</v>
      </c>
      <c r="D1669" s="231"/>
      <c r="E1669" s="232"/>
      <c r="F1669" s="233"/>
      <c r="G1669" s="233">
        <f>SUMIF(AG1670:AG1676,"&lt;&gt;NOR",G1670:G1676)</f>
        <v>0</v>
      </c>
      <c r="H1669" s="233"/>
      <c r="I1669" s="233">
        <f>SUM(I1670:I1676)</f>
        <v>0</v>
      </c>
      <c r="J1669" s="233"/>
      <c r="K1669" s="233">
        <f>SUM(K1670:K1676)</f>
        <v>0</v>
      </c>
      <c r="L1669" s="233"/>
      <c r="M1669" s="233">
        <f>SUM(M1670:M1676)</f>
        <v>0</v>
      </c>
      <c r="N1669" s="232"/>
      <c r="O1669" s="232">
        <f>SUM(O1670:O1676)</f>
        <v>0</v>
      </c>
      <c r="P1669" s="232"/>
      <c r="Q1669" s="232">
        <f>SUM(Q1670:Q1676)</f>
        <v>0</v>
      </c>
      <c r="R1669" s="233"/>
      <c r="S1669" s="233"/>
      <c r="T1669" s="234"/>
      <c r="U1669" s="228"/>
      <c r="V1669" s="228">
        <f>SUM(V1670:V1676)</f>
        <v>146.56</v>
      </c>
      <c r="W1669" s="228"/>
      <c r="X1669" s="228"/>
      <c r="AG1669" t="s">
        <v>190</v>
      </c>
    </row>
    <row r="1670" spans="1:60" outlineLevel="1" x14ac:dyDescent="0.2">
      <c r="A1670" s="236">
        <v>275</v>
      </c>
      <c r="B1670" s="237" t="s">
        <v>2815</v>
      </c>
      <c r="C1670" s="249" t="s">
        <v>2816</v>
      </c>
      <c r="D1670" s="238" t="s">
        <v>398</v>
      </c>
      <c r="E1670" s="239">
        <v>54.28</v>
      </c>
      <c r="F1670" s="240"/>
      <c r="G1670" s="241">
        <f>ROUND(E1670*F1670,2)</f>
        <v>0</v>
      </c>
      <c r="H1670" s="240"/>
      <c r="I1670" s="241">
        <f>ROUND(E1670*H1670,2)</f>
        <v>0</v>
      </c>
      <c r="J1670" s="240"/>
      <c r="K1670" s="241">
        <f>ROUND(E1670*J1670,2)</f>
        <v>0</v>
      </c>
      <c r="L1670" s="241">
        <v>21</v>
      </c>
      <c r="M1670" s="241">
        <f>G1670*(1+L1670/100)</f>
        <v>0</v>
      </c>
      <c r="N1670" s="239">
        <v>8.0000000000000007E-5</v>
      </c>
      <c r="O1670" s="239">
        <f>ROUND(E1670*N1670,2)</f>
        <v>0</v>
      </c>
      <c r="P1670" s="239">
        <v>0</v>
      </c>
      <c r="Q1670" s="239">
        <f>ROUND(E1670*P1670,2)</f>
        <v>0</v>
      </c>
      <c r="R1670" s="241"/>
      <c r="S1670" s="241" t="s">
        <v>343</v>
      </c>
      <c r="T1670" s="242" t="s">
        <v>195</v>
      </c>
      <c r="U1670" s="224">
        <v>2.7</v>
      </c>
      <c r="V1670" s="224">
        <f>ROUND(E1670*U1670,2)</f>
        <v>146.56</v>
      </c>
      <c r="W1670" s="224"/>
      <c r="X1670" s="224" t="s">
        <v>231</v>
      </c>
      <c r="Y1670" s="213"/>
      <c r="Z1670" s="213"/>
      <c r="AA1670" s="213"/>
      <c r="AB1670" s="213"/>
      <c r="AC1670" s="213"/>
      <c r="AD1670" s="213"/>
      <c r="AE1670" s="213"/>
      <c r="AF1670" s="213"/>
      <c r="AG1670" s="213" t="s">
        <v>232</v>
      </c>
      <c r="AH1670" s="213"/>
      <c r="AI1670" s="213"/>
      <c r="AJ1670" s="213"/>
      <c r="AK1670" s="213"/>
      <c r="AL1670" s="213"/>
      <c r="AM1670" s="213"/>
      <c r="AN1670" s="213"/>
      <c r="AO1670" s="213"/>
      <c r="AP1670" s="213"/>
      <c r="AQ1670" s="213"/>
      <c r="AR1670" s="213"/>
      <c r="AS1670" s="213"/>
      <c r="AT1670" s="213"/>
      <c r="AU1670" s="213"/>
      <c r="AV1670" s="213"/>
      <c r="AW1670" s="213"/>
      <c r="AX1670" s="213"/>
      <c r="AY1670" s="213"/>
      <c r="AZ1670" s="213"/>
      <c r="BA1670" s="213"/>
      <c r="BB1670" s="213"/>
      <c r="BC1670" s="213"/>
      <c r="BD1670" s="213"/>
      <c r="BE1670" s="213"/>
      <c r="BF1670" s="213"/>
      <c r="BG1670" s="213"/>
      <c r="BH1670" s="213"/>
    </row>
    <row r="1671" spans="1:60" outlineLevel="1" x14ac:dyDescent="0.2">
      <c r="A1671" s="220"/>
      <c r="B1671" s="221"/>
      <c r="C1671" s="250" t="s">
        <v>2817</v>
      </c>
      <c r="D1671" s="244"/>
      <c r="E1671" s="244"/>
      <c r="F1671" s="244"/>
      <c r="G1671" s="244"/>
      <c r="H1671" s="224"/>
      <c r="I1671" s="224"/>
      <c r="J1671" s="224"/>
      <c r="K1671" s="224"/>
      <c r="L1671" s="224"/>
      <c r="M1671" s="224"/>
      <c r="N1671" s="223"/>
      <c r="O1671" s="223"/>
      <c r="P1671" s="223"/>
      <c r="Q1671" s="223"/>
      <c r="R1671" s="224"/>
      <c r="S1671" s="224"/>
      <c r="T1671" s="224"/>
      <c r="U1671" s="224"/>
      <c r="V1671" s="224"/>
      <c r="W1671" s="224"/>
      <c r="X1671" s="224"/>
      <c r="Y1671" s="213"/>
      <c r="Z1671" s="213"/>
      <c r="AA1671" s="213"/>
      <c r="AB1671" s="213"/>
      <c r="AC1671" s="213"/>
      <c r="AD1671" s="213"/>
      <c r="AE1671" s="213"/>
      <c r="AF1671" s="213"/>
      <c r="AG1671" s="213" t="s">
        <v>199</v>
      </c>
      <c r="AH1671" s="213"/>
      <c r="AI1671" s="213"/>
      <c r="AJ1671" s="213"/>
      <c r="AK1671" s="213"/>
      <c r="AL1671" s="213"/>
      <c r="AM1671" s="213"/>
      <c r="AN1671" s="213"/>
      <c r="AO1671" s="213"/>
      <c r="AP1671" s="213"/>
      <c r="AQ1671" s="213"/>
      <c r="AR1671" s="213"/>
      <c r="AS1671" s="213"/>
      <c r="AT1671" s="213"/>
      <c r="AU1671" s="213"/>
      <c r="AV1671" s="213"/>
      <c r="AW1671" s="213"/>
      <c r="AX1671" s="213"/>
      <c r="AY1671" s="213"/>
      <c r="AZ1671" s="213"/>
      <c r="BA1671" s="213"/>
      <c r="BB1671" s="213"/>
      <c r="BC1671" s="213"/>
      <c r="BD1671" s="213"/>
      <c r="BE1671" s="213"/>
      <c r="BF1671" s="213"/>
      <c r="BG1671" s="213"/>
      <c r="BH1671" s="213"/>
    </row>
    <row r="1672" spans="1:60" outlineLevel="1" x14ac:dyDescent="0.2">
      <c r="A1672" s="220"/>
      <c r="B1672" s="221"/>
      <c r="C1672" s="253" t="s">
        <v>2818</v>
      </c>
      <c r="D1672" s="226"/>
      <c r="E1672" s="227">
        <v>35.4</v>
      </c>
      <c r="F1672" s="224"/>
      <c r="G1672" s="224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13"/>
      <c r="Z1672" s="213"/>
      <c r="AA1672" s="213"/>
      <c r="AB1672" s="213"/>
      <c r="AC1672" s="213"/>
      <c r="AD1672" s="213"/>
      <c r="AE1672" s="213"/>
      <c r="AF1672" s="213"/>
      <c r="AG1672" s="213" t="s">
        <v>204</v>
      </c>
      <c r="AH1672" s="213">
        <v>0</v>
      </c>
      <c r="AI1672" s="213"/>
      <c r="AJ1672" s="213"/>
      <c r="AK1672" s="213"/>
      <c r="AL1672" s="213"/>
      <c r="AM1672" s="213"/>
      <c r="AN1672" s="213"/>
      <c r="AO1672" s="213"/>
      <c r="AP1672" s="213"/>
      <c r="AQ1672" s="213"/>
      <c r="AR1672" s="213"/>
      <c r="AS1672" s="213"/>
      <c r="AT1672" s="213"/>
      <c r="AU1672" s="213"/>
      <c r="AV1672" s="213"/>
      <c r="AW1672" s="213"/>
      <c r="AX1672" s="213"/>
      <c r="AY1672" s="213"/>
      <c r="AZ1672" s="213"/>
      <c r="BA1672" s="213"/>
      <c r="BB1672" s="213"/>
      <c r="BC1672" s="213"/>
      <c r="BD1672" s="213"/>
      <c r="BE1672" s="213"/>
      <c r="BF1672" s="213"/>
      <c r="BG1672" s="213"/>
      <c r="BH1672" s="213"/>
    </row>
    <row r="1673" spans="1:60" outlineLevel="1" x14ac:dyDescent="0.2">
      <c r="A1673" s="220"/>
      <c r="B1673" s="221"/>
      <c r="C1673" s="253" t="s">
        <v>2819</v>
      </c>
      <c r="D1673" s="226"/>
      <c r="E1673" s="227">
        <v>18.88</v>
      </c>
      <c r="F1673" s="224"/>
      <c r="G1673" s="224"/>
      <c r="H1673" s="224"/>
      <c r="I1673" s="224"/>
      <c r="J1673" s="224"/>
      <c r="K1673" s="224"/>
      <c r="L1673" s="224"/>
      <c r="M1673" s="224"/>
      <c r="N1673" s="223"/>
      <c r="O1673" s="223"/>
      <c r="P1673" s="223"/>
      <c r="Q1673" s="223"/>
      <c r="R1673" s="224"/>
      <c r="S1673" s="224"/>
      <c r="T1673" s="224"/>
      <c r="U1673" s="224"/>
      <c r="V1673" s="224"/>
      <c r="W1673" s="224"/>
      <c r="X1673" s="224"/>
      <c r="Y1673" s="213"/>
      <c r="Z1673" s="213"/>
      <c r="AA1673" s="213"/>
      <c r="AB1673" s="213"/>
      <c r="AC1673" s="213"/>
      <c r="AD1673" s="213"/>
      <c r="AE1673" s="213"/>
      <c r="AF1673" s="213"/>
      <c r="AG1673" s="213" t="s">
        <v>204</v>
      </c>
      <c r="AH1673" s="213">
        <v>0</v>
      </c>
      <c r="AI1673" s="213"/>
      <c r="AJ1673" s="213"/>
      <c r="AK1673" s="213"/>
      <c r="AL1673" s="213"/>
      <c r="AM1673" s="213"/>
      <c r="AN1673" s="213"/>
      <c r="AO1673" s="213"/>
      <c r="AP1673" s="213"/>
      <c r="AQ1673" s="213"/>
      <c r="AR1673" s="213"/>
      <c r="AS1673" s="213"/>
      <c r="AT1673" s="213"/>
      <c r="AU1673" s="213"/>
      <c r="AV1673" s="213"/>
      <c r="AW1673" s="213"/>
      <c r="AX1673" s="213"/>
      <c r="AY1673" s="213"/>
      <c r="AZ1673" s="213"/>
      <c r="BA1673" s="213"/>
      <c r="BB1673" s="213"/>
      <c r="BC1673" s="213"/>
      <c r="BD1673" s="213"/>
      <c r="BE1673" s="213"/>
      <c r="BF1673" s="213"/>
      <c r="BG1673" s="213"/>
      <c r="BH1673" s="213"/>
    </row>
    <row r="1674" spans="1:60" outlineLevel="1" x14ac:dyDescent="0.2">
      <c r="A1674" s="220"/>
      <c r="B1674" s="221"/>
      <c r="C1674" s="251"/>
      <c r="D1674" s="246"/>
      <c r="E1674" s="246"/>
      <c r="F1674" s="246"/>
      <c r="G1674" s="246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13"/>
      <c r="Z1674" s="213"/>
      <c r="AA1674" s="213"/>
      <c r="AB1674" s="213"/>
      <c r="AC1674" s="213"/>
      <c r="AD1674" s="213"/>
      <c r="AE1674" s="213"/>
      <c r="AF1674" s="213"/>
      <c r="AG1674" s="213" t="s">
        <v>200</v>
      </c>
      <c r="AH1674" s="213"/>
      <c r="AI1674" s="213"/>
      <c r="AJ1674" s="213"/>
      <c r="AK1674" s="213"/>
      <c r="AL1674" s="213"/>
      <c r="AM1674" s="213"/>
      <c r="AN1674" s="213"/>
      <c r="AO1674" s="213"/>
      <c r="AP1674" s="213"/>
      <c r="AQ1674" s="213"/>
      <c r="AR1674" s="213"/>
      <c r="AS1674" s="213"/>
      <c r="AT1674" s="213"/>
      <c r="AU1674" s="213"/>
      <c r="AV1674" s="213"/>
      <c r="AW1674" s="213"/>
      <c r="AX1674" s="213"/>
      <c r="AY1674" s="213"/>
      <c r="AZ1674" s="213"/>
      <c r="BA1674" s="213"/>
      <c r="BB1674" s="213"/>
      <c r="BC1674" s="213"/>
      <c r="BD1674" s="213"/>
      <c r="BE1674" s="213"/>
      <c r="BF1674" s="213"/>
      <c r="BG1674" s="213"/>
      <c r="BH1674" s="213"/>
    </row>
    <row r="1675" spans="1:60" outlineLevel="1" x14ac:dyDescent="0.2">
      <c r="A1675" s="236">
        <v>276</v>
      </c>
      <c r="B1675" s="237" t="s">
        <v>2820</v>
      </c>
      <c r="C1675" s="249" t="s">
        <v>2821</v>
      </c>
      <c r="D1675" s="238" t="s">
        <v>342</v>
      </c>
      <c r="E1675" s="239">
        <v>1</v>
      </c>
      <c r="F1675" s="240"/>
      <c r="G1675" s="241">
        <f>ROUND(E1675*F1675,2)</f>
        <v>0</v>
      </c>
      <c r="H1675" s="240"/>
      <c r="I1675" s="241">
        <f>ROUND(E1675*H1675,2)</f>
        <v>0</v>
      </c>
      <c r="J1675" s="240"/>
      <c r="K1675" s="241">
        <f>ROUND(E1675*J1675,2)</f>
        <v>0</v>
      </c>
      <c r="L1675" s="241">
        <v>21</v>
      </c>
      <c r="M1675" s="241">
        <f>G1675*(1+L1675/100)</f>
        <v>0</v>
      </c>
      <c r="N1675" s="239">
        <v>0</v>
      </c>
      <c r="O1675" s="239">
        <f>ROUND(E1675*N1675,2)</f>
        <v>0</v>
      </c>
      <c r="P1675" s="239">
        <v>0</v>
      </c>
      <c r="Q1675" s="239">
        <f>ROUND(E1675*P1675,2)</f>
        <v>0</v>
      </c>
      <c r="R1675" s="241"/>
      <c r="S1675" s="241" t="s">
        <v>343</v>
      </c>
      <c r="T1675" s="242" t="s">
        <v>195</v>
      </c>
      <c r="U1675" s="224">
        <v>0</v>
      </c>
      <c r="V1675" s="224">
        <f>ROUND(E1675*U1675,2)</f>
        <v>0</v>
      </c>
      <c r="W1675" s="224"/>
      <c r="X1675" s="224" t="s">
        <v>231</v>
      </c>
      <c r="Y1675" s="213"/>
      <c r="Z1675" s="213"/>
      <c r="AA1675" s="213"/>
      <c r="AB1675" s="213"/>
      <c r="AC1675" s="213"/>
      <c r="AD1675" s="213"/>
      <c r="AE1675" s="213"/>
      <c r="AF1675" s="213"/>
      <c r="AG1675" s="213" t="s">
        <v>232</v>
      </c>
      <c r="AH1675" s="213"/>
      <c r="AI1675" s="213"/>
      <c r="AJ1675" s="213"/>
      <c r="AK1675" s="213"/>
      <c r="AL1675" s="213"/>
      <c r="AM1675" s="213"/>
      <c r="AN1675" s="213"/>
      <c r="AO1675" s="213"/>
      <c r="AP1675" s="213"/>
      <c r="AQ1675" s="213"/>
      <c r="AR1675" s="213"/>
      <c r="AS1675" s="213"/>
      <c r="AT1675" s="213"/>
      <c r="AU1675" s="213"/>
      <c r="AV1675" s="213"/>
      <c r="AW1675" s="213"/>
      <c r="AX1675" s="213"/>
      <c r="AY1675" s="213"/>
      <c r="AZ1675" s="213"/>
      <c r="BA1675" s="213"/>
      <c r="BB1675" s="213"/>
      <c r="BC1675" s="213"/>
      <c r="BD1675" s="213"/>
      <c r="BE1675" s="213"/>
      <c r="BF1675" s="213"/>
      <c r="BG1675" s="213"/>
      <c r="BH1675" s="213"/>
    </row>
    <row r="1676" spans="1:60" outlineLevel="1" x14ac:dyDescent="0.2">
      <c r="A1676" s="220"/>
      <c r="B1676" s="221"/>
      <c r="C1676" s="260"/>
      <c r="D1676" s="258"/>
      <c r="E1676" s="258"/>
      <c r="F1676" s="258"/>
      <c r="G1676" s="258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13"/>
      <c r="Z1676" s="213"/>
      <c r="AA1676" s="213"/>
      <c r="AB1676" s="213"/>
      <c r="AC1676" s="213"/>
      <c r="AD1676" s="213"/>
      <c r="AE1676" s="213"/>
      <c r="AF1676" s="213"/>
      <c r="AG1676" s="213" t="s">
        <v>200</v>
      </c>
      <c r="AH1676" s="213"/>
      <c r="AI1676" s="213"/>
      <c r="AJ1676" s="213"/>
      <c r="AK1676" s="213"/>
      <c r="AL1676" s="213"/>
      <c r="AM1676" s="213"/>
      <c r="AN1676" s="213"/>
      <c r="AO1676" s="213"/>
      <c r="AP1676" s="213"/>
      <c r="AQ1676" s="213"/>
      <c r="AR1676" s="213"/>
      <c r="AS1676" s="213"/>
      <c r="AT1676" s="213"/>
      <c r="AU1676" s="213"/>
      <c r="AV1676" s="213"/>
      <c r="AW1676" s="213"/>
      <c r="AX1676" s="213"/>
      <c r="AY1676" s="213"/>
      <c r="AZ1676" s="213"/>
      <c r="BA1676" s="213"/>
      <c r="BB1676" s="213"/>
      <c r="BC1676" s="213"/>
      <c r="BD1676" s="213"/>
      <c r="BE1676" s="213"/>
      <c r="BF1676" s="213"/>
      <c r="BG1676" s="213"/>
      <c r="BH1676" s="213"/>
    </row>
    <row r="1677" spans="1:60" x14ac:dyDescent="0.2">
      <c r="A1677" s="229" t="s">
        <v>189</v>
      </c>
      <c r="B1677" s="230" t="s">
        <v>156</v>
      </c>
      <c r="C1677" s="248" t="s">
        <v>157</v>
      </c>
      <c r="D1677" s="231"/>
      <c r="E1677" s="232"/>
      <c r="F1677" s="233"/>
      <c r="G1677" s="233">
        <f>SUMIF(AG1678:AG1689,"&lt;&gt;NOR",G1678:G1689)</f>
        <v>0</v>
      </c>
      <c r="H1677" s="233"/>
      <c r="I1677" s="233">
        <f>SUM(I1678:I1689)</f>
        <v>0</v>
      </c>
      <c r="J1677" s="233"/>
      <c r="K1677" s="233">
        <f>SUM(K1678:K1689)</f>
        <v>0</v>
      </c>
      <c r="L1677" s="233"/>
      <c r="M1677" s="233">
        <f>SUM(M1678:M1689)</f>
        <v>0</v>
      </c>
      <c r="N1677" s="232"/>
      <c r="O1677" s="232">
        <f>SUM(O1678:O1689)</f>
        <v>0</v>
      </c>
      <c r="P1677" s="232"/>
      <c r="Q1677" s="232">
        <f>SUM(Q1678:Q1689)</f>
        <v>0</v>
      </c>
      <c r="R1677" s="233"/>
      <c r="S1677" s="233"/>
      <c r="T1677" s="234"/>
      <c r="U1677" s="228"/>
      <c r="V1677" s="228">
        <f>SUM(V1678:V1689)</f>
        <v>0</v>
      </c>
      <c r="W1677" s="228"/>
      <c r="X1677" s="228"/>
      <c r="AG1677" t="s">
        <v>190</v>
      </c>
    </row>
    <row r="1678" spans="1:60" outlineLevel="1" x14ac:dyDescent="0.2">
      <c r="A1678" s="236">
        <v>277</v>
      </c>
      <c r="B1678" s="237" t="s">
        <v>2822</v>
      </c>
      <c r="C1678" s="249" t="s">
        <v>2823</v>
      </c>
      <c r="D1678" s="238" t="s">
        <v>342</v>
      </c>
      <c r="E1678" s="239">
        <v>1</v>
      </c>
      <c r="F1678" s="240"/>
      <c r="G1678" s="241">
        <f>ROUND(E1678*F1678,2)</f>
        <v>0</v>
      </c>
      <c r="H1678" s="240"/>
      <c r="I1678" s="241">
        <f>ROUND(E1678*H1678,2)</f>
        <v>0</v>
      </c>
      <c r="J1678" s="240"/>
      <c r="K1678" s="241">
        <f>ROUND(E1678*J1678,2)</f>
        <v>0</v>
      </c>
      <c r="L1678" s="241">
        <v>21</v>
      </c>
      <c r="M1678" s="241">
        <f>G1678*(1+L1678/100)</f>
        <v>0</v>
      </c>
      <c r="N1678" s="239">
        <v>0</v>
      </c>
      <c r="O1678" s="239">
        <f>ROUND(E1678*N1678,2)</f>
        <v>0</v>
      </c>
      <c r="P1678" s="239">
        <v>0</v>
      </c>
      <c r="Q1678" s="239">
        <f>ROUND(E1678*P1678,2)</f>
        <v>0</v>
      </c>
      <c r="R1678" s="241"/>
      <c r="S1678" s="241" t="s">
        <v>343</v>
      </c>
      <c r="T1678" s="242" t="s">
        <v>195</v>
      </c>
      <c r="U1678" s="224">
        <v>0</v>
      </c>
      <c r="V1678" s="224">
        <f>ROUND(E1678*U1678,2)</f>
        <v>0</v>
      </c>
      <c r="W1678" s="224"/>
      <c r="X1678" s="224" t="s">
        <v>231</v>
      </c>
      <c r="Y1678" s="213"/>
      <c r="Z1678" s="213"/>
      <c r="AA1678" s="213"/>
      <c r="AB1678" s="213"/>
      <c r="AC1678" s="213"/>
      <c r="AD1678" s="213"/>
      <c r="AE1678" s="213"/>
      <c r="AF1678" s="213"/>
      <c r="AG1678" s="213" t="s">
        <v>232</v>
      </c>
      <c r="AH1678" s="213"/>
      <c r="AI1678" s="213"/>
      <c r="AJ1678" s="213"/>
      <c r="AK1678" s="213"/>
      <c r="AL1678" s="213"/>
      <c r="AM1678" s="213"/>
      <c r="AN1678" s="213"/>
      <c r="AO1678" s="213"/>
      <c r="AP1678" s="213"/>
      <c r="AQ1678" s="213"/>
      <c r="AR1678" s="213"/>
      <c r="AS1678" s="213"/>
      <c r="AT1678" s="213"/>
      <c r="AU1678" s="213"/>
      <c r="AV1678" s="213"/>
      <c r="AW1678" s="213"/>
      <c r="AX1678" s="213"/>
      <c r="AY1678" s="213"/>
      <c r="AZ1678" s="213"/>
      <c r="BA1678" s="213"/>
      <c r="BB1678" s="213"/>
      <c r="BC1678" s="213"/>
      <c r="BD1678" s="213"/>
      <c r="BE1678" s="213"/>
      <c r="BF1678" s="213"/>
      <c r="BG1678" s="213"/>
      <c r="BH1678" s="213"/>
    </row>
    <row r="1679" spans="1:60" outlineLevel="1" x14ac:dyDescent="0.2">
      <c r="A1679" s="220"/>
      <c r="B1679" s="221"/>
      <c r="C1679" s="253" t="s">
        <v>2824</v>
      </c>
      <c r="D1679" s="226"/>
      <c r="E1679" s="227"/>
      <c r="F1679" s="224"/>
      <c r="G1679" s="224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13"/>
      <c r="Z1679" s="213"/>
      <c r="AA1679" s="213"/>
      <c r="AB1679" s="213"/>
      <c r="AC1679" s="213"/>
      <c r="AD1679" s="213"/>
      <c r="AE1679" s="213"/>
      <c r="AF1679" s="213"/>
      <c r="AG1679" s="213" t="s">
        <v>204</v>
      </c>
      <c r="AH1679" s="213">
        <v>0</v>
      </c>
      <c r="AI1679" s="213"/>
      <c r="AJ1679" s="213"/>
      <c r="AK1679" s="213"/>
      <c r="AL1679" s="213"/>
      <c r="AM1679" s="213"/>
      <c r="AN1679" s="213"/>
      <c r="AO1679" s="213"/>
      <c r="AP1679" s="213"/>
      <c r="AQ1679" s="213"/>
      <c r="AR1679" s="213"/>
      <c r="AS1679" s="213"/>
      <c r="AT1679" s="213"/>
      <c r="AU1679" s="213"/>
      <c r="AV1679" s="213"/>
      <c r="AW1679" s="213"/>
      <c r="AX1679" s="213"/>
      <c r="AY1679" s="213"/>
      <c r="AZ1679" s="213"/>
      <c r="BA1679" s="213"/>
      <c r="BB1679" s="213"/>
      <c r="BC1679" s="213"/>
      <c r="BD1679" s="213"/>
      <c r="BE1679" s="213"/>
      <c r="BF1679" s="213"/>
      <c r="BG1679" s="213"/>
      <c r="BH1679" s="213"/>
    </row>
    <row r="1680" spans="1:60" outlineLevel="1" x14ac:dyDescent="0.2">
      <c r="A1680" s="220"/>
      <c r="B1680" s="221"/>
      <c r="C1680" s="253" t="s">
        <v>2825</v>
      </c>
      <c r="D1680" s="226"/>
      <c r="E1680" s="227"/>
      <c r="F1680" s="224"/>
      <c r="G1680" s="224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13"/>
      <c r="Z1680" s="213"/>
      <c r="AA1680" s="213"/>
      <c r="AB1680" s="213"/>
      <c r="AC1680" s="213"/>
      <c r="AD1680" s="213"/>
      <c r="AE1680" s="213"/>
      <c r="AF1680" s="213"/>
      <c r="AG1680" s="213" t="s">
        <v>204</v>
      </c>
      <c r="AH1680" s="213">
        <v>0</v>
      </c>
      <c r="AI1680" s="213"/>
      <c r="AJ1680" s="213"/>
      <c r="AK1680" s="213"/>
      <c r="AL1680" s="213"/>
      <c r="AM1680" s="213"/>
      <c r="AN1680" s="213"/>
      <c r="AO1680" s="213"/>
      <c r="AP1680" s="213"/>
      <c r="AQ1680" s="213"/>
      <c r="AR1680" s="213"/>
      <c r="AS1680" s="213"/>
      <c r="AT1680" s="213"/>
      <c r="AU1680" s="213"/>
      <c r="AV1680" s="213"/>
      <c r="AW1680" s="213"/>
      <c r="AX1680" s="213"/>
      <c r="AY1680" s="213"/>
      <c r="AZ1680" s="213"/>
      <c r="BA1680" s="213"/>
      <c r="BB1680" s="213"/>
      <c r="BC1680" s="213"/>
      <c r="BD1680" s="213"/>
      <c r="BE1680" s="213"/>
      <c r="BF1680" s="213"/>
      <c r="BG1680" s="213"/>
      <c r="BH1680" s="213"/>
    </row>
    <row r="1681" spans="1:60" outlineLevel="1" x14ac:dyDescent="0.2">
      <c r="A1681" s="220"/>
      <c r="B1681" s="221"/>
      <c r="C1681" s="253" t="s">
        <v>2826</v>
      </c>
      <c r="D1681" s="226"/>
      <c r="E1681" s="227"/>
      <c r="F1681" s="224"/>
      <c r="G1681" s="224"/>
      <c r="H1681" s="224"/>
      <c r="I1681" s="224"/>
      <c r="J1681" s="224"/>
      <c r="K1681" s="224"/>
      <c r="L1681" s="224"/>
      <c r="M1681" s="224"/>
      <c r="N1681" s="223"/>
      <c r="O1681" s="223"/>
      <c r="P1681" s="223"/>
      <c r="Q1681" s="223"/>
      <c r="R1681" s="224"/>
      <c r="S1681" s="224"/>
      <c r="T1681" s="224"/>
      <c r="U1681" s="224"/>
      <c r="V1681" s="224"/>
      <c r="W1681" s="224"/>
      <c r="X1681" s="224"/>
      <c r="Y1681" s="213"/>
      <c r="Z1681" s="213"/>
      <c r="AA1681" s="213"/>
      <c r="AB1681" s="213"/>
      <c r="AC1681" s="213"/>
      <c r="AD1681" s="213"/>
      <c r="AE1681" s="213"/>
      <c r="AF1681" s="213"/>
      <c r="AG1681" s="213" t="s">
        <v>204</v>
      </c>
      <c r="AH1681" s="213">
        <v>0</v>
      </c>
      <c r="AI1681" s="213"/>
      <c r="AJ1681" s="213"/>
      <c r="AK1681" s="213"/>
      <c r="AL1681" s="213"/>
      <c r="AM1681" s="213"/>
      <c r="AN1681" s="213"/>
      <c r="AO1681" s="213"/>
      <c r="AP1681" s="213"/>
      <c r="AQ1681" s="213"/>
      <c r="AR1681" s="213"/>
      <c r="AS1681" s="213"/>
      <c r="AT1681" s="213"/>
      <c r="AU1681" s="213"/>
      <c r="AV1681" s="213"/>
      <c r="AW1681" s="213"/>
      <c r="AX1681" s="213"/>
      <c r="AY1681" s="213"/>
      <c r="AZ1681" s="213"/>
      <c r="BA1681" s="213"/>
      <c r="BB1681" s="213"/>
      <c r="BC1681" s="213"/>
      <c r="BD1681" s="213"/>
      <c r="BE1681" s="213"/>
      <c r="BF1681" s="213"/>
      <c r="BG1681" s="213"/>
      <c r="BH1681" s="213"/>
    </row>
    <row r="1682" spans="1:60" outlineLevel="1" x14ac:dyDescent="0.2">
      <c r="A1682" s="220"/>
      <c r="B1682" s="221"/>
      <c r="C1682" s="253" t="s">
        <v>2827</v>
      </c>
      <c r="D1682" s="226"/>
      <c r="E1682" s="227">
        <v>1</v>
      </c>
      <c r="F1682" s="224"/>
      <c r="G1682" s="224"/>
      <c r="H1682" s="224"/>
      <c r="I1682" s="224"/>
      <c r="J1682" s="224"/>
      <c r="K1682" s="224"/>
      <c r="L1682" s="224"/>
      <c r="M1682" s="224"/>
      <c r="N1682" s="223"/>
      <c r="O1682" s="223"/>
      <c r="P1682" s="223"/>
      <c r="Q1682" s="223"/>
      <c r="R1682" s="224"/>
      <c r="S1682" s="224"/>
      <c r="T1682" s="224"/>
      <c r="U1682" s="224"/>
      <c r="V1682" s="224"/>
      <c r="W1682" s="224"/>
      <c r="X1682" s="224"/>
      <c r="Y1682" s="213"/>
      <c r="Z1682" s="213"/>
      <c r="AA1682" s="213"/>
      <c r="AB1682" s="213"/>
      <c r="AC1682" s="213"/>
      <c r="AD1682" s="213"/>
      <c r="AE1682" s="213"/>
      <c r="AF1682" s="213"/>
      <c r="AG1682" s="213" t="s">
        <v>204</v>
      </c>
      <c r="AH1682" s="213">
        <v>0</v>
      </c>
      <c r="AI1682" s="213"/>
      <c r="AJ1682" s="213"/>
      <c r="AK1682" s="213"/>
      <c r="AL1682" s="213"/>
      <c r="AM1682" s="213"/>
      <c r="AN1682" s="213"/>
      <c r="AO1682" s="213"/>
      <c r="AP1682" s="213"/>
      <c r="AQ1682" s="213"/>
      <c r="AR1682" s="213"/>
      <c r="AS1682" s="213"/>
      <c r="AT1682" s="213"/>
      <c r="AU1682" s="213"/>
      <c r="AV1682" s="213"/>
      <c r="AW1682" s="213"/>
      <c r="AX1682" s="213"/>
      <c r="AY1682" s="213"/>
      <c r="AZ1682" s="213"/>
      <c r="BA1682" s="213"/>
      <c r="BB1682" s="213"/>
      <c r="BC1682" s="213"/>
      <c r="BD1682" s="213"/>
      <c r="BE1682" s="213"/>
      <c r="BF1682" s="213"/>
      <c r="BG1682" s="213"/>
      <c r="BH1682" s="213"/>
    </row>
    <row r="1683" spans="1:60" outlineLevel="1" x14ac:dyDescent="0.2">
      <c r="A1683" s="220"/>
      <c r="B1683" s="221"/>
      <c r="C1683" s="251"/>
      <c r="D1683" s="246"/>
      <c r="E1683" s="246"/>
      <c r="F1683" s="246"/>
      <c r="G1683" s="246"/>
      <c r="H1683" s="224"/>
      <c r="I1683" s="224"/>
      <c r="J1683" s="224"/>
      <c r="K1683" s="224"/>
      <c r="L1683" s="224"/>
      <c r="M1683" s="224"/>
      <c r="N1683" s="223"/>
      <c r="O1683" s="223"/>
      <c r="P1683" s="223"/>
      <c r="Q1683" s="223"/>
      <c r="R1683" s="224"/>
      <c r="S1683" s="224"/>
      <c r="T1683" s="224"/>
      <c r="U1683" s="224"/>
      <c r="V1683" s="224"/>
      <c r="W1683" s="224"/>
      <c r="X1683" s="224"/>
      <c r="Y1683" s="213"/>
      <c r="Z1683" s="213"/>
      <c r="AA1683" s="213"/>
      <c r="AB1683" s="213"/>
      <c r="AC1683" s="213"/>
      <c r="AD1683" s="213"/>
      <c r="AE1683" s="213"/>
      <c r="AF1683" s="213"/>
      <c r="AG1683" s="213" t="s">
        <v>200</v>
      </c>
      <c r="AH1683" s="213"/>
      <c r="AI1683" s="213"/>
      <c r="AJ1683" s="213"/>
      <c r="AK1683" s="213"/>
      <c r="AL1683" s="213"/>
      <c r="AM1683" s="213"/>
      <c r="AN1683" s="213"/>
      <c r="AO1683" s="213"/>
      <c r="AP1683" s="213"/>
      <c r="AQ1683" s="213"/>
      <c r="AR1683" s="213"/>
      <c r="AS1683" s="213"/>
      <c r="AT1683" s="213"/>
      <c r="AU1683" s="213"/>
      <c r="AV1683" s="213"/>
      <c r="AW1683" s="213"/>
      <c r="AX1683" s="213"/>
      <c r="AY1683" s="213"/>
      <c r="AZ1683" s="213"/>
      <c r="BA1683" s="213"/>
      <c r="BB1683" s="213"/>
      <c r="BC1683" s="213"/>
      <c r="BD1683" s="213"/>
      <c r="BE1683" s="213"/>
      <c r="BF1683" s="213"/>
      <c r="BG1683" s="213"/>
      <c r="BH1683" s="213"/>
    </row>
    <row r="1684" spans="1:60" outlineLevel="1" x14ac:dyDescent="0.2">
      <c r="A1684" s="236">
        <v>278</v>
      </c>
      <c r="B1684" s="237" t="s">
        <v>2828</v>
      </c>
      <c r="C1684" s="249" t="s">
        <v>2829</v>
      </c>
      <c r="D1684" s="238" t="s">
        <v>342</v>
      </c>
      <c r="E1684" s="239">
        <v>1</v>
      </c>
      <c r="F1684" s="240"/>
      <c r="G1684" s="241">
        <f>ROUND(E1684*F1684,2)</f>
        <v>0</v>
      </c>
      <c r="H1684" s="240"/>
      <c r="I1684" s="241">
        <f>ROUND(E1684*H1684,2)</f>
        <v>0</v>
      </c>
      <c r="J1684" s="240"/>
      <c r="K1684" s="241">
        <f>ROUND(E1684*J1684,2)</f>
        <v>0</v>
      </c>
      <c r="L1684" s="241">
        <v>21</v>
      </c>
      <c r="M1684" s="241">
        <f>G1684*(1+L1684/100)</f>
        <v>0</v>
      </c>
      <c r="N1684" s="239">
        <v>0</v>
      </c>
      <c r="O1684" s="239">
        <f>ROUND(E1684*N1684,2)</f>
        <v>0</v>
      </c>
      <c r="P1684" s="239">
        <v>0</v>
      </c>
      <c r="Q1684" s="239">
        <f>ROUND(E1684*P1684,2)</f>
        <v>0</v>
      </c>
      <c r="R1684" s="241"/>
      <c r="S1684" s="241" t="s">
        <v>343</v>
      </c>
      <c r="T1684" s="242" t="s">
        <v>195</v>
      </c>
      <c r="U1684" s="224">
        <v>0</v>
      </c>
      <c r="V1684" s="224">
        <f>ROUND(E1684*U1684,2)</f>
        <v>0</v>
      </c>
      <c r="W1684" s="224"/>
      <c r="X1684" s="224" t="s">
        <v>231</v>
      </c>
      <c r="Y1684" s="213"/>
      <c r="Z1684" s="213"/>
      <c r="AA1684" s="213"/>
      <c r="AB1684" s="213"/>
      <c r="AC1684" s="213"/>
      <c r="AD1684" s="213"/>
      <c r="AE1684" s="213"/>
      <c r="AF1684" s="213"/>
      <c r="AG1684" s="213" t="s">
        <v>232</v>
      </c>
      <c r="AH1684" s="213"/>
      <c r="AI1684" s="213"/>
      <c r="AJ1684" s="213"/>
      <c r="AK1684" s="213"/>
      <c r="AL1684" s="213"/>
      <c r="AM1684" s="213"/>
      <c r="AN1684" s="213"/>
      <c r="AO1684" s="213"/>
      <c r="AP1684" s="213"/>
      <c r="AQ1684" s="213"/>
      <c r="AR1684" s="213"/>
      <c r="AS1684" s="213"/>
      <c r="AT1684" s="213"/>
      <c r="AU1684" s="213"/>
      <c r="AV1684" s="213"/>
      <c r="AW1684" s="213"/>
      <c r="AX1684" s="213"/>
      <c r="AY1684" s="213"/>
      <c r="AZ1684" s="213"/>
      <c r="BA1684" s="213"/>
      <c r="BB1684" s="213"/>
      <c r="BC1684" s="213"/>
      <c r="BD1684" s="213"/>
      <c r="BE1684" s="213"/>
      <c r="BF1684" s="213"/>
      <c r="BG1684" s="213"/>
      <c r="BH1684" s="213"/>
    </row>
    <row r="1685" spans="1:60" outlineLevel="1" x14ac:dyDescent="0.2">
      <c r="A1685" s="220"/>
      <c r="B1685" s="221"/>
      <c r="C1685" s="253" t="s">
        <v>2824</v>
      </c>
      <c r="D1685" s="226"/>
      <c r="E1685" s="227"/>
      <c r="F1685" s="224"/>
      <c r="G1685" s="224"/>
      <c r="H1685" s="224"/>
      <c r="I1685" s="224"/>
      <c r="J1685" s="224"/>
      <c r="K1685" s="224"/>
      <c r="L1685" s="224"/>
      <c r="M1685" s="224"/>
      <c r="N1685" s="223"/>
      <c r="O1685" s="223"/>
      <c r="P1685" s="223"/>
      <c r="Q1685" s="223"/>
      <c r="R1685" s="224"/>
      <c r="S1685" s="224"/>
      <c r="T1685" s="224"/>
      <c r="U1685" s="224"/>
      <c r="V1685" s="224"/>
      <c r="W1685" s="224"/>
      <c r="X1685" s="224"/>
      <c r="Y1685" s="213"/>
      <c r="Z1685" s="213"/>
      <c r="AA1685" s="213"/>
      <c r="AB1685" s="213"/>
      <c r="AC1685" s="213"/>
      <c r="AD1685" s="213"/>
      <c r="AE1685" s="213"/>
      <c r="AF1685" s="213"/>
      <c r="AG1685" s="213" t="s">
        <v>204</v>
      </c>
      <c r="AH1685" s="213">
        <v>0</v>
      </c>
      <c r="AI1685" s="213"/>
      <c r="AJ1685" s="213"/>
      <c r="AK1685" s="213"/>
      <c r="AL1685" s="213"/>
      <c r="AM1685" s="213"/>
      <c r="AN1685" s="213"/>
      <c r="AO1685" s="213"/>
      <c r="AP1685" s="213"/>
      <c r="AQ1685" s="213"/>
      <c r="AR1685" s="213"/>
      <c r="AS1685" s="213"/>
      <c r="AT1685" s="213"/>
      <c r="AU1685" s="213"/>
      <c r="AV1685" s="213"/>
      <c r="AW1685" s="213"/>
      <c r="AX1685" s="213"/>
      <c r="AY1685" s="213"/>
      <c r="AZ1685" s="213"/>
      <c r="BA1685" s="213"/>
      <c r="BB1685" s="213"/>
      <c r="BC1685" s="213"/>
      <c r="BD1685" s="213"/>
      <c r="BE1685" s="213"/>
      <c r="BF1685" s="213"/>
      <c r="BG1685" s="213"/>
      <c r="BH1685" s="213"/>
    </row>
    <row r="1686" spans="1:60" outlineLevel="1" x14ac:dyDescent="0.2">
      <c r="A1686" s="220"/>
      <c r="B1686" s="221"/>
      <c r="C1686" s="253" t="s">
        <v>2825</v>
      </c>
      <c r="D1686" s="226"/>
      <c r="E1686" s="227"/>
      <c r="F1686" s="224"/>
      <c r="G1686" s="224"/>
      <c r="H1686" s="224"/>
      <c r="I1686" s="224"/>
      <c r="J1686" s="224"/>
      <c r="K1686" s="224"/>
      <c r="L1686" s="224"/>
      <c r="M1686" s="224"/>
      <c r="N1686" s="223"/>
      <c r="O1686" s="223"/>
      <c r="P1686" s="223"/>
      <c r="Q1686" s="223"/>
      <c r="R1686" s="224"/>
      <c r="S1686" s="224"/>
      <c r="T1686" s="224"/>
      <c r="U1686" s="224"/>
      <c r="V1686" s="224"/>
      <c r="W1686" s="224"/>
      <c r="X1686" s="224"/>
      <c r="Y1686" s="213"/>
      <c r="Z1686" s="213"/>
      <c r="AA1686" s="213"/>
      <c r="AB1686" s="213"/>
      <c r="AC1686" s="213"/>
      <c r="AD1686" s="213"/>
      <c r="AE1686" s="213"/>
      <c r="AF1686" s="213"/>
      <c r="AG1686" s="213" t="s">
        <v>204</v>
      </c>
      <c r="AH1686" s="213">
        <v>0</v>
      </c>
      <c r="AI1686" s="213"/>
      <c r="AJ1686" s="213"/>
      <c r="AK1686" s="213"/>
      <c r="AL1686" s="213"/>
      <c r="AM1686" s="213"/>
      <c r="AN1686" s="213"/>
      <c r="AO1686" s="213"/>
      <c r="AP1686" s="213"/>
      <c r="AQ1686" s="213"/>
      <c r="AR1686" s="213"/>
      <c r="AS1686" s="213"/>
      <c r="AT1686" s="213"/>
      <c r="AU1686" s="213"/>
      <c r="AV1686" s="213"/>
      <c r="AW1686" s="213"/>
      <c r="AX1686" s="213"/>
      <c r="AY1686" s="213"/>
      <c r="AZ1686" s="213"/>
      <c r="BA1686" s="213"/>
      <c r="BB1686" s="213"/>
      <c r="BC1686" s="213"/>
      <c r="BD1686" s="213"/>
      <c r="BE1686" s="213"/>
      <c r="BF1686" s="213"/>
      <c r="BG1686" s="213"/>
      <c r="BH1686" s="213"/>
    </row>
    <row r="1687" spans="1:60" outlineLevel="1" x14ac:dyDescent="0.2">
      <c r="A1687" s="220"/>
      <c r="B1687" s="221"/>
      <c r="C1687" s="253" t="s">
        <v>2826</v>
      </c>
      <c r="D1687" s="226"/>
      <c r="E1687" s="227"/>
      <c r="F1687" s="224"/>
      <c r="G1687" s="224"/>
      <c r="H1687" s="224"/>
      <c r="I1687" s="224"/>
      <c r="J1687" s="224"/>
      <c r="K1687" s="224"/>
      <c r="L1687" s="224"/>
      <c r="M1687" s="224"/>
      <c r="N1687" s="223"/>
      <c r="O1687" s="223"/>
      <c r="P1687" s="223"/>
      <c r="Q1687" s="223"/>
      <c r="R1687" s="224"/>
      <c r="S1687" s="224"/>
      <c r="T1687" s="224"/>
      <c r="U1687" s="224"/>
      <c r="V1687" s="224"/>
      <c r="W1687" s="224"/>
      <c r="X1687" s="224"/>
      <c r="Y1687" s="213"/>
      <c r="Z1687" s="213"/>
      <c r="AA1687" s="213"/>
      <c r="AB1687" s="213"/>
      <c r="AC1687" s="213"/>
      <c r="AD1687" s="213"/>
      <c r="AE1687" s="213"/>
      <c r="AF1687" s="213"/>
      <c r="AG1687" s="213" t="s">
        <v>204</v>
      </c>
      <c r="AH1687" s="213">
        <v>0</v>
      </c>
      <c r="AI1687" s="213"/>
      <c r="AJ1687" s="213"/>
      <c r="AK1687" s="213"/>
      <c r="AL1687" s="213"/>
      <c r="AM1687" s="213"/>
      <c r="AN1687" s="213"/>
      <c r="AO1687" s="213"/>
      <c r="AP1687" s="213"/>
      <c r="AQ1687" s="213"/>
      <c r="AR1687" s="213"/>
      <c r="AS1687" s="213"/>
      <c r="AT1687" s="213"/>
      <c r="AU1687" s="213"/>
      <c r="AV1687" s="213"/>
      <c r="AW1687" s="213"/>
      <c r="AX1687" s="213"/>
      <c r="AY1687" s="213"/>
      <c r="AZ1687" s="213"/>
      <c r="BA1687" s="213"/>
      <c r="BB1687" s="213"/>
      <c r="BC1687" s="213"/>
      <c r="BD1687" s="213"/>
      <c r="BE1687" s="213"/>
      <c r="BF1687" s="213"/>
      <c r="BG1687" s="213"/>
      <c r="BH1687" s="213"/>
    </row>
    <row r="1688" spans="1:60" outlineLevel="1" x14ac:dyDescent="0.2">
      <c r="A1688" s="220"/>
      <c r="B1688" s="221"/>
      <c r="C1688" s="253" t="s">
        <v>2827</v>
      </c>
      <c r="D1688" s="226"/>
      <c r="E1688" s="227">
        <v>1</v>
      </c>
      <c r="F1688" s="224"/>
      <c r="G1688" s="224"/>
      <c r="H1688" s="224"/>
      <c r="I1688" s="224"/>
      <c r="J1688" s="224"/>
      <c r="K1688" s="224"/>
      <c r="L1688" s="224"/>
      <c r="M1688" s="224"/>
      <c r="N1688" s="223"/>
      <c r="O1688" s="223"/>
      <c r="P1688" s="223"/>
      <c r="Q1688" s="223"/>
      <c r="R1688" s="224"/>
      <c r="S1688" s="224"/>
      <c r="T1688" s="224"/>
      <c r="U1688" s="224"/>
      <c r="V1688" s="224"/>
      <c r="W1688" s="224"/>
      <c r="X1688" s="224"/>
      <c r="Y1688" s="213"/>
      <c r="Z1688" s="213"/>
      <c r="AA1688" s="213"/>
      <c r="AB1688" s="213"/>
      <c r="AC1688" s="213"/>
      <c r="AD1688" s="213"/>
      <c r="AE1688" s="213"/>
      <c r="AF1688" s="213"/>
      <c r="AG1688" s="213" t="s">
        <v>204</v>
      </c>
      <c r="AH1688" s="213">
        <v>0</v>
      </c>
      <c r="AI1688" s="213"/>
      <c r="AJ1688" s="213"/>
      <c r="AK1688" s="213"/>
      <c r="AL1688" s="213"/>
      <c r="AM1688" s="213"/>
      <c r="AN1688" s="213"/>
      <c r="AO1688" s="213"/>
      <c r="AP1688" s="213"/>
      <c r="AQ1688" s="213"/>
      <c r="AR1688" s="213"/>
      <c r="AS1688" s="213"/>
      <c r="AT1688" s="213"/>
      <c r="AU1688" s="213"/>
      <c r="AV1688" s="213"/>
      <c r="AW1688" s="213"/>
      <c r="AX1688" s="213"/>
      <c r="AY1688" s="213"/>
      <c r="AZ1688" s="213"/>
      <c r="BA1688" s="213"/>
      <c r="BB1688" s="213"/>
      <c r="BC1688" s="213"/>
      <c r="BD1688" s="213"/>
      <c r="BE1688" s="213"/>
      <c r="BF1688" s="213"/>
      <c r="BG1688" s="213"/>
      <c r="BH1688" s="213"/>
    </row>
    <row r="1689" spans="1:60" outlineLevel="1" x14ac:dyDescent="0.2">
      <c r="A1689" s="220"/>
      <c r="B1689" s="221"/>
      <c r="C1689" s="251"/>
      <c r="D1689" s="246"/>
      <c r="E1689" s="246"/>
      <c r="F1689" s="246"/>
      <c r="G1689" s="246"/>
      <c r="H1689" s="224"/>
      <c r="I1689" s="224"/>
      <c r="J1689" s="224"/>
      <c r="K1689" s="224"/>
      <c r="L1689" s="224"/>
      <c r="M1689" s="224"/>
      <c r="N1689" s="223"/>
      <c r="O1689" s="223"/>
      <c r="P1689" s="223"/>
      <c r="Q1689" s="223"/>
      <c r="R1689" s="224"/>
      <c r="S1689" s="224"/>
      <c r="T1689" s="224"/>
      <c r="U1689" s="224"/>
      <c r="V1689" s="224"/>
      <c r="W1689" s="224"/>
      <c r="X1689" s="224"/>
      <c r="Y1689" s="213"/>
      <c r="Z1689" s="213"/>
      <c r="AA1689" s="213"/>
      <c r="AB1689" s="213"/>
      <c r="AC1689" s="213"/>
      <c r="AD1689" s="213"/>
      <c r="AE1689" s="213"/>
      <c r="AF1689" s="213"/>
      <c r="AG1689" s="213" t="s">
        <v>200</v>
      </c>
      <c r="AH1689" s="213"/>
      <c r="AI1689" s="213"/>
      <c r="AJ1689" s="213"/>
      <c r="AK1689" s="213"/>
      <c r="AL1689" s="213"/>
      <c r="AM1689" s="213"/>
      <c r="AN1689" s="213"/>
      <c r="AO1689" s="213"/>
      <c r="AP1689" s="213"/>
      <c r="AQ1689" s="213"/>
      <c r="AR1689" s="213"/>
      <c r="AS1689" s="213"/>
      <c r="AT1689" s="213"/>
      <c r="AU1689" s="213"/>
      <c r="AV1689" s="213"/>
      <c r="AW1689" s="213"/>
      <c r="AX1689" s="213"/>
      <c r="AY1689" s="213"/>
      <c r="AZ1689" s="213"/>
      <c r="BA1689" s="213"/>
      <c r="BB1689" s="213"/>
      <c r="BC1689" s="213"/>
      <c r="BD1689" s="213"/>
      <c r="BE1689" s="213"/>
      <c r="BF1689" s="213"/>
      <c r="BG1689" s="213"/>
      <c r="BH1689" s="213"/>
    </row>
    <row r="1690" spans="1:60" x14ac:dyDescent="0.2">
      <c r="A1690" s="3"/>
      <c r="B1690" s="4"/>
      <c r="C1690" s="254"/>
      <c r="D1690" s="6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AE1690">
        <v>15</v>
      </c>
      <c r="AF1690">
        <v>21</v>
      </c>
      <c r="AG1690" t="s">
        <v>176</v>
      </c>
    </row>
    <row r="1691" spans="1:60" x14ac:dyDescent="0.2">
      <c r="A1691" s="216"/>
      <c r="B1691" s="217" t="s">
        <v>29</v>
      </c>
      <c r="C1691" s="255"/>
      <c r="D1691" s="218"/>
      <c r="E1691" s="219"/>
      <c r="F1691" s="219"/>
      <c r="G1691" s="235">
        <f>G8+G15+G229+G262+G424+G465+G513+G566+G581+G594+G634+G675+G679+G697+G888+G1025+G1045+G1051+G1082+G1149+G1333+G1368+G1489+G1528+G1573+G1631+G1642+G1662+G1669+G1677</f>
        <v>0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AE1691">
        <f>SUMIF(L7:L1689,AE1690,G7:G1689)</f>
        <v>0</v>
      </c>
      <c r="AF1691">
        <f>SUMIF(L7:L1689,AF1690,G7:G1689)</f>
        <v>0</v>
      </c>
      <c r="AG1691" t="s">
        <v>223</v>
      </c>
    </row>
    <row r="1692" spans="1:60" x14ac:dyDescent="0.2">
      <c r="C1692" s="256"/>
      <c r="D1692" s="10"/>
      <c r="AG1692" t="s">
        <v>225</v>
      </c>
    </row>
    <row r="1693" spans="1:60" x14ac:dyDescent="0.2">
      <c r="D1693" s="10"/>
    </row>
    <row r="1694" spans="1:60" x14ac:dyDescent="0.2">
      <c r="D1694" s="10"/>
    </row>
    <row r="1695" spans="1:60" x14ac:dyDescent="0.2">
      <c r="D1695" s="10"/>
    </row>
    <row r="1696" spans="1:60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1vTPxDinVjtixZR0m+kqJjgbSypWFLxwsaf71rQir5Sm3DwjbuD75zJc5kpV/r63FlxFZxBU82mFgpoThACDw==" saltValue="A/0Q6yPAvsRbpxQ+065BDQ==" spinCount="100000" sheet="1"/>
  <mergeCells count="360">
    <mergeCell ref="C1668:G1668"/>
    <mergeCell ref="C1671:G1671"/>
    <mergeCell ref="C1674:G1674"/>
    <mergeCell ref="C1676:G1676"/>
    <mergeCell ref="C1683:G1683"/>
    <mergeCell ref="C1689:G1689"/>
    <mergeCell ref="C1641:G1641"/>
    <mergeCell ref="C1649:G1649"/>
    <mergeCell ref="C1651:G1651"/>
    <mergeCell ref="C1661:G1661"/>
    <mergeCell ref="C1664:G1664"/>
    <mergeCell ref="C1666:G1666"/>
    <mergeCell ref="C1622:G1622"/>
    <mergeCell ref="C1625:G1625"/>
    <mergeCell ref="C1628:G1628"/>
    <mergeCell ref="C1630:G1630"/>
    <mergeCell ref="C1634:G1634"/>
    <mergeCell ref="C1636:G1636"/>
    <mergeCell ref="C1572:G1572"/>
    <mergeCell ref="C1575:G1575"/>
    <mergeCell ref="C1593:G1593"/>
    <mergeCell ref="C1612:G1612"/>
    <mergeCell ref="C1616:G1616"/>
    <mergeCell ref="C1619:G1619"/>
    <mergeCell ref="C1526:G1526"/>
    <mergeCell ref="C1527:G1527"/>
    <mergeCell ref="C1530:G1530"/>
    <mergeCell ref="C1547:G1547"/>
    <mergeCell ref="C1557:G1557"/>
    <mergeCell ref="C1570:G1570"/>
    <mergeCell ref="C1499:G1499"/>
    <mergeCell ref="C1502:G1502"/>
    <mergeCell ref="C1509:G1509"/>
    <mergeCell ref="C1516:G1516"/>
    <mergeCell ref="C1520:G1520"/>
    <mergeCell ref="C1524:G1524"/>
    <mergeCell ref="C1482:G1482"/>
    <mergeCell ref="C1485:G1485"/>
    <mergeCell ref="C1487:G1487"/>
    <mergeCell ref="C1488:G1488"/>
    <mergeCell ref="C1494:G1494"/>
    <mergeCell ref="C1496:G1496"/>
    <mergeCell ref="C1450:G1450"/>
    <mergeCell ref="C1459:G1459"/>
    <mergeCell ref="C1468:G1468"/>
    <mergeCell ref="C1471:G1471"/>
    <mergeCell ref="C1475:G1475"/>
    <mergeCell ref="C1478:G1478"/>
    <mergeCell ref="C1402:G1402"/>
    <mergeCell ref="C1404:G1404"/>
    <mergeCell ref="C1419:G1419"/>
    <mergeCell ref="C1443:G1443"/>
    <mergeCell ref="C1447:G1447"/>
    <mergeCell ref="C1449:G1449"/>
    <mergeCell ref="C1367:G1367"/>
    <mergeCell ref="C1386:G1386"/>
    <mergeCell ref="C1390:G1390"/>
    <mergeCell ref="C1394:G1394"/>
    <mergeCell ref="C1398:G1398"/>
    <mergeCell ref="C1400:G1400"/>
    <mergeCell ref="C1348:G1348"/>
    <mergeCell ref="C1352:G1352"/>
    <mergeCell ref="C1355:G1355"/>
    <mergeCell ref="C1359:G1359"/>
    <mergeCell ref="C1361:G1361"/>
    <mergeCell ref="C1364:G1364"/>
    <mergeCell ref="C1331:G1331"/>
    <mergeCell ref="C1332:G1332"/>
    <mergeCell ref="C1337:G1337"/>
    <mergeCell ref="C1339:G1339"/>
    <mergeCell ref="C1341:G1341"/>
    <mergeCell ref="C1344:G1344"/>
    <mergeCell ref="C1318:G1318"/>
    <mergeCell ref="C1320:G1320"/>
    <mergeCell ref="C1322:G1322"/>
    <mergeCell ref="C1324:G1324"/>
    <mergeCell ref="C1326:G1326"/>
    <mergeCell ref="C1329:G1329"/>
    <mergeCell ref="C1294:G1294"/>
    <mergeCell ref="C1298:G1298"/>
    <mergeCell ref="C1302:G1302"/>
    <mergeCell ref="C1311:G1311"/>
    <mergeCell ref="C1314:G1314"/>
    <mergeCell ref="C1316:G1316"/>
    <mergeCell ref="C1270:G1270"/>
    <mergeCell ref="C1273:G1273"/>
    <mergeCell ref="C1276:G1276"/>
    <mergeCell ref="C1278:G1278"/>
    <mergeCell ref="C1282:G1282"/>
    <mergeCell ref="C1288:G1288"/>
    <mergeCell ref="C1242:G1242"/>
    <mergeCell ref="C1246:G1246"/>
    <mergeCell ref="C1251:G1251"/>
    <mergeCell ref="C1255:G1255"/>
    <mergeCell ref="C1258:G1258"/>
    <mergeCell ref="C1266:G1266"/>
    <mergeCell ref="C1208:G1208"/>
    <mergeCell ref="C1211:G1211"/>
    <mergeCell ref="C1214:G1214"/>
    <mergeCell ref="C1217:G1217"/>
    <mergeCell ref="C1234:G1234"/>
    <mergeCell ref="C1238:G1238"/>
    <mergeCell ref="C1191:G1191"/>
    <mergeCell ref="C1196:G1196"/>
    <mergeCell ref="C1198:G1198"/>
    <mergeCell ref="C1202:G1202"/>
    <mergeCell ref="C1204:G1204"/>
    <mergeCell ref="C1206:G1206"/>
    <mergeCell ref="C1148:G1148"/>
    <mergeCell ref="C1157:G1157"/>
    <mergeCell ref="C1172:G1172"/>
    <mergeCell ref="C1175:G1175"/>
    <mergeCell ref="C1182:G1182"/>
    <mergeCell ref="C1185:G1185"/>
    <mergeCell ref="C1132:G1132"/>
    <mergeCell ref="C1135:G1135"/>
    <mergeCell ref="C1139:G1139"/>
    <mergeCell ref="C1142:G1142"/>
    <mergeCell ref="C1145:G1145"/>
    <mergeCell ref="C1147:G1147"/>
    <mergeCell ref="C1114:G1114"/>
    <mergeCell ref="C1117:G1117"/>
    <mergeCell ref="C1120:G1120"/>
    <mergeCell ref="C1123:G1123"/>
    <mergeCell ref="C1126:G1126"/>
    <mergeCell ref="C1129:G1129"/>
    <mergeCell ref="C1096:G1096"/>
    <mergeCell ref="C1099:G1099"/>
    <mergeCell ref="C1102:G1102"/>
    <mergeCell ref="C1105:G1105"/>
    <mergeCell ref="C1108:G1108"/>
    <mergeCell ref="C1111:G1111"/>
    <mergeCell ref="C1080:G1080"/>
    <mergeCell ref="C1081:G1081"/>
    <mergeCell ref="C1084:G1084"/>
    <mergeCell ref="C1086:G1086"/>
    <mergeCell ref="C1089:G1089"/>
    <mergeCell ref="C1092:G1092"/>
    <mergeCell ref="C1065:G1065"/>
    <mergeCell ref="C1068:G1068"/>
    <mergeCell ref="C1071:G1071"/>
    <mergeCell ref="C1074:G1074"/>
    <mergeCell ref="C1076:G1076"/>
    <mergeCell ref="C1078:G1078"/>
    <mergeCell ref="C1050:G1050"/>
    <mergeCell ref="C1053:G1053"/>
    <mergeCell ref="C1056:G1056"/>
    <mergeCell ref="C1058:G1058"/>
    <mergeCell ref="C1061:G1061"/>
    <mergeCell ref="C1063:G1063"/>
    <mergeCell ref="C1021:G1021"/>
    <mergeCell ref="C1023:G1023"/>
    <mergeCell ref="C1024:G1024"/>
    <mergeCell ref="C1032:G1032"/>
    <mergeCell ref="C1039:G1039"/>
    <mergeCell ref="C1044:G1044"/>
    <mergeCell ref="C988:G988"/>
    <mergeCell ref="C993:G993"/>
    <mergeCell ref="C997:G997"/>
    <mergeCell ref="C1004:G1004"/>
    <mergeCell ref="C1008:G1008"/>
    <mergeCell ref="C1012:G1012"/>
    <mergeCell ref="C926:G926"/>
    <mergeCell ref="C943:G943"/>
    <mergeCell ref="C949:G949"/>
    <mergeCell ref="C964:G964"/>
    <mergeCell ref="C969:G969"/>
    <mergeCell ref="C974:G974"/>
    <mergeCell ref="C884:G884"/>
    <mergeCell ref="C886:G886"/>
    <mergeCell ref="C887:G887"/>
    <mergeCell ref="C896:G896"/>
    <mergeCell ref="C908:G908"/>
    <mergeCell ref="C924:G924"/>
    <mergeCell ref="C838:G838"/>
    <mergeCell ref="C857:G857"/>
    <mergeCell ref="C862:G862"/>
    <mergeCell ref="C869:G869"/>
    <mergeCell ref="C874:G874"/>
    <mergeCell ref="C881:G881"/>
    <mergeCell ref="C814:G814"/>
    <mergeCell ref="C819:G819"/>
    <mergeCell ref="C821:G821"/>
    <mergeCell ref="C827:G827"/>
    <mergeCell ref="C830:G830"/>
    <mergeCell ref="C834:G834"/>
    <mergeCell ref="C774:G774"/>
    <mergeCell ref="C775:G775"/>
    <mergeCell ref="C777:G777"/>
    <mergeCell ref="C794:G794"/>
    <mergeCell ref="C806:G806"/>
    <mergeCell ref="C812:G812"/>
    <mergeCell ref="C763:G763"/>
    <mergeCell ref="C764:G764"/>
    <mergeCell ref="C766:G766"/>
    <mergeCell ref="C769:G769"/>
    <mergeCell ref="C770:G770"/>
    <mergeCell ref="C771:G771"/>
    <mergeCell ref="C735:G735"/>
    <mergeCell ref="C737:G737"/>
    <mergeCell ref="C754:G754"/>
    <mergeCell ref="C757:G757"/>
    <mergeCell ref="C758:G758"/>
    <mergeCell ref="C760:G760"/>
    <mergeCell ref="C689:G689"/>
    <mergeCell ref="C693:G693"/>
    <mergeCell ref="C695:G695"/>
    <mergeCell ref="C696:G696"/>
    <mergeCell ref="C711:G711"/>
    <mergeCell ref="C727:G727"/>
    <mergeCell ref="C666:G666"/>
    <mergeCell ref="C668:G668"/>
    <mergeCell ref="C674:G674"/>
    <mergeCell ref="C677:G677"/>
    <mergeCell ref="C678:G678"/>
    <mergeCell ref="C684:G684"/>
    <mergeCell ref="C649:G649"/>
    <mergeCell ref="C651:G651"/>
    <mergeCell ref="C653:G653"/>
    <mergeCell ref="C656:G656"/>
    <mergeCell ref="C660:G660"/>
    <mergeCell ref="C663:G663"/>
    <mergeCell ref="C616:G616"/>
    <mergeCell ref="C618:G618"/>
    <mergeCell ref="C633:G633"/>
    <mergeCell ref="C639:G639"/>
    <mergeCell ref="C643:G643"/>
    <mergeCell ref="C645:G645"/>
    <mergeCell ref="C596:G596"/>
    <mergeCell ref="C597:G597"/>
    <mergeCell ref="C608:G608"/>
    <mergeCell ref="C610:G610"/>
    <mergeCell ref="C612:G612"/>
    <mergeCell ref="C614:G614"/>
    <mergeCell ref="C580:G580"/>
    <mergeCell ref="C583:G583"/>
    <mergeCell ref="C586:G586"/>
    <mergeCell ref="C588:G588"/>
    <mergeCell ref="C590:G590"/>
    <mergeCell ref="C593:G593"/>
    <mergeCell ref="C565:G565"/>
    <mergeCell ref="C569:G569"/>
    <mergeCell ref="C572:G572"/>
    <mergeCell ref="C574:G574"/>
    <mergeCell ref="C576:G576"/>
    <mergeCell ref="C578:G578"/>
    <mergeCell ref="C542:G542"/>
    <mergeCell ref="C546:G546"/>
    <mergeCell ref="C551:G551"/>
    <mergeCell ref="C554:G554"/>
    <mergeCell ref="C559:G559"/>
    <mergeCell ref="C562:G562"/>
    <mergeCell ref="C516:G516"/>
    <mergeCell ref="C518:G518"/>
    <mergeCell ref="C521:G521"/>
    <mergeCell ref="C524:G524"/>
    <mergeCell ref="C532:G532"/>
    <mergeCell ref="C536:G536"/>
    <mergeCell ref="C491:G491"/>
    <mergeCell ref="C496:G496"/>
    <mergeCell ref="C498:G498"/>
    <mergeCell ref="C506:G506"/>
    <mergeCell ref="C508:G508"/>
    <mergeCell ref="C512:G512"/>
    <mergeCell ref="C468:G468"/>
    <mergeCell ref="C476:G476"/>
    <mergeCell ref="C478:G478"/>
    <mergeCell ref="C479:G479"/>
    <mergeCell ref="C488:G488"/>
    <mergeCell ref="C490:G490"/>
    <mergeCell ref="C445:G445"/>
    <mergeCell ref="C457:G457"/>
    <mergeCell ref="C459:G459"/>
    <mergeCell ref="C460:G460"/>
    <mergeCell ref="C464:G464"/>
    <mergeCell ref="C467:G467"/>
    <mergeCell ref="C427:G427"/>
    <mergeCell ref="C428:G428"/>
    <mergeCell ref="C432:G432"/>
    <mergeCell ref="C434:G434"/>
    <mergeCell ref="C435:G435"/>
    <mergeCell ref="C436:G436"/>
    <mergeCell ref="C400:G400"/>
    <mergeCell ref="C402:G402"/>
    <mergeCell ref="C411:G411"/>
    <mergeCell ref="C413:G413"/>
    <mergeCell ref="C423:G423"/>
    <mergeCell ref="C426:G426"/>
    <mergeCell ref="C354:G354"/>
    <mergeCell ref="C356:G356"/>
    <mergeCell ref="C358:G358"/>
    <mergeCell ref="C368:G368"/>
    <mergeCell ref="C370:G370"/>
    <mergeCell ref="C386:G386"/>
    <mergeCell ref="C277:G277"/>
    <mergeCell ref="C278:G278"/>
    <mergeCell ref="C280:G280"/>
    <mergeCell ref="C343:G343"/>
    <mergeCell ref="C345:G345"/>
    <mergeCell ref="C352:G352"/>
    <mergeCell ref="C261:G261"/>
    <mergeCell ref="C264:G264"/>
    <mergeCell ref="C265:G265"/>
    <mergeCell ref="C272:G272"/>
    <mergeCell ref="C274:G274"/>
    <mergeCell ref="C275:G275"/>
    <mergeCell ref="C246:G246"/>
    <mergeCell ref="C248:G248"/>
    <mergeCell ref="C250:G250"/>
    <mergeCell ref="C252:G252"/>
    <mergeCell ref="C255:G255"/>
    <mergeCell ref="C258:G258"/>
    <mergeCell ref="C228:G228"/>
    <mergeCell ref="C231:G231"/>
    <mergeCell ref="C235:G235"/>
    <mergeCell ref="C239:G239"/>
    <mergeCell ref="C241:G241"/>
    <mergeCell ref="C244:G244"/>
    <mergeCell ref="C210:G210"/>
    <mergeCell ref="C213:G213"/>
    <mergeCell ref="C216:G216"/>
    <mergeCell ref="C219:G219"/>
    <mergeCell ref="C222:G222"/>
    <mergeCell ref="C225:G225"/>
    <mergeCell ref="C188:G188"/>
    <mergeCell ref="C193:G193"/>
    <mergeCell ref="C195:G195"/>
    <mergeCell ref="C199:G199"/>
    <mergeCell ref="C204:G204"/>
    <mergeCell ref="C207:G207"/>
    <mergeCell ref="C115:G115"/>
    <mergeCell ref="C125:G125"/>
    <mergeCell ref="C127:G127"/>
    <mergeCell ref="C180:G180"/>
    <mergeCell ref="C185:G185"/>
    <mergeCell ref="C187:G187"/>
    <mergeCell ref="C94:G94"/>
    <mergeCell ref="C96:G96"/>
    <mergeCell ref="C99:G99"/>
    <mergeCell ref="C105:G105"/>
    <mergeCell ref="C109:G109"/>
    <mergeCell ref="C113:G113"/>
    <mergeCell ref="C68:G68"/>
    <mergeCell ref="C74:G74"/>
    <mergeCell ref="C78:G78"/>
    <mergeCell ref="C80:G80"/>
    <mergeCell ref="C86:G86"/>
    <mergeCell ref="C88:G88"/>
    <mergeCell ref="C14:G14"/>
    <mergeCell ref="C19:G19"/>
    <mergeCell ref="C40:G40"/>
    <mergeCell ref="C47:G47"/>
    <mergeCell ref="C51:G51"/>
    <mergeCell ref="C59:G5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EA9-5AF9-40F8-8BC6-4AB6049000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163</v>
      </c>
      <c r="B1" s="198"/>
      <c r="C1" s="198"/>
      <c r="D1" s="198"/>
      <c r="E1" s="198"/>
      <c r="F1" s="198"/>
      <c r="G1" s="198"/>
      <c r="AG1" t="s">
        <v>164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165</v>
      </c>
    </row>
    <row r="3" spans="1:60" ht="24.95" customHeight="1" x14ac:dyDescent="0.2">
      <c r="A3" s="199" t="s">
        <v>8</v>
      </c>
      <c r="B3" s="49" t="s">
        <v>64</v>
      </c>
      <c r="C3" s="202" t="s">
        <v>65</v>
      </c>
      <c r="D3" s="200"/>
      <c r="E3" s="200"/>
      <c r="F3" s="200"/>
      <c r="G3" s="201"/>
      <c r="AC3" s="178" t="s">
        <v>165</v>
      </c>
      <c r="AG3" t="s">
        <v>166</v>
      </c>
    </row>
    <row r="4" spans="1:60" ht="24.95" customHeight="1" x14ac:dyDescent="0.2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167</v>
      </c>
    </row>
    <row r="5" spans="1:60" x14ac:dyDescent="0.2">
      <c r="D5" s="10"/>
    </row>
    <row r="6" spans="1:60" ht="38.25" x14ac:dyDescent="0.2">
      <c r="A6" s="209" t="s">
        <v>168</v>
      </c>
      <c r="B6" s="211" t="s">
        <v>169</v>
      </c>
      <c r="C6" s="211" t="s">
        <v>170</v>
      </c>
      <c r="D6" s="210" t="s">
        <v>171</v>
      </c>
      <c r="E6" s="209" t="s">
        <v>172</v>
      </c>
      <c r="F6" s="208" t="s">
        <v>173</v>
      </c>
      <c r="G6" s="209" t="s">
        <v>29</v>
      </c>
      <c r="H6" s="212" t="s">
        <v>30</v>
      </c>
      <c r="I6" s="212" t="s">
        <v>174</v>
      </c>
      <c r="J6" s="212" t="s">
        <v>31</v>
      </c>
      <c r="K6" s="212" t="s">
        <v>175</v>
      </c>
      <c r="L6" s="212" t="s">
        <v>176</v>
      </c>
      <c r="M6" s="212" t="s">
        <v>177</v>
      </c>
      <c r="N6" s="212" t="s">
        <v>178</v>
      </c>
      <c r="O6" s="212" t="s">
        <v>179</v>
      </c>
      <c r="P6" s="212" t="s">
        <v>180</v>
      </c>
      <c r="Q6" s="212" t="s">
        <v>181</v>
      </c>
      <c r="R6" s="212" t="s">
        <v>182</v>
      </c>
      <c r="S6" s="212" t="s">
        <v>183</v>
      </c>
      <c r="T6" s="212" t="s">
        <v>184</v>
      </c>
      <c r="U6" s="212" t="s">
        <v>185</v>
      </c>
      <c r="V6" s="212" t="s">
        <v>186</v>
      </c>
      <c r="W6" s="212" t="s">
        <v>187</v>
      </c>
      <c r="X6" s="212" t="s">
        <v>188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189</v>
      </c>
      <c r="B8" s="230" t="s">
        <v>108</v>
      </c>
      <c r="C8" s="248" t="s">
        <v>109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AG8" t="s">
        <v>190</v>
      </c>
    </row>
    <row r="9" spans="1:60" outlineLevel="1" x14ac:dyDescent="0.2">
      <c r="A9" s="236">
        <v>1</v>
      </c>
      <c r="B9" s="237" t="s">
        <v>2830</v>
      </c>
      <c r="C9" s="249" t="s">
        <v>2831</v>
      </c>
      <c r="D9" s="238" t="s">
        <v>435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343</v>
      </c>
      <c r="T9" s="242" t="s">
        <v>195</v>
      </c>
      <c r="U9" s="224">
        <v>0</v>
      </c>
      <c r="V9" s="224">
        <f>ROUND(E9*U9,2)</f>
        <v>0</v>
      </c>
      <c r="W9" s="224"/>
      <c r="X9" s="224" t="s">
        <v>318</v>
      </c>
      <c r="Y9" s="213"/>
      <c r="Z9" s="213"/>
      <c r="AA9" s="213"/>
      <c r="AB9" s="213"/>
      <c r="AC9" s="213"/>
      <c r="AD9" s="213"/>
      <c r="AE9" s="213"/>
      <c r="AF9" s="213"/>
      <c r="AG9" s="213" t="s">
        <v>319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0"/>
      <c r="D10" s="258"/>
      <c r="E10" s="258"/>
      <c r="F10" s="258"/>
      <c r="G10" s="258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200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2832</v>
      </c>
      <c r="C11" s="249" t="s">
        <v>2833</v>
      </c>
      <c r="D11" s="238" t="s">
        <v>435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/>
      <c r="S11" s="241" t="s">
        <v>343</v>
      </c>
      <c r="T11" s="242" t="s">
        <v>195</v>
      </c>
      <c r="U11" s="224">
        <v>0</v>
      </c>
      <c r="V11" s="224">
        <f>ROUND(E11*U11,2)</f>
        <v>0</v>
      </c>
      <c r="W11" s="224"/>
      <c r="X11" s="224" t="s">
        <v>318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319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0"/>
      <c r="D12" s="258"/>
      <c r="E12" s="258"/>
      <c r="F12" s="258"/>
      <c r="G12" s="25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200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9" t="s">
        <v>189</v>
      </c>
      <c r="B13" s="230" t="s">
        <v>118</v>
      </c>
      <c r="C13" s="248" t="s">
        <v>119</v>
      </c>
      <c r="D13" s="231"/>
      <c r="E13" s="232"/>
      <c r="F13" s="233"/>
      <c r="G13" s="233">
        <f>SUMIF(AG14:AG15,"&lt;&gt;NOR",G14:G15)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2"/>
      <c r="O13" s="232">
        <f>SUM(O14:O15)</f>
        <v>0</v>
      </c>
      <c r="P13" s="232"/>
      <c r="Q13" s="232">
        <f>SUM(Q14:Q15)</f>
        <v>0.02</v>
      </c>
      <c r="R13" s="233"/>
      <c r="S13" s="233"/>
      <c r="T13" s="234"/>
      <c r="U13" s="228"/>
      <c r="V13" s="228">
        <f>SUM(V14:V15)</f>
        <v>1.84</v>
      </c>
      <c r="W13" s="228"/>
      <c r="X13" s="228"/>
      <c r="AG13" t="s">
        <v>190</v>
      </c>
    </row>
    <row r="14" spans="1:60" outlineLevel="1" x14ac:dyDescent="0.2">
      <c r="A14" s="236">
        <v>3</v>
      </c>
      <c r="B14" s="237" t="s">
        <v>2834</v>
      </c>
      <c r="C14" s="249" t="s">
        <v>2835</v>
      </c>
      <c r="D14" s="238" t="s">
        <v>261</v>
      </c>
      <c r="E14" s="239">
        <v>0.4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5.024E-2</v>
      </c>
      <c r="Q14" s="239">
        <f>ROUND(E14*P14,2)</f>
        <v>0.02</v>
      </c>
      <c r="R14" s="241" t="s">
        <v>355</v>
      </c>
      <c r="S14" s="241" t="s">
        <v>194</v>
      </c>
      <c r="T14" s="242" t="s">
        <v>242</v>
      </c>
      <c r="U14" s="224">
        <v>4.5999999999999996</v>
      </c>
      <c r="V14" s="224">
        <f>ROUND(E14*U14,2)</f>
        <v>1.84</v>
      </c>
      <c r="W14" s="224"/>
      <c r="X14" s="224" t="s">
        <v>231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232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0"/>
      <c r="D15" s="258"/>
      <c r="E15" s="258"/>
      <c r="F15" s="258"/>
      <c r="G15" s="25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200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3"/>
      <c r="B16" s="4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176</v>
      </c>
    </row>
    <row r="17" spans="1:33" x14ac:dyDescent="0.2">
      <c r="A17" s="216"/>
      <c r="B17" s="217" t="s">
        <v>29</v>
      </c>
      <c r="C17" s="255"/>
      <c r="D17" s="218"/>
      <c r="E17" s="219"/>
      <c r="F17" s="219"/>
      <c r="G17" s="235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223</v>
      </c>
    </row>
    <row r="18" spans="1:33" x14ac:dyDescent="0.2">
      <c r="C18" s="256"/>
      <c r="D18" s="10"/>
      <c r="AG18" t="s">
        <v>225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7zdsIED9W7uXjGS3nRL3t+egSJytA9vn+/fls1szdqJ7oDo02sX9uTEH0xFCjZ4506zBHI6FFRWuiv2Y+gCvg==" saltValue="/2ISYbsozRXL3aRNAZkFqA==" spinCount="100000" sheet="1"/>
  <mergeCells count="7">
    <mergeCell ref="C15:G1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OO00 06.10.2021 Pol</vt:lpstr>
      <vt:lpstr>SO02a 21.08.2021 Pol</vt:lpstr>
      <vt:lpstr>SO02b 22.08.2021 Pol</vt:lpstr>
      <vt:lpstr>SO02c 14.09.2021 Pol</vt:lpstr>
      <vt:lpstr>SO02d 20.09.2021 Pol</vt:lpstr>
      <vt:lpstr>SO09 12.10.2021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'OO00 06.10.2021 Pol'!Názvy_tisku</vt:lpstr>
      <vt:lpstr>'SO02a 21.08.2021 Pol'!Názvy_tisku</vt:lpstr>
      <vt:lpstr>'SO02b 22.08.2021 Pol'!Názvy_tisku</vt:lpstr>
      <vt:lpstr>'SO02c 14.09.2021 Pol'!Názvy_tisku</vt:lpstr>
      <vt:lpstr>'SO02d 20.09.2021 Pol'!Názvy_tisku</vt:lpstr>
      <vt:lpstr>'SO09 12.10.2021 Pol'!Názvy_tisku</vt:lpstr>
      <vt:lpstr>oadresa</vt:lpstr>
      <vt:lpstr>Stavba!Objednatel</vt:lpstr>
      <vt:lpstr>Stavba!Objekt</vt:lpstr>
      <vt:lpstr>'OO00 06.10.2021 Pol'!Oblast_tisku</vt:lpstr>
      <vt:lpstr>'SO02a 21.08.2021 Pol'!Oblast_tisku</vt:lpstr>
      <vt:lpstr>'SO02b 22.08.2021 Pol'!Oblast_tisku</vt:lpstr>
      <vt:lpstr>'SO02c 14.09.2021 Pol'!Oblast_tisku</vt:lpstr>
      <vt:lpstr>'SO02d 20.09.2021 Pol'!Oblast_tisku</vt:lpstr>
      <vt:lpstr>'SO09 12.10.2021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Palánová</dc:creator>
  <cp:lastModifiedBy>Jana Palánová</cp:lastModifiedBy>
  <cp:lastPrinted>2019-03-19T12:27:02Z</cp:lastPrinted>
  <dcterms:created xsi:type="dcterms:W3CDTF">2009-04-08T07:15:50Z</dcterms:created>
  <dcterms:modified xsi:type="dcterms:W3CDTF">2022-05-05T07:36:09Z</dcterms:modified>
</cp:coreProperties>
</file>