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12345" yWindow="615" windowWidth="25095" windowHeight="19980" activeTab="0"/>
  </bookViews>
  <sheets>
    <sheet name="List1" sheetId="1" r:id="rId1"/>
  </sheets>
  <definedNames>
    <definedName name="_xlnm.Print_Area" localSheetId="0">'List1'!$A$1:$H$129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<sst xmlns="http://schemas.openxmlformats.org/spreadsheetml/2006/main" count="197" uniqueCount="116">
  <si>
    <r>
      <t xml:space="preserve"> </t>
    </r>
    <r>
      <rPr>
        <b/>
        <sz val="14"/>
        <rFont val="Arial"/>
        <family val="2"/>
      </rPr>
      <t>ROZPOČET S VÝKAZEM VÝMĚR</t>
    </r>
  </si>
  <si>
    <t xml:space="preserve">Zhotovitel: </t>
  </si>
  <si>
    <t>KCN</t>
  </si>
  <si>
    <t>Kód položky</t>
  </si>
  <si>
    <t>Popis</t>
  </si>
  <si>
    <t>MJ</t>
  </si>
  <si>
    <t>Množství celkem</t>
  </si>
  <si>
    <t>Cena jednotková</t>
  </si>
  <si>
    <t xml:space="preserve">Práce a dodávky HSV </t>
  </si>
  <si>
    <t xml:space="preserve">Zemní práce </t>
  </si>
  <si>
    <t xml:space="preserve">Odstranění ruderálního porostu s přemístěním do 20 m a naložením shrabků v rovině nebo svahu do 1:5 </t>
  </si>
  <si>
    <t>m2</t>
  </si>
  <si>
    <t xml:space="preserve">Odstranění nevhodných dřevin do 500 m2 nad 1m s odstraněním pařezů ve svahu do 1:1 </t>
  </si>
  <si>
    <t xml:space="preserve">Odstranění nevhodných dřevin přes 500 m2 výšky nad 1m s odstraněním pařezů v rovině nebo svahu 1:5 </t>
  </si>
  <si>
    <t>111251111-R</t>
  </si>
  <si>
    <t xml:space="preserve">Drcení ořezaných větví strojně o průměru větví do 100 mm </t>
  </si>
  <si>
    <t>m3</t>
  </si>
  <si>
    <t xml:space="preserve">'štěpka k mulčování výsadeb ze všech druhů dřevin kromě akátů'43 </t>
  </si>
  <si>
    <t xml:space="preserve">Pokácení stromu směrové v celku s odřezáním kmene a s odvětvením průměru kmene přes 100 do 200 mm </t>
  </si>
  <si>
    <t>kus</t>
  </si>
  <si>
    <t xml:space="preserve">Pokácení stromu směrové v celku s odřezáním kmene a s odvětvením průměru kmene přes 200 do 300 mm </t>
  </si>
  <si>
    <t xml:space="preserve">Pokácení stromu směrové v celku s odřezáním kmene a s odvětvením průměru kmene přes 300 do 400 mm </t>
  </si>
  <si>
    <t xml:space="preserve">Pokácení stromu směrové v celku s odřezáním kmene a s odvětvením průměru kmene přes 400 do 500 mm </t>
  </si>
  <si>
    <t xml:space="preserve">Pokácení stromu směrové v celku s odřezáním kmene a s odvětvením průměru kmene přes 500 do 600 mm </t>
  </si>
  <si>
    <t xml:space="preserve">Pokácení stromu směrové v celku s odřezáním kmene a s odvětvením průměru kmene přes 700 do 800 mm </t>
  </si>
  <si>
    <t xml:space="preserve">Odstranění pařezů s odklizením do 20 m se zasypáním jámy D do 0,2 m v rovině a svahu 1:5 </t>
  </si>
  <si>
    <t xml:space="preserve">Odstranění pařezů s odklizením do 20 m se zasypáním jámy D do 0,3 m v rovině a svahu 1:5 </t>
  </si>
  <si>
    <t xml:space="preserve">Odstranění pařezů s odklizením do 20 m se zasypáním jámy D do 0,4 m v rovině a svahu 1:5 </t>
  </si>
  <si>
    <t xml:space="preserve">Odstranění pařezů s odklizením do 20 m se zasypáním jámy D do 0,5 m v rovině a svahu 1:5 </t>
  </si>
  <si>
    <t xml:space="preserve"> P.Č.</t>
  </si>
  <si>
    <r>
      <t xml:space="preserve"> </t>
    </r>
    <r>
      <rPr>
        <b/>
        <sz val="10"/>
        <color rgb="FF000000"/>
        <rFont val="Arial"/>
        <family val="2"/>
      </rPr>
      <t>HSV</t>
    </r>
  </si>
  <si>
    <t>Odstranění pařezu v rovině nebo na svahu do 1:5 o průměru pařezu na řezné ploše přes 500 do 600 mm</t>
  </si>
  <si>
    <t>Odstranění pařezu v rovině nebo na svahu do 1:5 o průměru pařezu na řezné ploše přes 700 do 800 mm</t>
  </si>
  <si>
    <t>viz plochy A+B výkres č. 03, '2015+146</t>
  </si>
  <si>
    <t>Cena celkem</t>
  </si>
  <si>
    <t>výkres_č. 03 plocha C, 150</t>
  </si>
  <si>
    <t>výkres_č. 03 plocha B1,49</t>
  </si>
  <si>
    <t>vícekmeny počítány samostatně</t>
  </si>
  <si>
    <t xml:space="preserve">Pokácení stromu směrové v celku s odřezáním kmene a s odvětvením průměru kmene přes 1200 do 1400 mm </t>
  </si>
  <si>
    <t>R01</t>
  </si>
  <si>
    <t>Objekt: SO 20 Sadové úpravy</t>
  </si>
  <si>
    <t xml:space="preserve">Objednatel: </t>
  </si>
  <si>
    <t>Stavba: Akademické náměstí včetně parkovacího domu</t>
  </si>
  <si>
    <t>Odstranění pařezu v rovině nebo na svahu do 1:5 o průměru pařezu na řezné ploše přes1200 do 1400 mm</t>
  </si>
  <si>
    <t>R02</t>
  </si>
  <si>
    <t>R03</t>
  </si>
  <si>
    <t>kpl</t>
  </si>
  <si>
    <t>Poplatek za uložení pařezů, keřů, dřeva a ostatního odpadu na skládku</t>
  </si>
  <si>
    <t>R04</t>
  </si>
  <si>
    <t>Vodorovné přemístění do 10000 m výkopku/sypaniny z horniny tř. 1 až 4</t>
  </si>
  <si>
    <t>dovoz zúrodnitelné zeminy'</t>
  </si>
  <si>
    <t>R05</t>
  </si>
  <si>
    <t>Rozprostření ornice tl vrstvy do 100 mm pl přes 500 m2 v rovině nebo ve svahu do 1:5</t>
  </si>
  <si>
    <t>Založení trávníku na půdě předem připravené plochy přes 1000 m2 výsevem včetně utažení lučního v rovině nebo na svahu do 1:5</t>
  </si>
  <si>
    <t>osiva pícnin směsi travní balení obvykle 25 kg krajinná</t>
  </si>
  <si>
    <t>kg</t>
  </si>
  <si>
    <t>stromy</t>
  </si>
  <si>
    <t>Zhotovení závlahové mísy u solitérních dřevin v rovině nebo na svahu do 1:5, o průměru kmene do 0,5 m</t>
  </si>
  <si>
    <t>Chemické odplevelení půdy před založením kultury, trávníku nebo zpevněných ploch o výměře jednotlivě přes 20 m2 v rovině nebo na svahu do 1:5 postřikem na široko</t>
  </si>
  <si>
    <t>Montáž odpadkového koše do betonové patky</t>
  </si>
  <si>
    <t>Ostatní konstrukce a práce</t>
  </si>
  <si>
    <t>Montáž lavičky do betonových patek</t>
  </si>
  <si>
    <t>R06</t>
  </si>
  <si>
    <t>R07</t>
  </si>
  <si>
    <t>R08</t>
  </si>
  <si>
    <t xml:space="preserve">Přemístění všech keřů, stromů a pařezů na skládku dřeva </t>
  </si>
  <si>
    <t>zařízení městského mobiliáře koše odpadkové kovové, Odpadkový koš s opláštěním z dřevěných latí, ZET KZE12 (kotvený,uzamykatelný)rozměry: ø 380× výška 900 mm / 35 l / 22 kg, RAL9007, tropické dřevo, včetně základové patky</t>
  </si>
  <si>
    <t>CELKEM BEZ DPH</t>
  </si>
  <si>
    <t>zařízení městského mobiliáře lavička s opěradlem (délka x šířka x výška) BOROLA LBL5 (kotvená) 1800×734×784 mm / 56 kg konstr. - hliník, RAL9007, sedák - akát, 2 zábrany proti ležení na lavičce, včetně základových patek</t>
  </si>
  <si>
    <t>MAT</t>
  </si>
  <si>
    <t>Prunus avium 'Plena' /obv. km. 16 - 18 cm/</t>
  </si>
  <si>
    <t>Acer campestre / obv. km. 16 - 18 cm/</t>
  </si>
  <si>
    <t>Carpinus betulus /obv. km. 14 – 16 cm/</t>
  </si>
  <si>
    <t>Carpinus betulus 'Fastigiata' /obv. km. 14 – 16 cm/</t>
  </si>
  <si>
    <t>Prunus padus /obv. km. 14 – 16 cm/</t>
  </si>
  <si>
    <t>Tilia cordata /obv. km. 16 – 18 cm/</t>
  </si>
  <si>
    <t>celkem:</t>
  </si>
  <si>
    <t>Jamky pro výsadbu s výměnou půdy 50% horniny tř 1-4 objem do 0,4 m3 v rovině a svahu do 1:5</t>
  </si>
  <si>
    <t>Výsadba dřeviny s balem do jamky se zalitím v rovině a svahu do 1:5 D balu do 0,6 m</t>
  </si>
  <si>
    <t>184202123</t>
  </si>
  <si>
    <t>Ukotvení kmene dřevin kůly D do 0,1 m a délky do 3 m</t>
  </si>
  <si>
    <t>184804111</t>
  </si>
  <si>
    <t>Ochrana dřevin před okusem chráničem z bambusu v rovině a svahu do 1:5</t>
  </si>
  <si>
    <t>Chránička z bambusu</t>
  </si>
  <si>
    <t>Hnojivé tablety 15ks / strom</t>
  </si>
  <si>
    <t>Půdní kondicioner 0,5kg/strom</t>
  </si>
  <si>
    <t>Zalití rostlin vodou plocha nad 20 m2 80l/strom</t>
  </si>
  <si>
    <t>Dovoz vody pro zálivku rostlin za vzdálenost do 6000 m</t>
  </si>
  <si>
    <t>Tyče dřevěné - kůly ke stromům dl. 250 cm,, průměr 60 mm, 3 ks /strom</t>
  </si>
  <si>
    <t>Mulčování rostlin tl mulče do 0,1 m v rovině a svahu do 1:5 /kůra/</t>
  </si>
  <si>
    <t xml:space="preserve">Kůra mulčovací, včetně nákupu a dovozu </t>
  </si>
  <si>
    <t>R</t>
  </si>
  <si>
    <t>Údržba dřevin po dobu 24 měsíců</t>
  </si>
  <si>
    <t>ks</t>
  </si>
  <si>
    <t>STROMY</t>
  </si>
  <si>
    <t>KEŘE</t>
  </si>
  <si>
    <t>Ilex crenata, výška 22-25 cm</t>
  </si>
  <si>
    <t>Ligustrum ovalifolium 'Argenteum', výška 30-40cm</t>
  </si>
  <si>
    <t>Jamky pro výsadbu s výměnou půdy 50% horniny tř 1-4 objem do 0,2 m3 v rovině a svahu do 1:5</t>
  </si>
  <si>
    <t>Výsadba keře s balem výšky do 2 m v rovině a svahu do 1:5</t>
  </si>
  <si>
    <t>Mulčování rostlin tl mulče do 0,15 m štěpkou</t>
  </si>
  <si>
    <t>Zalití rostlin vodou plocha nad 20 m2 10l/keř</t>
  </si>
  <si>
    <t>Hnojivé tablety 3ks / keř</t>
  </si>
  <si>
    <t>Půdní kondicioner 0,1kg/keř</t>
  </si>
  <si>
    <t>Údržba keřů po dobu 24 měsíců</t>
  </si>
  <si>
    <t>CALAMAGROSTIS BRACHYTRICHA, Květník o průměru 9 cm</t>
  </si>
  <si>
    <t>TRAVINY</t>
  </si>
  <si>
    <t>Jamky, výsadba, mulčování, zalití, dovoz vody pro traviny</t>
  </si>
  <si>
    <t>jámy pro stromy se 100% výměnou'- 28,0 m3</t>
  </si>
  <si>
    <t>jamky pro keře 77 m3</t>
  </si>
  <si>
    <t>Vytýčení výsadeb</t>
  </si>
  <si>
    <t>hod</t>
  </si>
  <si>
    <t>Květnatá protierozní směs</t>
  </si>
  <si>
    <t>Naložení, vyložení,</t>
  </si>
  <si>
    <t>nevyplňovat, automatický výpočet</t>
  </si>
  <si>
    <t>Dovoz rostlin + manipulace (25% z ceny každé rostliny), =SUMA(H69:H74;H91:H92;H104)*0,25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</si>
</sst>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rgb="FF0070C0"/>
      <name val="Arial"/>
      <family val="2"/>
    </font>
    <font>
      <sz val="10"/>
      <color theme="4"/>
      <name val="Arial"/>
      <family val="2"/>
    </font>
    <font>
      <sz val="10"/>
      <color theme="3"/>
      <name val="Arial"/>
      <family val="2"/>
    </font>
    <font>
      <b/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5" fillId="0" borderId="0" xfId="0" applyFont="1"/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/>
    <xf numFmtId="4" fontId="10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2" fillId="0" borderId="1" xfId="0" applyFont="1" applyBorder="1"/>
    <xf numFmtId="0" fontId="13" fillId="0" borderId="1" xfId="0" applyFont="1" applyBorder="1"/>
    <xf numFmtId="0" fontId="13" fillId="2" borderId="1" xfId="0" applyFont="1" applyFill="1" applyBorder="1"/>
    <xf numFmtId="0" fontId="13" fillId="0" borderId="0" xfId="0" applyFont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quotePrefix="1"/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wrapText="1"/>
    </xf>
    <xf numFmtId="164" fontId="14" fillId="0" borderId="1" xfId="0" applyNumberFormat="1" applyFont="1" applyBorder="1" applyAlignment="1">
      <alignment horizontal="left" vertical="center"/>
    </xf>
    <xf numFmtId="165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 wrapText="1"/>
    </xf>
    <xf numFmtId="164" fontId="15" fillId="0" borderId="1" xfId="0" applyNumberFormat="1" applyFont="1" applyBorder="1" applyAlignment="1">
      <alignment horizontal="left" vertical="center"/>
    </xf>
    <xf numFmtId="165" fontId="1" fillId="0" borderId="1" xfId="0" applyNumberFormat="1" applyFont="1" applyBorder="1" applyAlignment="1">
      <alignment horizontal="right" vertical="center"/>
    </xf>
    <xf numFmtId="165" fontId="16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vertical="center"/>
    </xf>
    <xf numFmtId="2" fontId="14" fillId="0" borderId="1" xfId="0" applyNumberFormat="1" applyFont="1" applyBorder="1" applyAlignment="1">
      <alignment vertical="center" wrapText="1"/>
    </xf>
    <xf numFmtId="2" fontId="14" fillId="0" borderId="1" xfId="0" applyNumberFormat="1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vertical="center"/>
    </xf>
    <xf numFmtId="4" fontId="14" fillId="3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2" xfId="0" applyFont="1" applyBorder="1"/>
    <xf numFmtId="0" fontId="11" fillId="0" borderId="0" xfId="0" applyFont="1" applyAlignment="1">
      <alignment wrapText="1"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/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left" vertical="center"/>
    </xf>
    <xf numFmtId="165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0" fontId="1" fillId="0" borderId="1" xfId="0" applyFont="1" applyBorder="1" quotePrefix="1"/>
    <xf numFmtId="0" fontId="1" fillId="0" borderId="1" xfId="0" applyFont="1" applyBorder="1"/>
    <xf numFmtId="0" fontId="11" fillId="0" borderId="1" xfId="0" applyFont="1" applyFill="1" applyBorder="1"/>
    <xf numFmtId="4" fontId="6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0" xfId="0" applyFont="1" applyFill="1"/>
    <xf numFmtId="0" fontId="0" fillId="0" borderId="0" xfId="0" applyFill="1"/>
    <xf numFmtId="4" fontId="0" fillId="0" borderId="0" xfId="0" applyNumberFormat="1" applyFill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 quotePrefix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 quotePrefix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5BD40-ABD8-4E1B-AEB8-321F17583D27}">
  <sheetPr>
    <pageSetUpPr fitToPage="1"/>
  </sheetPr>
  <dimension ref="A1:I214"/>
  <sheetViews>
    <sheetView tabSelected="1" zoomScale="85" zoomScaleNormal="85" zoomScaleSheetLayoutView="85" workbookViewId="0" topLeftCell="A67">
      <selection activeCell="I107" sqref="I107"/>
    </sheetView>
  </sheetViews>
  <sheetFormatPr defaultColWidth="9.140625" defaultRowHeight="15"/>
  <cols>
    <col min="1" max="1" width="7.421875" style="81" customWidth="1"/>
    <col min="2" max="2" width="6.7109375" style="0" customWidth="1"/>
    <col min="3" max="3" width="12.140625" style="0" customWidth="1"/>
    <col min="4" max="4" width="69.57421875" style="0" customWidth="1"/>
    <col min="6" max="6" width="10.140625" style="0" bestFit="1" customWidth="1"/>
    <col min="7" max="7" width="11.140625" style="0" customWidth="1"/>
    <col min="8" max="8" width="16.7109375" style="0" customWidth="1"/>
  </cols>
  <sheetData>
    <row r="1" ht="18">
      <c r="A1" s="73" t="s">
        <v>0</v>
      </c>
    </row>
    <row r="2" spans="1:7" ht="15">
      <c r="A2" s="74" t="s">
        <v>42</v>
      </c>
      <c r="B2" s="1"/>
      <c r="C2" s="1"/>
      <c r="D2" s="1"/>
      <c r="E2" s="1"/>
      <c r="F2" s="1"/>
      <c r="G2" s="1"/>
    </row>
    <row r="3" spans="1:7" ht="15">
      <c r="A3" s="74" t="s">
        <v>40</v>
      </c>
      <c r="B3" s="1"/>
      <c r="C3" s="1"/>
      <c r="D3" s="1"/>
      <c r="E3" s="1"/>
      <c r="F3" s="1"/>
      <c r="G3" s="1"/>
    </row>
    <row r="4" spans="1:7" ht="15">
      <c r="A4" s="74"/>
      <c r="B4" s="1"/>
      <c r="C4" s="1"/>
      <c r="D4" s="1"/>
      <c r="E4" s="1"/>
      <c r="F4" s="1"/>
      <c r="G4" s="1"/>
    </row>
    <row r="5" spans="1:7" ht="15">
      <c r="A5" s="75" t="s">
        <v>41</v>
      </c>
      <c r="B5" s="1"/>
      <c r="C5" s="1"/>
      <c r="D5" s="1"/>
      <c r="E5" s="1"/>
      <c r="F5" s="1"/>
      <c r="G5" s="1"/>
    </row>
    <row r="6" spans="1:7" ht="15">
      <c r="A6" s="75" t="s">
        <v>1</v>
      </c>
      <c r="B6" s="1"/>
      <c r="C6" s="1"/>
      <c r="D6" s="1"/>
      <c r="E6" s="1"/>
      <c r="F6" s="1"/>
      <c r="G6" s="1"/>
    </row>
    <row r="7" spans="1:7" ht="15">
      <c r="A7" s="76"/>
      <c r="B7" s="1"/>
      <c r="C7" s="1"/>
      <c r="D7" s="1"/>
      <c r="E7" s="1"/>
      <c r="F7" s="1"/>
      <c r="G7" s="1"/>
    </row>
    <row r="8" spans="1:8" ht="25.5">
      <c r="A8" s="3" t="s">
        <v>29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34</v>
      </c>
    </row>
    <row r="9" spans="1:8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7" ht="15">
      <c r="A10" s="77"/>
      <c r="B10" s="1"/>
      <c r="C10" s="1"/>
      <c r="D10" s="1"/>
      <c r="E10" s="1"/>
      <c r="F10" s="1"/>
      <c r="G10" s="1"/>
    </row>
    <row r="11" spans="1:7" ht="15">
      <c r="A11" s="76"/>
      <c r="B11" s="1"/>
      <c r="C11" s="1"/>
      <c r="D11" s="1"/>
      <c r="E11" s="1"/>
      <c r="F11" s="1"/>
      <c r="G11" s="1"/>
    </row>
    <row r="12" spans="1:9" ht="15">
      <c r="A12" s="78" t="s">
        <v>30</v>
      </c>
      <c r="B12" s="2" t="s">
        <v>8</v>
      </c>
      <c r="C12" s="19"/>
      <c r="D12" s="19"/>
      <c r="E12" s="19"/>
      <c r="F12" s="19"/>
      <c r="G12" s="19"/>
      <c r="H12" s="20"/>
      <c r="I12" s="20"/>
    </row>
    <row r="13" spans="1:9" ht="15">
      <c r="A13" s="79">
        <v>1</v>
      </c>
      <c r="B13" s="2" t="s">
        <v>9</v>
      </c>
      <c r="C13" s="19"/>
      <c r="D13" s="19"/>
      <c r="E13" s="19"/>
      <c r="F13" s="19"/>
      <c r="G13" s="19"/>
      <c r="H13" s="20"/>
      <c r="I13" s="20"/>
    </row>
    <row r="14" spans="1:9" ht="15">
      <c r="A14" s="80"/>
      <c r="B14" s="20"/>
      <c r="C14" s="20"/>
      <c r="D14" s="20"/>
      <c r="E14" s="19"/>
      <c r="F14" s="19"/>
      <c r="G14" s="19"/>
      <c r="H14" s="20"/>
      <c r="I14" s="20"/>
    </row>
    <row r="15" spans="1:9" ht="25.5">
      <c r="A15" s="83">
        <v>1</v>
      </c>
      <c r="B15" s="25"/>
      <c r="C15" s="18">
        <v>111111331</v>
      </c>
      <c r="D15" s="8" t="s">
        <v>10</v>
      </c>
      <c r="E15" s="8" t="s">
        <v>11</v>
      </c>
      <c r="F15" s="5">
        <v>2161</v>
      </c>
      <c r="G15" s="5"/>
      <c r="H15" s="5">
        <f>F15*G15</f>
        <v>0</v>
      </c>
      <c r="I15" s="19"/>
    </row>
    <row r="16" spans="1:9" ht="15">
      <c r="A16" s="84"/>
      <c r="B16" s="25"/>
      <c r="C16" s="94" t="s">
        <v>33</v>
      </c>
      <c r="D16" s="95"/>
      <c r="E16" s="91">
        <v>2161</v>
      </c>
      <c r="F16" s="91"/>
      <c r="G16" s="5"/>
      <c r="H16" s="5"/>
      <c r="I16" s="19"/>
    </row>
    <row r="17" spans="1:9" ht="25.5">
      <c r="A17" s="84">
        <v>2</v>
      </c>
      <c r="B17" s="25"/>
      <c r="C17" s="16">
        <v>111212357</v>
      </c>
      <c r="D17" s="7" t="s">
        <v>12</v>
      </c>
      <c r="E17" s="7" t="s">
        <v>11</v>
      </c>
      <c r="F17" s="5">
        <v>150</v>
      </c>
      <c r="G17" s="5"/>
      <c r="H17" s="5">
        <f>F17*G17</f>
        <v>0</v>
      </c>
      <c r="I17" s="19"/>
    </row>
    <row r="18" spans="1:9" ht="15">
      <c r="A18" s="84"/>
      <c r="B18" s="25"/>
      <c r="C18" s="96" t="s">
        <v>35</v>
      </c>
      <c r="D18" s="93"/>
      <c r="E18" s="91">
        <v>150</v>
      </c>
      <c r="F18" s="91"/>
      <c r="G18" s="5"/>
      <c r="H18" s="5"/>
      <c r="I18" s="19"/>
    </row>
    <row r="19" spans="1:9" ht="25.5">
      <c r="A19" s="84">
        <v>3</v>
      </c>
      <c r="B19" s="25"/>
      <c r="C19" s="16">
        <v>111212361</v>
      </c>
      <c r="D19" s="7" t="s">
        <v>13</v>
      </c>
      <c r="E19" s="7" t="s">
        <v>11</v>
      </c>
      <c r="F19" s="6">
        <v>49</v>
      </c>
      <c r="G19" s="5"/>
      <c r="H19" s="5">
        <f>F19*G19</f>
        <v>0</v>
      </c>
      <c r="I19" s="19"/>
    </row>
    <row r="20" spans="1:9" ht="15">
      <c r="A20" s="84"/>
      <c r="B20" s="25"/>
      <c r="C20" s="96" t="s">
        <v>36</v>
      </c>
      <c r="D20" s="93"/>
      <c r="E20" s="91">
        <v>49</v>
      </c>
      <c r="F20" s="91"/>
      <c r="G20" s="5"/>
      <c r="H20" s="5"/>
      <c r="I20" s="19"/>
    </row>
    <row r="21" spans="1:9" ht="15">
      <c r="A21" s="84">
        <v>4</v>
      </c>
      <c r="B21" s="25"/>
      <c r="C21" s="16" t="s">
        <v>14</v>
      </c>
      <c r="D21" s="7" t="s">
        <v>15</v>
      </c>
      <c r="E21" s="7" t="s">
        <v>16</v>
      </c>
      <c r="F21" s="5">
        <v>150</v>
      </c>
      <c r="G21" s="5"/>
      <c r="H21" s="5">
        <f>F21*G21</f>
        <v>0</v>
      </c>
      <c r="I21" s="19"/>
    </row>
    <row r="22" spans="1:9" ht="15">
      <c r="A22" s="84"/>
      <c r="B22" s="25"/>
      <c r="C22" s="93" t="s">
        <v>17</v>
      </c>
      <c r="D22" s="93"/>
      <c r="E22" s="91">
        <v>150</v>
      </c>
      <c r="F22" s="91"/>
      <c r="G22" s="5"/>
      <c r="H22" s="5"/>
      <c r="I22" s="19"/>
    </row>
    <row r="23" spans="1:9" ht="25.5">
      <c r="A23" s="84">
        <v>5</v>
      </c>
      <c r="B23" s="25"/>
      <c r="C23" s="16">
        <v>112151111</v>
      </c>
      <c r="D23" s="7" t="s">
        <v>18</v>
      </c>
      <c r="E23" s="7" t="s">
        <v>19</v>
      </c>
      <c r="F23" s="5">
        <v>29</v>
      </c>
      <c r="G23" s="5"/>
      <c r="H23" s="5">
        <f>F23*G23</f>
        <v>0</v>
      </c>
      <c r="I23" s="19"/>
    </row>
    <row r="24" spans="1:9" ht="15">
      <c r="A24" s="84"/>
      <c r="B24" s="25"/>
      <c r="C24" s="93" t="s">
        <v>37</v>
      </c>
      <c r="D24" s="93"/>
      <c r="E24" s="91">
        <v>29</v>
      </c>
      <c r="F24" s="91"/>
      <c r="G24" s="5"/>
      <c r="H24" s="5"/>
      <c r="I24" s="19"/>
    </row>
    <row r="25" spans="1:9" ht="25.5">
      <c r="A25" s="84">
        <v>6</v>
      </c>
      <c r="B25" s="25"/>
      <c r="C25" s="16">
        <v>112151112</v>
      </c>
      <c r="D25" s="7" t="s">
        <v>20</v>
      </c>
      <c r="E25" s="7" t="s">
        <v>19</v>
      </c>
      <c r="F25" s="5">
        <v>25</v>
      </c>
      <c r="G25" s="5"/>
      <c r="H25" s="5">
        <f>F25*G25</f>
        <v>0</v>
      </c>
      <c r="I25" s="19"/>
    </row>
    <row r="26" spans="1:9" ht="15" customHeight="1">
      <c r="A26" s="84"/>
      <c r="B26" s="25"/>
      <c r="C26" s="93" t="s">
        <v>37</v>
      </c>
      <c r="D26" s="93"/>
      <c r="E26" s="91">
        <v>25</v>
      </c>
      <c r="F26" s="91"/>
      <c r="G26" s="5"/>
      <c r="H26" s="5"/>
      <c r="I26" s="19"/>
    </row>
    <row r="27" spans="1:9" ht="25.5">
      <c r="A27" s="84">
        <v>7</v>
      </c>
      <c r="B27" s="25"/>
      <c r="C27" s="16">
        <v>112151113</v>
      </c>
      <c r="D27" s="7" t="s">
        <v>21</v>
      </c>
      <c r="E27" s="7" t="s">
        <v>19</v>
      </c>
      <c r="F27" s="5">
        <v>9</v>
      </c>
      <c r="G27" s="5"/>
      <c r="H27" s="5">
        <f>F27*G27</f>
        <v>0</v>
      </c>
      <c r="I27" s="19"/>
    </row>
    <row r="28" spans="1:9" ht="15" customHeight="1">
      <c r="A28" s="84"/>
      <c r="B28" s="25"/>
      <c r="C28" s="93" t="s">
        <v>37</v>
      </c>
      <c r="D28" s="93"/>
      <c r="E28" s="91">
        <v>9</v>
      </c>
      <c r="F28" s="91"/>
      <c r="G28" s="5"/>
      <c r="H28" s="5"/>
      <c r="I28" s="19"/>
    </row>
    <row r="29" spans="1:9" ht="25.5">
      <c r="A29" s="84">
        <v>8</v>
      </c>
      <c r="B29" s="25"/>
      <c r="C29" s="16">
        <v>112151114</v>
      </c>
      <c r="D29" s="7" t="s">
        <v>22</v>
      </c>
      <c r="E29" s="7" t="s">
        <v>19</v>
      </c>
      <c r="F29" s="5">
        <v>7</v>
      </c>
      <c r="G29" s="5"/>
      <c r="H29" s="5">
        <f>F29*G29</f>
        <v>0</v>
      </c>
      <c r="I29" s="19"/>
    </row>
    <row r="30" spans="1:9" ht="15" customHeight="1">
      <c r="A30" s="84"/>
      <c r="B30" s="25"/>
      <c r="C30" s="93"/>
      <c r="D30" s="93"/>
      <c r="E30" s="91">
        <v>7</v>
      </c>
      <c r="F30" s="91"/>
      <c r="G30" s="5"/>
      <c r="H30" s="5"/>
      <c r="I30" s="19"/>
    </row>
    <row r="31" spans="1:9" ht="25.5">
      <c r="A31" s="84">
        <v>9</v>
      </c>
      <c r="B31" s="25"/>
      <c r="C31" s="16">
        <v>112151115</v>
      </c>
      <c r="D31" s="7" t="s">
        <v>23</v>
      </c>
      <c r="E31" s="7" t="s">
        <v>19</v>
      </c>
      <c r="F31" s="5">
        <v>1</v>
      </c>
      <c r="G31" s="5"/>
      <c r="H31" s="5">
        <f>F31*G31</f>
        <v>0</v>
      </c>
      <c r="I31" s="19"/>
    </row>
    <row r="32" spans="1:9" ht="15" customHeight="1">
      <c r="A32" s="84"/>
      <c r="B32" s="25"/>
      <c r="C32" s="93"/>
      <c r="D32" s="93"/>
      <c r="E32" s="91">
        <v>1</v>
      </c>
      <c r="F32" s="91"/>
      <c r="G32" s="5"/>
      <c r="H32" s="5"/>
      <c r="I32" s="19"/>
    </row>
    <row r="33" spans="1:9" ht="25.5">
      <c r="A33" s="84">
        <v>10</v>
      </c>
      <c r="B33" s="25"/>
      <c r="C33" s="16" t="s">
        <v>39</v>
      </c>
      <c r="D33" s="7" t="s">
        <v>38</v>
      </c>
      <c r="E33" s="7" t="s">
        <v>19</v>
      </c>
      <c r="F33" s="5">
        <v>2</v>
      </c>
      <c r="G33" s="5"/>
      <c r="H33" s="5">
        <f>F33*G33</f>
        <v>0</v>
      </c>
      <c r="I33" s="19"/>
    </row>
    <row r="34" spans="1:9" ht="15">
      <c r="A34" s="84"/>
      <c r="B34" s="25"/>
      <c r="C34" s="93"/>
      <c r="D34" s="93"/>
      <c r="E34" s="91">
        <v>2</v>
      </c>
      <c r="F34" s="91"/>
      <c r="G34" s="5"/>
      <c r="H34" s="5"/>
      <c r="I34" s="19"/>
    </row>
    <row r="35" spans="1:9" ht="25.5">
      <c r="A35" s="84">
        <v>11</v>
      </c>
      <c r="B35" s="25"/>
      <c r="C35" s="16">
        <v>112151117</v>
      </c>
      <c r="D35" s="7" t="s">
        <v>24</v>
      </c>
      <c r="E35" s="7" t="s">
        <v>19</v>
      </c>
      <c r="F35" s="6">
        <v>1</v>
      </c>
      <c r="G35" s="5"/>
      <c r="H35" s="5">
        <f>F35*G35</f>
        <v>0</v>
      </c>
      <c r="I35" s="19"/>
    </row>
    <row r="36" spans="1:9" ht="15">
      <c r="A36" s="84"/>
      <c r="B36" s="25"/>
      <c r="C36" s="93"/>
      <c r="D36" s="93"/>
      <c r="E36" s="92">
        <v>1</v>
      </c>
      <c r="F36" s="92"/>
      <c r="G36" s="5"/>
      <c r="H36" s="5"/>
      <c r="I36" s="19"/>
    </row>
    <row r="37" spans="1:9" ht="25.5">
      <c r="A37" s="84">
        <v>12</v>
      </c>
      <c r="B37" s="25"/>
      <c r="C37" s="16">
        <v>112201111</v>
      </c>
      <c r="D37" s="7" t="s">
        <v>25</v>
      </c>
      <c r="E37" s="7" t="s">
        <v>19</v>
      </c>
      <c r="F37" s="6">
        <v>29</v>
      </c>
      <c r="G37" s="5"/>
      <c r="H37" s="5">
        <f>F37*G37</f>
        <v>0</v>
      </c>
      <c r="I37" s="19"/>
    </row>
    <row r="38" spans="1:9" ht="15">
      <c r="A38" s="84"/>
      <c r="B38" s="25"/>
      <c r="C38" s="93"/>
      <c r="D38" s="93"/>
      <c r="E38" s="92">
        <v>29</v>
      </c>
      <c r="F38" s="92"/>
      <c r="G38" s="5"/>
      <c r="H38" s="5"/>
      <c r="I38" s="19"/>
    </row>
    <row r="39" spans="1:9" ht="25.5">
      <c r="A39" s="84">
        <v>13</v>
      </c>
      <c r="B39" s="25"/>
      <c r="C39" s="16">
        <v>112201112</v>
      </c>
      <c r="D39" s="7" t="s">
        <v>26</v>
      </c>
      <c r="E39" s="7" t="s">
        <v>19</v>
      </c>
      <c r="F39" s="6">
        <v>25</v>
      </c>
      <c r="G39" s="5"/>
      <c r="H39" s="5">
        <f>F39*G39</f>
        <v>0</v>
      </c>
      <c r="I39" s="19"/>
    </row>
    <row r="40" spans="1:9" ht="15">
      <c r="A40" s="84"/>
      <c r="B40" s="25"/>
      <c r="C40" s="93"/>
      <c r="D40" s="93"/>
      <c r="E40" s="92">
        <v>25</v>
      </c>
      <c r="F40" s="92"/>
      <c r="G40" s="5"/>
      <c r="H40" s="5"/>
      <c r="I40" s="19"/>
    </row>
    <row r="41" spans="1:9" ht="25.5">
      <c r="A41" s="84">
        <v>14</v>
      </c>
      <c r="B41" s="25"/>
      <c r="C41" s="16">
        <v>112201113</v>
      </c>
      <c r="D41" s="7" t="s">
        <v>27</v>
      </c>
      <c r="E41" s="7" t="s">
        <v>19</v>
      </c>
      <c r="F41" s="6">
        <v>9</v>
      </c>
      <c r="G41" s="5"/>
      <c r="H41" s="5">
        <f>F41*G41</f>
        <v>0</v>
      </c>
      <c r="I41" s="19"/>
    </row>
    <row r="42" spans="1:9" ht="15">
      <c r="A42" s="84"/>
      <c r="B42" s="25"/>
      <c r="C42" s="93"/>
      <c r="D42" s="93"/>
      <c r="E42" s="92">
        <v>9</v>
      </c>
      <c r="F42" s="92"/>
      <c r="G42" s="5"/>
      <c r="H42" s="5"/>
      <c r="I42" s="19"/>
    </row>
    <row r="43" spans="1:9" ht="25.5">
      <c r="A43" s="84">
        <v>15</v>
      </c>
      <c r="B43" s="25"/>
      <c r="C43" s="16">
        <v>112201114</v>
      </c>
      <c r="D43" s="7" t="s">
        <v>28</v>
      </c>
      <c r="E43" s="7" t="s">
        <v>19</v>
      </c>
      <c r="F43" s="6">
        <v>7</v>
      </c>
      <c r="G43" s="5"/>
      <c r="H43" s="5">
        <f>F43*G43</f>
        <v>0</v>
      </c>
      <c r="I43" s="19"/>
    </row>
    <row r="44" spans="1:9" ht="15">
      <c r="A44" s="84"/>
      <c r="B44" s="25"/>
      <c r="C44" s="93"/>
      <c r="D44" s="93"/>
      <c r="E44" s="92">
        <v>7</v>
      </c>
      <c r="F44" s="92"/>
      <c r="G44" s="5"/>
      <c r="H44" s="5"/>
      <c r="I44" s="19"/>
    </row>
    <row r="45" spans="1:9" ht="25.5">
      <c r="A45" s="84">
        <v>16</v>
      </c>
      <c r="B45" s="25"/>
      <c r="C45" s="16">
        <v>112201115</v>
      </c>
      <c r="D45" s="7" t="s">
        <v>31</v>
      </c>
      <c r="E45" s="7" t="s">
        <v>19</v>
      </c>
      <c r="F45" s="5">
        <v>1</v>
      </c>
      <c r="G45" s="5"/>
      <c r="H45" s="5">
        <f>F45*G45</f>
        <v>0</v>
      </c>
      <c r="I45" s="19"/>
    </row>
    <row r="46" spans="1:9" ht="15">
      <c r="A46" s="84"/>
      <c r="B46" s="25"/>
      <c r="C46" s="26"/>
      <c r="D46" s="25"/>
      <c r="E46" s="91">
        <v>1</v>
      </c>
      <c r="F46" s="91"/>
      <c r="G46" s="5"/>
      <c r="H46" s="5"/>
      <c r="I46" s="19"/>
    </row>
    <row r="47" spans="1:9" ht="25.5">
      <c r="A47" s="84">
        <v>17</v>
      </c>
      <c r="B47" s="25"/>
      <c r="C47" s="16" t="s">
        <v>44</v>
      </c>
      <c r="D47" s="7" t="s">
        <v>43</v>
      </c>
      <c r="E47" s="7" t="s">
        <v>19</v>
      </c>
      <c r="F47" s="5">
        <v>2</v>
      </c>
      <c r="G47" s="5"/>
      <c r="H47" s="5">
        <f>F47*G47</f>
        <v>0</v>
      </c>
      <c r="I47" s="19"/>
    </row>
    <row r="48" spans="1:9" ht="15">
      <c r="A48" s="84"/>
      <c r="B48" s="25"/>
      <c r="C48" s="16"/>
      <c r="D48" s="25"/>
      <c r="E48" s="91">
        <v>2</v>
      </c>
      <c r="F48" s="91"/>
      <c r="G48" s="5"/>
      <c r="H48" s="5"/>
      <c r="I48" s="19"/>
    </row>
    <row r="49" spans="1:9" ht="25.5">
      <c r="A49" s="84">
        <v>18</v>
      </c>
      <c r="B49" s="25"/>
      <c r="C49" s="16">
        <v>112201117</v>
      </c>
      <c r="D49" s="7" t="s">
        <v>32</v>
      </c>
      <c r="E49" s="7" t="s">
        <v>19</v>
      </c>
      <c r="F49" s="5">
        <v>1</v>
      </c>
      <c r="G49" s="5"/>
      <c r="H49" s="5">
        <f>F49*G49</f>
        <v>0</v>
      </c>
      <c r="I49" s="19"/>
    </row>
    <row r="50" spans="1:9" ht="15">
      <c r="A50" s="84"/>
      <c r="B50" s="25"/>
      <c r="C50" s="16"/>
      <c r="D50" s="25"/>
      <c r="E50" s="91">
        <v>1</v>
      </c>
      <c r="F50" s="91"/>
      <c r="G50" s="5"/>
      <c r="H50" s="5"/>
      <c r="I50" s="19"/>
    </row>
    <row r="51" spans="1:9" ht="15">
      <c r="A51" s="84">
        <v>19</v>
      </c>
      <c r="B51" s="25"/>
      <c r="C51" s="16" t="s">
        <v>45</v>
      </c>
      <c r="D51" s="25" t="s">
        <v>65</v>
      </c>
      <c r="E51" s="25" t="s">
        <v>46</v>
      </c>
      <c r="F51" s="25">
        <v>1</v>
      </c>
      <c r="G51" s="5"/>
      <c r="H51" s="5">
        <f>F51*G51</f>
        <v>0</v>
      </c>
      <c r="I51" s="19"/>
    </row>
    <row r="52" spans="1:9" ht="15">
      <c r="A52" s="84">
        <v>20</v>
      </c>
      <c r="B52" s="25"/>
      <c r="C52" s="16" t="s">
        <v>48</v>
      </c>
      <c r="D52" s="25" t="s">
        <v>47</v>
      </c>
      <c r="E52" s="25" t="s">
        <v>46</v>
      </c>
      <c r="F52" s="25">
        <v>1</v>
      </c>
      <c r="G52" s="5"/>
      <c r="H52" s="5">
        <f>F52*G52</f>
        <v>0</v>
      </c>
      <c r="I52" s="19"/>
    </row>
    <row r="53" spans="1:9" ht="15">
      <c r="A53" s="84"/>
      <c r="B53" s="25"/>
      <c r="C53" s="16"/>
      <c r="D53" s="25"/>
      <c r="E53" s="25"/>
      <c r="F53" s="25"/>
      <c r="G53" s="5"/>
      <c r="H53" s="5"/>
      <c r="I53" s="19"/>
    </row>
    <row r="54" spans="1:9" ht="15">
      <c r="A54" s="84">
        <v>21</v>
      </c>
      <c r="B54" s="25"/>
      <c r="C54" s="16">
        <v>162701105</v>
      </c>
      <c r="D54" s="25" t="s">
        <v>49</v>
      </c>
      <c r="E54" s="25" t="s">
        <v>16</v>
      </c>
      <c r="F54" s="69">
        <v>105</v>
      </c>
      <c r="G54" s="5"/>
      <c r="H54" s="5">
        <f>F54*G54</f>
        <v>0</v>
      </c>
      <c r="I54" s="19"/>
    </row>
    <row r="55" spans="1:9" ht="15">
      <c r="A55" s="84"/>
      <c r="B55" s="25"/>
      <c r="C55" s="16"/>
      <c r="D55" s="25" t="s">
        <v>50</v>
      </c>
      <c r="E55" s="25"/>
      <c r="F55" s="25"/>
      <c r="G55" s="5"/>
      <c r="H55" s="5"/>
      <c r="I55" s="19"/>
    </row>
    <row r="56" spans="1:9" ht="15">
      <c r="A56" s="84"/>
      <c r="B56" s="25"/>
      <c r="C56" s="16"/>
      <c r="D56" s="28" t="s">
        <v>108</v>
      </c>
      <c r="E56" s="25"/>
      <c r="F56" s="27"/>
      <c r="G56" s="5"/>
      <c r="H56" s="5"/>
      <c r="I56" s="19"/>
    </row>
    <row r="57" spans="1:9" ht="15">
      <c r="A57" s="84"/>
      <c r="B57" s="25"/>
      <c r="C57" s="16"/>
      <c r="D57" s="68" t="s">
        <v>109</v>
      </c>
      <c r="E57" s="25"/>
      <c r="F57" s="27"/>
      <c r="G57" s="5"/>
      <c r="H57" s="5"/>
      <c r="I57" s="19"/>
    </row>
    <row r="58" spans="1:9" ht="15">
      <c r="A58" s="84"/>
      <c r="B58" s="25"/>
      <c r="C58" s="16"/>
      <c r="D58" s="25"/>
      <c r="E58" s="25"/>
      <c r="F58" s="25"/>
      <c r="G58" s="5"/>
      <c r="H58" s="5"/>
      <c r="I58" s="19"/>
    </row>
    <row r="59" spans="1:9" ht="15">
      <c r="A59" s="84">
        <v>22</v>
      </c>
      <c r="B59" s="25"/>
      <c r="C59" s="16" t="s">
        <v>51</v>
      </c>
      <c r="D59" s="25" t="s">
        <v>113</v>
      </c>
      <c r="E59" s="25" t="s">
        <v>16</v>
      </c>
      <c r="F59" s="69">
        <v>105</v>
      </c>
      <c r="G59" s="5"/>
      <c r="H59" s="5">
        <f>F59*G59</f>
        <v>0</v>
      </c>
      <c r="I59" s="19"/>
    </row>
    <row r="60" spans="1:9" ht="15">
      <c r="A60" s="84"/>
      <c r="B60" s="25"/>
      <c r="C60" s="16"/>
      <c r="D60" s="25"/>
      <c r="E60" s="25"/>
      <c r="F60" s="25"/>
      <c r="G60" s="5"/>
      <c r="H60" s="5"/>
      <c r="I60" s="19"/>
    </row>
    <row r="61" spans="1:9" ht="26.25">
      <c r="A61" s="84">
        <v>23</v>
      </c>
      <c r="B61" s="25"/>
      <c r="C61" s="16">
        <v>181301111</v>
      </c>
      <c r="D61" s="30" t="s">
        <v>52</v>
      </c>
      <c r="E61" s="7" t="s">
        <v>11</v>
      </c>
      <c r="F61" s="5">
        <v>9079.185</v>
      </c>
      <c r="G61" s="5"/>
      <c r="H61" s="5">
        <f>F61*G61</f>
        <v>0</v>
      </c>
      <c r="I61" s="62"/>
    </row>
    <row r="62" spans="1:9" ht="15">
      <c r="A62" s="84"/>
      <c r="B62" s="25"/>
      <c r="C62" s="16"/>
      <c r="D62" s="29"/>
      <c r="E62" s="25"/>
      <c r="F62" s="25"/>
      <c r="G62" s="5"/>
      <c r="H62" s="5"/>
      <c r="I62" s="62"/>
    </row>
    <row r="63" spans="1:9" ht="26.25">
      <c r="A63" s="84">
        <v>24</v>
      </c>
      <c r="B63" s="25"/>
      <c r="C63" s="16">
        <v>181451121</v>
      </c>
      <c r="D63" s="30" t="s">
        <v>53</v>
      </c>
      <c r="E63" s="7" t="s">
        <v>11</v>
      </c>
      <c r="F63" s="5">
        <v>9079.185</v>
      </c>
      <c r="G63" s="5"/>
      <c r="H63" s="5">
        <f>F63*G63</f>
        <v>0</v>
      </c>
      <c r="I63" s="62"/>
    </row>
    <row r="64" spans="1:9" ht="15">
      <c r="A64" s="84"/>
      <c r="B64" s="25"/>
      <c r="C64" s="16"/>
      <c r="D64" s="30"/>
      <c r="E64" s="25"/>
      <c r="F64" s="25"/>
      <c r="G64" s="5"/>
      <c r="H64" s="5"/>
      <c r="I64" s="62"/>
    </row>
    <row r="65" spans="1:9" ht="15">
      <c r="A65" s="84">
        <v>25</v>
      </c>
      <c r="B65" s="25"/>
      <c r="C65" s="16">
        <v>5724700</v>
      </c>
      <c r="D65" s="7" t="s">
        <v>54</v>
      </c>
      <c r="E65" s="25" t="s">
        <v>55</v>
      </c>
      <c r="F65" s="70">
        <v>170</v>
      </c>
      <c r="G65" s="71"/>
      <c r="H65" s="5">
        <f>F65*G65</f>
        <v>0</v>
      </c>
      <c r="I65" s="62"/>
    </row>
    <row r="66" spans="1:9" ht="15">
      <c r="A66" s="84">
        <v>26</v>
      </c>
      <c r="B66" s="25"/>
      <c r="C66" s="16" t="s">
        <v>69</v>
      </c>
      <c r="D66" s="7" t="s">
        <v>112</v>
      </c>
      <c r="E66" s="25" t="s">
        <v>55</v>
      </c>
      <c r="F66" s="70">
        <v>20</v>
      </c>
      <c r="G66" s="71"/>
      <c r="H66" s="5">
        <f>F66*G66</f>
        <v>0</v>
      </c>
      <c r="I66" s="62"/>
    </row>
    <row r="67" spans="1:9" ht="15">
      <c r="A67" s="84"/>
      <c r="B67" s="25"/>
      <c r="C67" s="16"/>
      <c r="D67" s="7"/>
      <c r="E67" s="25"/>
      <c r="F67" s="70"/>
      <c r="G67" s="71"/>
      <c r="H67" s="5"/>
      <c r="I67" s="62"/>
    </row>
    <row r="68" spans="1:9" ht="15">
      <c r="A68" s="84"/>
      <c r="B68" s="25"/>
      <c r="C68" s="11" t="s">
        <v>94</v>
      </c>
      <c r="D68" s="7"/>
      <c r="E68" s="25"/>
      <c r="F68" s="25"/>
      <c r="G68" s="5"/>
      <c r="H68" s="5"/>
      <c r="I68" s="62"/>
    </row>
    <row r="69" spans="1:9" ht="15">
      <c r="A69" s="84">
        <v>28</v>
      </c>
      <c r="B69" s="25"/>
      <c r="C69" s="31" t="s">
        <v>69</v>
      </c>
      <c r="D69" s="32" t="s">
        <v>70</v>
      </c>
      <c r="E69" s="33" t="s">
        <v>19</v>
      </c>
      <c r="F69" s="34">
        <v>16</v>
      </c>
      <c r="G69" s="34"/>
      <c r="H69" s="35">
        <f aca="true" t="shared" si="0" ref="H69:H74">F69*G69</f>
        <v>0</v>
      </c>
      <c r="I69" s="62"/>
    </row>
    <row r="70" spans="1:9" ht="15">
      <c r="A70" s="84">
        <v>29</v>
      </c>
      <c r="B70" s="25"/>
      <c r="C70" s="31" t="s">
        <v>69</v>
      </c>
      <c r="D70" s="32" t="s">
        <v>71</v>
      </c>
      <c r="E70" s="33" t="s">
        <v>19</v>
      </c>
      <c r="F70" s="34">
        <v>3</v>
      </c>
      <c r="G70" s="34"/>
      <c r="H70" s="35">
        <f t="shared" si="0"/>
        <v>0</v>
      </c>
      <c r="I70" s="62"/>
    </row>
    <row r="71" spans="1:9" ht="15">
      <c r="A71" s="84">
        <v>30</v>
      </c>
      <c r="B71" s="25"/>
      <c r="C71" s="31" t="s">
        <v>69</v>
      </c>
      <c r="D71" s="32" t="s">
        <v>72</v>
      </c>
      <c r="E71" s="33" t="s">
        <v>19</v>
      </c>
      <c r="F71" s="34">
        <v>11</v>
      </c>
      <c r="G71" s="34"/>
      <c r="H71" s="35">
        <f t="shared" si="0"/>
        <v>0</v>
      </c>
      <c r="I71" s="62"/>
    </row>
    <row r="72" spans="1:9" ht="15">
      <c r="A72" s="84">
        <v>31</v>
      </c>
      <c r="B72" s="25"/>
      <c r="C72" s="31" t="s">
        <v>69</v>
      </c>
      <c r="D72" s="32" t="s">
        <v>73</v>
      </c>
      <c r="E72" s="33" t="s">
        <v>19</v>
      </c>
      <c r="F72" s="34">
        <v>36</v>
      </c>
      <c r="G72" s="34"/>
      <c r="H72" s="35">
        <f t="shared" si="0"/>
        <v>0</v>
      </c>
      <c r="I72" s="62"/>
    </row>
    <row r="73" spans="1:9" ht="15">
      <c r="A73" s="84">
        <v>32</v>
      </c>
      <c r="B73" s="25"/>
      <c r="C73" s="31" t="s">
        <v>69</v>
      </c>
      <c r="D73" s="32" t="s">
        <v>74</v>
      </c>
      <c r="E73" s="33" t="s">
        <v>19</v>
      </c>
      <c r="F73" s="34">
        <v>2</v>
      </c>
      <c r="G73" s="34"/>
      <c r="H73" s="35">
        <f t="shared" si="0"/>
        <v>0</v>
      </c>
      <c r="I73" s="62"/>
    </row>
    <row r="74" spans="1:9" ht="15">
      <c r="A74" s="84">
        <v>33</v>
      </c>
      <c r="B74" s="25"/>
      <c r="C74" s="31" t="s">
        <v>69</v>
      </c>
      <c r="D74" s="32" t="s">
        <v>75</v>
      </c>
      <c r="E74" s="33" t="s">
        <v>19</v>
      </c>
      <c r="F74" s="34">
        <v>2</v>
      </c>
      <c r="G74" s="34"/>
      <c r="H74" s="35">
        <f t="shared" si="0"/>
        <v>0</v>
      </c>
      <c r="I74" s="62"/>
    </row>
    <row r="75" spans="1:9" ht="15">
      <c r="A75" s="84"/>
      <c r="B75" s="25"/>
      <c r="C75" s="36"/>
      <c r="D75" s="37" t="s">
        <v>76</v>
      </c>
      <c r="E75" s="38"/>
      <c r="F75" s="39">
        <f>SUM(F69:F74)</f>
        <v>70</v>
      </c>
      <c r="G75" s="40"/>
      <c r="H75" s="41"/>
      <c r="I75" s="62"/>
    </row>
    <row r="76" spans="1:9" ht="25.5">
      <c r="A76" s="84">
        <v>34</v>
      </c>
      <c r="B76" s="25"/>
      <c r="C76" s="42">
        <v>183101215</v>
      </c>
      <c r="D76" s="43" t="s">
        <v>77</v>
      </c>
      <c r="E76" s="44" t="s">
        <v>19</v>
      </c>
      <c r="F76" s="39">
        <f>F75</f>
        <v>70</v>
      </c>
      <c r="G76" s="45"/>
      <c r="H76" s="41">
        <f aca="true" t="shared" si="1" ref="H76:H88">F76*G76</f>
        <v>0</v>
      </c>
      <c r="I76" s="62"/>
    </row>
    <row r="77" spans="1:9" ht="25.5">
      <c r="A77" s="84">
        <v>35</v>
      </c>
      <c r="B77" s="25"/>
      <c r="C77" s="46">
        <v>184102115</v>
      </c>
      <c r="D77" s="43" t="s">
        <v>78</v>
      </c>
      <c r="E77" s="44" t="s">
        <v>19</v>
      </c>
      <c r="F77" s="39">
        <f>F75</f>
        <v>70</v>
      </c>
      <c r="G77" s="45"/>
      <c r="H77" s="41">
        <f t="shared" si="1"/>
        <v>0</v>
      </c>
      <c r="I77" s="62"/>
    </row>
    <row r="78" spans="1:9" ht="15">
      <c r="A78" s="84">
        <v>36</v>
      </c>
      <c r="B78" s="25"/>
      <c r="C78" s="47" t="s">
        <v>79</v>
      </c>
      <c r="D78" s="48" t="s">
        <v>80</v>
      </c>
      <c r="E78" s="49" t="s">
        <v>19</v>
      </c>
      <c r="F78" s="45">
        <f>F75</f>
        <v>70</v>
      </c>
      <c r="G78" s="45"/>
      <c r="H78" s="50">
        <f>F78*G78</f>
        <v>0</v>
      </c>
      <c r="I78" s="62"/>
    </row>
    <row r="79" spans="1:9" ht="15">
      <c r="A79" s="84">
        <v>37</v>
      </c>
      <c r="B79" s="25"/>
      <c r="C79" s="47" t="s">
        <v>81</v>
      </c>
      <c r="D79" s="48" t="s">
        <v>82</v>
      </c>
      <c r="E79" s="49" t="s">
        <v>19</v>
      </c>
      <c r="F79" s="45">
        <f>F75</f>
        <v>70</v>
      </c>
      <c r="G79" s="45"/>
      <c r="H79" s="50">
        <f>F79*G79</f>
        <v>0</v>
      </c>
      <c r="I79" s="62"/>
    </row>
    <row r="80" spans="1:9" ht="15">
      <c r="A80" s="84">
        <v>38</v>
      </c>
      <c r="B80" s="25"/>
      <c r="C80" s="31" t="s">
        <v>69</v>
      </c>
      <c r="D80" s="51" t="s">
        <v>83</v>
      </c>
      <c r="E80" s="52" t="s">
        <v>19</v>
      </c>
      <c r="F80" s="53">
        <f>F75</f>
        <v>70</v>
      </c>
      <c r="G80" s="53"/>
      <c r="H80" s="54">
        <f>F80*G80</f>
        <v>0</v>
      </c>
      <c r="I80" s="62"/>
    </row>
    <row r="81" spans="1:9" ht="15">
      <c r="A81" s="84">
        <v>39</v>
      </c>
      <c r="B81" s="25"/>
      <c r="C81" s="31" t="s">
        <v>69</v>
      </c>
      <c r="D81" s="32" t="s">
        <v>84</v>
      </c>
      <c r="E81" s="33" t="s">
        <v>19</v>
      </c>
      <c r="F81" s="34">
        <f>15*F75</f>
        <v>1050</v>
      </c>
      <c r="G81" s="35"/>
      <c r="H81" s="35">
        <f t="shared" si="1"/>
        <v>0</v>
      </c>
      <c r="I81" s="62"/>
    </row>
    <row r="82" spans="1:9" ht="15">
      <c r="A82" s="84">
        <v>40</v>
      </c>
      <c r="B82" s="25"/>
      <c r="C82" s="31" t="s">
        <v>69</v>
      </c>
      <c r="D82" s="32" t="s">
        <v>85</v>
      </c>
      <c r="E82" s="33" t="s">
        <v>55</v>
      </c>
      <c r="F82" s="34">
        <f>0.5*F75</f>
        <v>35</v>
      </c>
      <c r="G82" s="35"/>
      <c r="H82" s="35">
        <f t="shared" si="1"/>
        <v>0</v>
      </c>
      <c r="I82" s="62"/>
    </row>
    <row r="83" spans="1:9" ht="15">
      <c r="A83" s="84">
        <v>41</v>
      </c>
      <c r="B83" s="25"/>
      <c r="C83" s="42">
        <v>185804312</v>
      </c>
      <c r="D83" s="43" t="s">
        <v>86</v>
      </c>
      <c r="E83" s="44" t="s">
        <v>16</v>
      </c>
      <c r="F83" s="39">
        <f>0.08*F75</f>
        <v>5.6000000000000005</v>
      </c>
      <c r="G83" s="41"/>
      <c r="H83" s="41">
        <f t="shared" si="1"/>
        <v>0</v>
      </c>
      <c r="I83" s="62"/>
    </row>
    <row r="84" spans="1:9" ht="15">
      <c r="A84" s="84">
        <v>42</v>
      </c>
      <c r="B84" s="25"/>
      <c r="C84" s="46">
        <v>185851111</v>
      </c>
      <c r="D84" s="43" t="s">
        <v>87</v>
      </c>
      <c r="E84" s="44" t="s">
        <v>16</v>
      </c>
      <c r="F84" s="39">
        <f>F83</f>
        <v>5.6000000000000005</v>
      </c>
      <c r="G84" s="39"/>
      <c r="H84" s="41">
        <f t="shared" si="1"/>
        <v>0</v>
      </c>
      <c r="I84" s="62"/>
    </row>
    <row r="85" spans="1:9" ht="15">
      <c r="A85" s="84">
        <v>43</v>
      </c>
      <c r="B85" s="25"/>
      <c r="C85" s="31" t="s">
        <v>69</v>
      </c>
      <c r="D85" s="32" t="s">
        <v>88</v>
      </c>
      <c r="E85" s="33" t="s">
        <v>19</v>
      </c>
      <c r="F85" s="34">
        <f>3*F75</f>
        <v>210</v>
      </c>
      <c r="G85" s="35"/>
      <c r="H85" s="35">
        <f t="shared" si="1"/>
        <v>0</v>
      </c>
      <c r="I85" s="62"/>
    </row>
    <row r="86" spans="1:9" ht="15">
      <c r="A86" s="84">
        <v>44</v>
      </c>
      <c r="B86" s="25"/>
      <c r="C86" s="46">
        <v>184921093</v>
      </c>
      <c r="D86" s="43" t="s">
        <v>89</v>
      </c>
      <c r="E86" s="44" t="s">
        <v>11</v>
      </c>
      <c r="F86" s="39">
        <f>F75</f>
        <v>70</v>
      </c>
      <c r="G86" s="41"/>
      <c r="H86" s="41">
        <f t="shared" si="1"/>
        <v>0</v>
      </c>
      <c r="I86" s="62"/>
    </row>
    <row r="87" spans="1:9" ht="15">
      <c r="A87" s="84">
        <v>45</v>
      </c>
      <c r="B87" s="25"/>
      <c r="C87" s="31" t="s">
        <v>69</v>
      </c>
      <c r="D87" s="32" t="s">
        <v>90</v>
      </c>
      <c r="E87" s="33" t="s">
        <v>16</v>
      </c>
      <c r="F87" s="34">
        <f>F86*0.1</f>
        <v>7</v>
      </c>
      <c r="G87" s="35"/>
      <c r="H87" s="35">
        <f t="shared" si="1"/>
        <v>0</v>
      </c>
      <c r="I87" s="62"/>
    </row>
    <row r="88" spans="1:9" ht="15">
      <c r="A88" s="84">
        <v>46</v>
      </c>
      <c r="B88" s="25"/>
      <c r="C88" s="55" t="s">
        <v>91</v>
      </c>
      <c r="D88" s="43" t="s">
        <v>92</v>
      </c>
      <c r="E88" s="44" t="s">
        <v>93</v>
      </c>
      <c r="F88" s="39">
        <f>F75</f>
        <v>70</v>
      </c>
      <c r="G88" s="41"/>
      <c r="H88" s="41">
        <f t="shared" si="1"/>
        <v>0</v>
      </c>
      <c r="I88" s="62"/>
    </row>
    <row r="89" spans="1:9" ht="15">
      <c r="A89" s="84"/>
      <c r="B89" s="25"/>
      <c r="C89" s="55"/>
      <c r="D89" s="43"/>
      <c r="E89" s="44"/>
      <c r="F89" s="39"/>
      <c r="G89" s="41"/>
      <c r="H89" s="41"/>
      <c r="I89" s="62"/>
    </row>
    <row r="90" spans="1:9" ht="15">
      <c r="A90" s="84"/>
      <c r="B90" s="25"/>
      <c r="C90" s="11" t="s">
        <v>95</v>
      </c>
      <c r="D90" s="7"/>
      <c r="E90" s="56"/>
      <c r="F90" s="25"/>
      <c r="G90" s="5"/>
      <c r="H90" s="5"/>
      <c r="I90" s="62"/>
    </row>
    <row r="91" spans="1:9" ht="15">
      <c r="A91" s="84">
        <v>47</v>
      </c>
      <c r="B91" s="25"/>
      <c r="C91" s="31" t="s">
        <v>69</v>
      </c>
      <c r="D91" s="32" t="s">
        <v>96</v>
      </c>
      <c r="E91" s="33" t="s">
        <v>19</v>
      </c>
      <c r="F91" s="34">
        <v>180</v>
      </c>
      <c r="G91" s="34"/>
      <c r="H91" s="35">
        <f>F91*G91</f>
        <v>0</v>
      </c>
      <c r="I91" s="62"/>
    </row>
    <row r="92" spans="1:9" ht="15">
      <c r="A92" s="84">
        <v>48</v>
      </c>
      <c r="B92" s="25"/>
      <c r="C92" s="31" t="s">
        <v>69</v>
      </c>
      <c r="D92" s="32" t="s">
        <v>97</v>
      </c>
      <c r="E92" s="33" t="s">
        <v>19</v>
      </c>
      <c r="F92" s="34">
        <v>205</v>
      </c>
      <c r="G92" s="34"/>
      <c r="H92" s="35">
        <f>F92*G92</f>
        <v>0</v>
      </c>
      <c r="I92" s="62"/>
    </row>
    <row r="93" spans="1:9" ht="15">
      <c r="A93" s="84"/>
      <c r="B93" s="25"/>
      <c r="C93" s="36"/>
      <c r="D93" s="37" t="s">
        <v>76</v>
      </c>
      <c r="E93" s="38"/>
      <c r="F93" s="39">
        <f>SUM(F90:F92)</f>
        <v>385</v>
      </c>
      <c r="G93" s="40"/>
      <c r="H93" s="41"/>
      <c r="I93" s="62"/>
    </row>
    <row r="94" spans="1:9" ht="25.5">
      <c r="A94" s="84">
        <v>49</v>
      </c>
      <c r="B94" s="25"/>
      <c r="C94" s="42">
        <v>183101212</v>
      </c>
      <c r="D94" s="43" t="s">
        <v>98</v>
      </c>
      <c r="E94" s="44" t="s">
        <v>19</v>
      </c>
      <c r="F94" s="39">
        <f>F93</f>
        <v>385</v>
      </c>
      <c r="G94" s="45"/>
      <c r="H94" s="41">
        <f aca="true" t="shared" si="2" ref="H94:H101">F94*G94</f>
        <v>0</v>
      </c>
      <c r="I94" s="62"/>
    </row>
    <row r="95" spans="1:9" ht="15">
      <c r="A95" s="84">
        <v>50</v>
      </c>
      <c r="B95" s="25"/>
      <c r="C95" s="46">
        <v>184102311</v>
      </c>
      <c r="D95" s="48" t="s">
        <v>99</v>
      </c>
      <c r="E95" s="49" t="s">
        <v>19</v>
      </c>
      <c r="F95" s="45">
        <f>F93</f>
        <v>385</v>
      </c>
      <c r="G95" s="45"/>
      <c r="H95" s="50">
        <f t="shared" si="2"/>
        <v>0</v>
      </c>
      <c r="I95" s="62"/>
    </row>
    <row r="96" spans="1:9" ht="15">
      <c r="A96" s="84">
        <v>51</v>
      </c>
      <c r="B96" s="25"/>
      <c r="C96" s="46">
        <v>184921096</v>
      </c>
      <c r="D96" s="43" t="s">
        <v>100</v>
      </c>
      <c r="E96" s="44" t="s">
        <v>11</v>
      </c>
      <c r="F96" s="39">
        <v>185</v>
      </c>
      <c r="G96" s="41"/>
      <c r="H96" s="41">
        <f t="shared" si="2"/>
        <v>0</v>
      </c>
      <c r="I96" s="62"/>
    </row>
    <row r="97" spans="1:9" ht="15">
      <c r="A97" s="84">
        <v>52</v>
      </c>
      <c r="B97" s="25"/>
      <c r="C97" s="42">
        <v>185804312</v>
      </c>
      <c r="D97" s="43" t="s">
        <v>101</v>
      </c>
      <c r="E97" s="44" t="s">
        <v>16</v>
      </c>
      <c r="F97" s="39">
        <f>0.01*F93</f>
        <v>3.85</v>
      </c>
      <c r="G97" s="41"/>
      <c r="H97" s="41">
        <f t="shared" si="2"/>
        <v>0</v>
      </c>
      <c r="I97" s="62"/>
    </row>
    <row r="98" spans="1:9" ht="15">
      <c r="A98" s="84">
        <v>53</v>
      </c>
      <c r="B98" s="25"/>
      <c r="C98" s="46">
        <v>185851111</v>
      </c>
      <c r="D98" s="43" t="s">
        <v>87</v>
      </c>
      <c r="E98" s="44" t="s">
        <v>16</v>
      </c>
      <c r="F98" s="39">
        <f>F97</f>
        <v>3.85</v>
      </c>
      <c r="G98" s="39"/>
      <c r="H98" s="41">
        <f t="shared" si="2"/>
        <v>0</v>
      </c>
      <c r="I98" s="62"/>
    </row>
    <row r="99" spans="1:9" ht="15">
      <c r="A99" s="84">
        <v>54</v>
      </c>
      <c r="B99" s="25"/>
      <c r="C99" s="42" t="s">
        <v>69</v>
      </c>
      <c r="D99" s="32" t="s">
        <v>102</v>
      </c>
      <c r="E99" s="33" t="s">
        <v>19</v>
      </c>
      <c r="F99" s="34">
        <f>3*F93</f>
        <v>1155</v>
      </c>
      <c r="G99" s="35"/>
      <c r="H99" s="35">
        <f t="shared" si="2"/>
        <v>0</v>
      </c>
      <c r="I99" s="62"/>
    </row>
    <row r="100" spans="1:9" ht="15">
      <c r="A100" s="84">
        <v>55</v>
      </c>
      <c r="B100" s="25"/>
      <c r="C100" s="42" t="s">
        <v>69</v>
      </c>
      <c r="D100" s="32" t="s">
        <v>103</v>
      </c>
      <c r="E100" s="33" t="s">
        <v>55</v>
      </c>
      <c r="F100" s="34">
        <f>0.1*F93</f>
        <v>38.5</v>
      </c>
      <c r="G100" s="35"/>
      <c r="H100" s="35">
        <f t="shared" si="2"/>
        <v>0</v>
      </c>
      <c r="I100" s="62"/>
    </row>
    <row r="101" spans="1:9" ht="15">
      <c r="A101" s="84">
        <v>56</v>
      </c>
      <c r="B101" s="25"/>
      <c r="C101" s="55" t="s">
        <v>91</v>
      </c>
      <c r="D101" s="43" t="s">
        <v>104</v>
      </c>
      <c r="E101" s="44" t="s">
        <v>93</v>
      </c>
      <c r="F101" s="39">
        <f>F93</f>
        <v>385</v>
      </c>
      <c r="G101" s="41"/>
      <c r="H101" s="41">
        <f t="shared" si="2"/>
        <v>0</v>
      </c>
      <c r="I101" s="62"/>
    </row>
    <row r="102" spans="1:9" ht="15">
      <c r="A102" s="84"/>
      <c r="B102" s="25"/>
      <c r="C102" s="63"/>
      <c r="D102" s="64"/>
      <c r="E102" s="65"/>
      <c r="F102" s="66"/>
      <c r="G102" s="67"/>
      <c r="H102" s="67"/>
      <c r="I102" s="62"/>
    </row>
    <row r="103" spans="1:9" ht="15">
      <c r="A103" s="84"/>
      <c r="B103" s="25"/>
      <c r="C103" s="12" t="s">
        <v>106</v>
      </c>
      <c r="D103" s="13"/>
      <c r="E103" s="57"/>
      <c r="F103" s="57"/>
      <c r="G103" s="14"/>
      <c r="H103" s="14"/>
      <c r="I103" s="19"/>
    </row>
    <row r="104" spans="1:9" ht="15">
      <c r="A104" s="84">
        <v>57</v>
      </c>
      <c r="B104" s="25"/>
      <c r="C104" s="42" t="s">
        <v>69</v>
      </c>
      <c r="D104" s="32" t="s">
        <v>105</v>
      </c>
      <c r="E104" s="33" t="s">
        <v>93</v>
      </c>
      <c r="F104" s="34">
        <v>786</v>
      </c>
      <c r="G104" s="34"/>
      <c r="H104" s="34">
        <f>F104*G104</f>
        <v>0</v>
      </c>
      <c r="I104" s="19"/>
    </row>
    <row r="105" spans="1:9" ht="15">
      <c r="A105" s="84">
        <v>58</v>
      </c>
      <c r="B105" s="25"/>
      <c r="C105" s="15" t="s">
        <v>91</v>
      </c>
      <c r="D105" s="7" t="s">
        <v>107</v>
      </c>
      <c r="E105" s="44" t="s">
        <v>93</v>
      </c>
      <c r="F105" s="39">
        <v>786</v>
      </c>
      <c r="G105" s="39"/>
      <c r="H105" s="39">
        <f>F105*G105</f>
        <v>0</v>
      </c>
      <c r="I105" s="19"/>
    </row>
    <row r="106" spans="1:9" ht="15">
      <c r="A106" s="84">
        <v>59</v>
      </c>
      <c r="B106" s="25"/>
      <c r="C106" s="15"/>
      <c r="D106" s="7"/>
      <c r="E106" s="44"/>
      <c r="F106" s="39"/>
      <c r="G106" s="39"/>
      <c r="H106" s="39"/>
      <c r="I106" s="19"/>
    </row>
    <row r="107" spans="1:9" ht="25.5">
      <c r="A107" s="84">
        <v>60</v>
      </c>
      <c r="B107" s="25"/>
      <c r="C107" s="15" t="s">
        <v>91</v>
      </c>
      <c r="D107" s="90" t="s">
        <v>115</v>
      </c>
      <c r="E107" s="44"/>
      <c r="F107" s="39"/>
      <c r="G107" s="39" t="s">
        <v>114</v>
      </c>
      <c r="H107" s="39">
        <f>SUM(H69:H74,H91:H92,H104)*0.25</f>
        <v>0</v>
      </c>
      <c r="I107" s="19"/>
    </row>
    <row r="108" spans="1:9" ht="15">
      <c r="A108" s="84">
        <v>61</v>
      </c>
      <c r="B108" s="25"/>
      <c r="C108" s="15" t="s">
        <v>91</v>
      </c>
      <c r="D108" s="7" t="s">
        <v>110</v>
      </c>
      <c r="E108" s="44" t="s">
        <v>111</v>
      </c>
      <c r="F108" s="39">
        <v>100</v>
      </c>
      <c r="G108" s="39"/>
      <c r="H108" s="39">
        <f>F108*G108</f>
        <v>0</v>
      </c>
      <c r="I108" s="19"/>
    </row>
    <row r="109" spans="1:9" ht="15">
      <c r="A109" s="84"/>
      <c r="B109" s="25"/>
      <c r="C109" s="16"/>
      <c r="D109" s="25"/>
      <c r="E109" s="25"/>
      <c r="F109" s="25"/>
      <c r="G109" s="5"/>
      <c r="H109" s="5"/>
      <c r="I109" s="19"/>
    </row>
    <row r="110" spans="1:9" ht="26.25">
      <c r="A110" s="84">
        <v>62</v>
      </c>
      <c r="B110" s="25"/>
      <c r="C110" s="16">
        <v>184215411</v>
      </c>
      <c r="D110" s="30" t="s">
        <v>57</v>
      </c>
      <c r="E110" s="5" t="s">
        <v>19</v>
      </c>
      <c r="F110" s="5">
        <v>70</v>
      </c>
      <c r="G110" s="5"/>
      <c r="H110" s="5">
        <f>F110*G110</f>
        <v>0</v>
      </c>
      <c r="I110" s="19"/>
    </row>
    <row r="111" spans="1:9" ht="15">
      <c r="A111" s="84"/>
      <c r="B111" s="25"/>
      <c r="C111" s="16"/>
      <c r="D111" s="30" t="s">
        <v>56</v>
      </c>
      <c r="E111" s="25"/>
      <c r="F111" s="25"/>
      <c r="G111" s="5"/>
      <c r="H111" s="5"/>
      <c r="I111" s="19"/>
    </row>
    <row r="112" spans="1:9" ht="15">
      <c r="A112" s="84"/>
      <c r="B112" s="25"/>
      <c r="C112" s="16"/>
      <c r="D112" s="30"/>
      <c r="E112" s="25"/>
      <c r="F112" s="25"/>
      <c r="G112" s="5"/>
      <c r="H112" s="5"/>
      <c r="I112" s="19"/>
    </row>
    <row r="113" spans="1:9" ht="39">
      <c r="A113" s="84">
        <v>63</v>
      </c>
      <c r="B113" s="25"/>
      <c r="C113" s="16">
        <v>184802111</v>
      </c>
      <c r="D113" s="30" t="s">
        <v>58</v>
      </c>
      <c r="E113" s="5" t="s">
        <v>11</v>
      </c>
      <c r="F113" s="5">
        <v>9079.185</v>
      </c>
      <c r="G113" s="5"/>
      <c r="H113" s="5">
        <f>F113*G113</f>
        <v>0</v>
      </c>
      <c r="I113" s="19"/>
    </row>
    <row r="114" spans="1:9" ht="15">
      <c r="A114" s="84"/>
      <c r="B114" s="25"/>
      <c r="C114" s="16"/>
      <c r="D114" s="30"/>
      <c r="E114" s="25"/>
      <c r="F114" s="25"/>
      <c r="G114" s="5"/>
      <c r="H114" s="5"/>
      <c r="I114" s="19"/>
    </row>
    <row r="115" spans="1:9" ht="15">
      <c r="A115" s="85"/>
      <c r="B115" s="19"/>
      <c r="C115" s="17"/>
      <c r="D115" s="58"/>
      <c r="E115" s="19"/>
      <c r="F115" s="19"/>
      <c r="G115" s="5"/>
      <c r="H115" s="5"/>
      <c r="I115" s="19"/>
    </row>
    <row r="116" spans="1:9" ht="15">
      <c r="A116" s="86">
        <v>9</v>
      </c>
      <c r="B116" s="59" t="s">
        <v>60</v>
      </c>
      <c r="C116" s="60"/>
      <c r="D116" s="19"/>
      <c r="E116" s="19"/>
      <c r="F116" s="19"/>
      <c r="G116" s="5"/>
      <c r="H116" s="5"/>
      <c r="I116" s="19"/>
    </row>
    <row r="117" spans="1:9" ht="15">
      <c r="A117" s="86"/>
      <c r="B117" s="59"/>
      <c r="C117" s="60"/>
      <c r="D117" s="19"/>
      <c r="E117" s="19"/>
      <c r="F117" s="19"/>
      <c r="G117" s="5"/>
      <c r="H117" s="5"/>
      <c r="I117" s="19"/>
    </row>
    <row r="118" spans="1:9" ht="15">
      <c r="A118" s="84">
        <v>64</v>
      </c>
      <c r="B118" s="25"/>
      <c r="C118" s="26">
        <v>936104211</v>
      </c>
      <c r="D118" s="30" t="s">
        <v>59</v>
      </c>
      <c r="E118" s="25" t="s">
        <v>19</v>
      </c>
      <c r="F118" s="25">
        <v>7</v>
      </c>
      <c r="G118" s="72"/>
      <c r="H118" s="5">
        <f>F118*G118</f>
        <v>0</v>
      </c>
      <c r="I118" s="19"/>
    </row>
    <row r="119" spans="1:9" ht="15">
      <c r="A119" s="84"/>
      <c r="B119" s="25"/>
      <c r="C119" s="26"/>
      <c r="D119" s="30"/>
      <c r="E119" s="25"/>
      <c r="F119" s="25"/>
      <c r="G119" s="72"/>
      <c r="H119" s="5"/>
      <c r="I119" s="19"/>
    </row>
    <row r="120" spans="1:9" ht="51">
      <c r="A120" s="84">
        <v>65</v>
      </c>
      <c r="B120" s="25"/>
      <c r="C120" s="61" t="s">
        <v>62</v>
      </c>
      <c r="D120" s="7" t="s">
        <v>66</v>
      </c>
      <c r="E120" s="25" t="s">
        <v>19</v>
      </c>
      <c r="F120" s="25">
        <v>7</v>
      </c>
      <c r="G120" s="72"/>
      <c r="H120" s="5">
        <f>F120*G120</f>
        <v>0</v>
      </c>
      <c r="I120" s="19"/>
    </row>
    <row r="121" spans="1:9" ht="15">
      <c r="A121" s="84"/>
      <c r="B121" s="25"/>
      <c r="C121" s="61"/>
      <c r="D121" s="4"/>
      <c r="E121" s="25"/>
      <c r="F121" s="25"/>
      <c r="G121" s="72"/>
      <c r="H121" s="5"/>
      <c r="I121" s="19"/>
    </row>
    <row r="122" spans="1:9" ht="15">
      <c r="A122" s="84">
        <v>66</v>
      </c>
      <c r="B122" s="25"/>
      <c r="C122" s="61" t="s">
        <v>63</v>
      </c>
      <c r="D122" s="7" t="s">
        <v>61</v>
      </c>
      <c r="E122" s="25" t="s">
        <v>19</v>
      </c>
      <c r="F122" s="25">
        <v>21</v>
      </c>
      <c r="G122" s="72"/>
      <c r="H122" s="5">
        <f>F122*G122</f>
        <v>0</v>
      </c>
      <c r="I122" s="19"/>
    </row>
    <row r="123" spans="1:9" ht="15">
      <c r="A123" s="84"/>
      <c r="B123" s="25"/>
      <c r="C123" s="61"/>
      <c r="D123" s="4"/>
      <c r="E123" s="25"/>
      <c r="F123" s="25"/>
      <c r="G123" s="72"/>
      <c r="H123" s="5"/>
      <c r="I123" s="19"/>
    </row>
    <row r="124" spans="1:9" ht="38.25">
      <c r="A124" s="84">
        <v>67</v>
      </c>
      <c r="B124" s="25"/>
      <c r="C124" s="61" t="s">
        <v>64</v>
      </c>
      <c r="D124" s="7" t="s">
        <v>68</v>
      </c>
      <c r="E124" s="25" t="s">
        <v>19</v>
      </c>
      <c r="F124" s="5">
        <v>21</v>
      </c>
      <c r="G124" s="72"/>
      <c r="H124" s="5">
        <f>F124*G124</f>
        <v>0</v>
      </c>
      <c r="I124" s="19"/>
    </row>
    <row r="125" spans="1:9" ht="15">
      <c r="A125" s="87"/>
      <c r="B125" s="21"/>
      <c r="C125" s="21"/>
      <c r="D125" s="21"/>
      <c r="E125" s="21"/>
      <c r="F125" s="21"/>
      <c r="G125" s="5"/>
      <c r="H125" s="5"/>
      <c r="I125" s="20"/>
    </row>
    <row r="126" spans="1:9" ht="15">
      <c r="A126" s="87"/>
      <c r="B126" s="21"/>
      <c r="C126" s="21"/>
      <c r="D126" s="21"/>
      <c r="E126" s="21"/>
      <c r="F126" s="21"/>
      <c r="G126" s="5"/>
      <c r="H126" s="5"/>
      <c r="I126" s="20"/>
    </row>
    <row r="127" spans="1:9" ht="15">
      <c r="A127" s="87"/>
      <c r="B127" s="21"/>
      <c r="C127" s="21"/>
      <c r="D127" s="21"/>
      <c r="E127" s="21"/>
      <c r="F127" s="21"/>
      <c r="G127" s="5"/>
      <c r="H127" s="5"/>
      <c r="I127" s="20"/>
    </row>
    <row r="128" spans="1:9" ht="15">
      <c r="A128" s="87"/>
      <c r="B128" s="21"/>
      <c r="C128" s="21"/>
      <c r="D128" s="21"/>
      <c r="E128" s="21"/>
      <c r="F128" s="21"/>
      <c r="G128" s="5"/>
      <c r="H128" s="5"/>
      <c r="I128" s="20"/>
    </row>
    <row r="129" spans="1:9" s="9" customFormat="1" ht="15.75">
      <c r="A129" s="88"/>
      <c r="B129" s="22"/>
      <c r="C129" s="22"/>
      <c r="D129" s="23" t="s">
        <v>67</v>
      </c>
      <c r="E129" s="23"/>
      <c r="F129" s="23"/>
      <c r="G129" s="10"/>
      <c r="H129" s="10">
        <f>SUM(H15:H128)</f>
        <v>0</v>
      </c>
      <c r="I129" s="24"/>
    </row>
    <row r="130" ht="15">
      <c r="A130" s="89"/>
    </row>
    <row r="131" ht="15">
      <c r="A131" s="89"/>
    </row>
    <row r="132" ht="15">
      <c r="A132" s="89"/>
    </row>
    <row r="133" ht="15">
      <c r="A133" s="89"/>
    </row>
    <row r="134" ht="15">
      <c r="A134" s="89"/>
    </row>
    <row r="135" ht="15">
      <c r="A135" s="89"/>
    </row>
    <row r="136" ht="15">
      <c r="A136" s="89"/>
    </row>
    <row r="137" ht="15">
      <c r="A137" s="89"/>
    </row>
    <row r="138" ht="15">
      <c r="A138" s="89"/>
    </row>
    <row r="139" ht="15">
      <c r="A139" s="89"/>
    </row>
    <row r="140" ht="15">
      <c r="A140" s="89"/>
    </row>
    <row r="141" ht="15">
      <c r="A141" s="89"/>
    </row>
    <row r="142" ht="15">
      <c r="A142" s="89"/>
    </row>
    <row r="143" ht="15">
      <c r="A143" s="89"/>
    </row>
    <row r="144" ht="15">
      <c r="A144" s="89"/>
    </row>
    <row r="145" ht="15">
      <c r="A145" s="89"/>
    </row>
    <row r="146" ht="15">
      <c r="A146" s="89"/>
    </row>
    <row r="147" ht="15">
      <c r="A147" s="89"/>
    </row>
    <row r="148" ht="15">
      <c r="A148" s="89"/>
    </row>
    <row r="149" ht="15">
      <c r="A149" s="89"/>
    </row>
    <row r="150" ht="15">
      <c r="A150" s="89"/>
    </row>
    <row r="151" ht="15">
      <c r="A151" s="89"/>
    </row>
    <row r="152" ht="15">
      <c r="A152" s="89"/>
    </row>
    <row r="153" ht="15">
      <c r="A153" s="89"/>
    </row>
    <row r="154" ht="15">
      <c r="A154" s="89"/>
    </row>
    <row r="155" ht="15">
      <c r="A155" s="89"/>
    </row>
    <row r="156" ht="15">
      <c r="A156" s="89"/>
    </row>
    <row r="157" ht="15">
      <c r="A157" s="89"/>
    </row>
    <row r="158" ht="15">
      <c r="A158" s="89"/>
    </row>
    <row r="159" ht="15">
      <c r="A159" s="89"/>
    </row>
    <row r="160" ht="15">
      <c r="A160" s="89"/>
    </row>
    <row r="161" ht="15">
      <c r="A161" s="89"/>
    </row>
    <row r="162" ht="15">
      <c r="A162" s="89"/>
    </row>
    <row r="163" ht="15">
      <c r="A163" s="89"/>
    </row>
    <row r="164" ht="15">
      <c r="A164" s="89"/>
    </row>
    <row r="165" ht="15">
      <c r="A165" s="89"/>
    </row>
    <row r="166" ht="15">
      <c r="A166" s="89"/>
    </row>
    <row r="167" ht="15">
      <c r="A167" s="89"/>
    </row>
    <row r="168" ht="15">
      <c r="A168" s="89"/>
    </row>
    <row r="169" ht="15">
      <c r="A169" s="89"/>
    </row>
    <row r="170" ht="15">
      <c r="A170" s="89"/>
    </row>
    <row r="171" ht="15">
      <c r="A171" s="89"/>
    </row>
    <row r="172" ht="15">
      <c r="A172" s="89"/>
    </row>
    <row r="173" ht="15">
      <c r="A173" s="89"/>
    </row>
    <row r="174" ht="15">
      <c r="A174" s="89"/>
    </row>
    <row r="175" ht="15">
      <c r="A175" s="89"/>
    </row>
    <row r="176" ht="15">
      <c r="A176" s="89"/>
    </row>
    <row r="177" ht="15">
      <c r="A177" s="89"/>
    </row>
    <row r="178" ht="15">
      <c r="A178" s="89"/>
    </row>
    <row r="179" ht="15">
      <c r="A179" s="89"/>
    </row>
    <row r="180" ht="15">
      <c r="A180" s="89"/>
    </row>
    <row r="181" ht="15">
      <c r="A181" s="89"/>
    </row>
    <row r="182" ht="15">
      <c r="A182" s="89"/>
    </row>
    <row r="183" ht="15">
      <c r="A183" s="89"/>
    </row>
    <row r="184" ht="15">
      <c r="A184" s="89"/>
    </row>
    <row r="185" ht="15">
      <c r="A185" s="89"/>
    </row>
    <row r="186" ht="15">
      <c r="A186" s="89"/>
    </row>
    <row r="187" ht="15">
      <c r="A187" s="89"/>
    </row>
    <row r="188" ht="15">
      <c r="A188" s="89"/>
    </row>
    <row r="189" ht="15">
      <c r="A189" s="89"/>
    </row>
    <row r="212" ht="15">
      <c r="A212" s="82"/>
    </row>
    <row r="214" ht="15">
      <c r="A214" s="82"/>
    </row>
  </sheetData>
  <mergeCells count="33">
    <mergeCell ref="C16:D16"/>
    <mergeCell ref="C18:D18"/>
    <mergeCell ref="C22:D22"/>
    <mergeCell ref="C20:D20"/>
    <mergeCell ref="C30:D30"/>
    <mergeCell ref="C32:D32"/>
    <mergeCell ref="C34:D34"/>
    <mergeCell ref="C24:D24"/>
    <mergeCell ref="C26:D26"/>
    <mergeCell ref="C28:D28"/>
    <mergeCell ref="C42:D42"/>
    <mergeCell ref="C44:D44"/>
    <mergeCell ref="C36:D36"/>
    <mergeCell ref="C38:D38"/>
    <mergeCell ref="C40:D40"/>
    <mergeCell ref="E20:F20"/>
    <mergeCell ref="E46:F46"/>
    <mergeCell ref="E48:F48"/>
    <mergeCell ref="E16:F16"/>
    <mergeCell ref="E28:F28"/>
    <mergeCell ref="E26:F26"/>
    <mergeCell ref="E24:F24"/>
    <mergeCell ref="E34:F34"/>
    <mergeCell ref="E32:F32"/>
    <mergeCell ref="E30:F30"/>
    <mergeCell ref="E18:F18"/>
    <mergeCell ref="E22:F22"/>
    <mergeCell ref="E50:F50"/>
    <mergeCell ref="E36:F36"/>
    <mergeCell ref="E38:F38"/>
    <mergeCell ref="E40:F40"/>
    <mergeCell ref="E44:F44"/>
    <mergeCell ref="E42:F42"/>
  </mergeCells>
  <printOptions/>
  <pageMargins left="0.7" right="0.7" top="0.787401575" bottom="0.787401575" header="0.3" footer="0.3"/>
  <pageSetup fitToHeight="0" fitToWidth="1" horizontalDpi="600" verticalDpi="600" orientation="portrait" paperSize="9" scale="61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Tomáš jelínek</cp:lastModifiedBy>
  <cp:lastPrinted>2021-12-08T15:52:56Z</cp:lastPrinted>
  <dcterms:created xsi:type="dcterms:W3CDTF">2021-10-14T07:07:09Z</dcterms:created>
  <dcterms:modified xsi:type="dcterms:W3CDTF">2022-05-05T12:19:15Z</dcterms:modified>
  <cp:category/>
  <cp:version/>
  <cp:contentType/>
  <cp:contentStatus/>
</cp:coreProperties>
</file>