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690" activeTab="0"/>
  </bookViews>
  <sheets>
    <sheet name="Kryt" sheetId="1" r:id="rId1"/>
    <sheet name="Vykaz" sheetId="2" r:id="rId2"/>
  </sheets>
  <definedNames>
    <definedName name="_xlnm.Print_Area" localSheetId="0">'Kryt'!$A$1:$R$37</definedName>
    <definedName name="_xlnm.Print_Area" localSheetId="1">'Vykaz'!$A$1:$F$141</definedName>
  </definedNames>
  <calcPr fullCalcOnLoad="1"/>
</workbook>
</file>

<file path=xl/sharedStrings.xml><?xml version="1.0" encoding="utf-8"?>
<sst xmlns="http://schemas.openxmlformats.org/spreadsheetml/2006/main" count="433" uniqueCount="308">
  <si>
    <t>Popis položky</t>
  </si>
  <si>
    <t>mj.</t>
  </si>
  <si>
    <t>1.</t>
  </si>
  <si>
    <t>2.</t>
  </si>
  <si>
    <t>3.</t>
  </si>
  <si>
    <t>4.</t>
  </si>
  <si>
    <t>7.</t>
  </si>
  <si>
    <t>8.</t>
  </si>
  <si>
    <t>9.</t>
  </si>
  <si>
    <t>14.</t>
  </si>
  <si>
    <t>15.</t>
  </si>
  <si>
    <t>18.</t>
  </si>
  <si>
    <t>21.</t>
  </si>
  <si>
    <t>22.</t>
  </si>
  <si>
    <t>23.</t>
  </si>
  <si>
    <t>24.</t>
  </si>
  <si>
    <t>25.</t>
  </si>
  <si>
    <t>27.</t>
  </si>
  <si>
    <t>ks</t>
  </si>
  <si>
    <t>Pomocný montážní materiál</t>
  </si>
  <si>
    <t>m</t>
  </si>
  <si>
    <t>Řídící systém</t>
  </si>
  <si>
    <t>Kabeláž + kabel. trasy</t>
  </si>
  <si>
    <t>Dodávka celkem :</t>
  </si>
  <si>
    <t>Celkem :</t>
  </si>
  <si>
    <t>Jed.cena</t>
  </si>
  <si>
    <t>D</t>
  </si>
  <si>
    <t/>
  </si>
  <si>
    <t xml:space="preserve"> Náklady / 1 m.j.</t>
  </si>
  <si>
    <t>DN (ř. 8-11)</t>
  </si>
  <si>
    <t xml:space="preserve">Rozpočtové náklady v </t>
  </si>
  <si>
    <t>Položek</t>
  </si>
  <si>
    <t>Přípočty a odpočty</t>
  </si>
  <si>
    <t>Datum a podpis</t>
  </si>
  <si>
    <t>DIČ</t>
  </si>
  <si>
    <t xml:space="preserve">    Náklady / 1 m.j.</t>
  </si>
  <si>
    <t>ZRN (r. 1-6)</t>
  </si>
  <si>
    <t>Dodávky</t>
  </si>
  <si>
    <t>Doplňkové náklady</t>
  </si>
  <si>
    <t>Klouzavá doložka</t>
  </si>
  <si>
    <t xml:space="preserve">        Počet</t>
  </si>
  <si>
    <t>Zvýhodnění</t>
  </si>
  <si>
    <t>Projektant</t>
  </si>
  <si>
    <t>C</t>
  </si>
  <si>
    <t>Měrné a účelové jednotky</t>
  </si>
  <si>
    <t>Název stavby</t>
  </si>
  <si>
    <t>Název objektu</t>
  </si>
  <si>
    <t>EČO</t>
  </si>
  <si>
    <t>Místo</t>
  </si>
  <si>
    <t>Zařízení staveniště</t>
  </si>
  <si>
    <t>IČO</t>
  </si>
  <si>
    <t>Montáž</t>
  </si>
  <si>
    <t>Dodávky objednavatele</t>
  </si>
  <si>
    <t>Mimostav. doprava</t>
  </si>
  <si>
    <t>Součet 7, 12, 19-22</t>
  </si>
  <si>
    <t>Ostatní</t>
  </si>
  <si>
    <t>B</t>
  </si>
  <si>
    <t xml:space="preserve">       Počet</t>
  </si>
  <si>
    <t>Kulturní památka</t>
  </si>
  <si>
    <t>Náklady na umístění stavby</t>
  </si>
  <si>
    <t>Zpracoval</t>
  </si>
  <si>
    <t>Ostatní náklady</t>
  </si>
  <si>
    <t>Cena s DPH (ř. 23-25)</t>
  </si>
  <si>
    <t>Razítko</t>
  </si>
  <si>
    <t>Zhotovitel</t>
  </si>
  <si>
    <t>Celkové náklady</t>
  </si>
  <si>
    <t>Základní rozp. náklady</t>
  </si>
  <si>
    <t>Kč</t>
  </si>
  <si>
    <t>A</t>
  </si>
  <si>
    <t>E</t>
  </si>
  <si>
    <t>%</t>
  </si>
  <si>
    <t>Provozní vlivy</t>
  </si>
  <si>
    <t xml:space="preserve">           Počet</t>
  </si>
  <si>
    <t>Objednavatel</t>
  </si>
  <si>
    <t>Územní vlivy</t>
  </si>
  <si>
    <t>NUS z rozpočtu</t>
  </si>
  <si>
    <t>Kompl. činnost</t>
  </si>
  <si>
    <t>Název části</t>
  </si>
  <si>
    <t>DPH</t>
  </si>
  <si>
    <t>NUS (ř. 13-18)</t>
  </si>
  <si>
    <t>JKSO</t>
  </si>
  <si>
    <t>Ing. Hruška Josef</t>
  </si>
  <si>
    <t xml:space="preserve">Dne </t>
  </si>
  <si>
    <t>Náklady/1 m.j.</t>
  </si>
  <si>
    <t>P. č.</t>
  </si>
  <si>
    <t>5.</t>
  </si>
  <si>
    <t>6.</t>
  </si>
  <si>
    <t>13.</t>
  </si>
  <si>
    <t>Celkové součty :</t>
  </si>
  <si>
    <t>Rozvaděče :</t>
  </si>
  <si>
    <t>Montážní materiál :</t>
  </si>
  <si>
    <t>Kabeláže + trasy :</t>
  </si>
  <si>
    <t>Řídící systém + SW :</t>
  </si>
  <si>
    <t>Montážní práce :</t>
  </si>
  <si>
    <t>CELKOVÉ NÁKLADY :</t>
  </si>
  <si>
    <t>Uvedené ceny nezahrnují DPH</t>
  </si>
  <si>
    <t>Kabeláže celkem :</t>
  </si>
  <si>
    <t>Rozvaděče</t>
  </si>
  <si>
    <t>Mont. materiál</t>
  </si>
  <si>
    <r>
      <t>Montážní materiál</t>
    </r>
    <r>
      <rPr>
        <sz val="12"/>
        <rFont val="Times New Roman"/>
        <family val="1"/>
      </rPr>
      <t xml:space="preserve">  </t>
    </r>
  </si>
  <si>
    <t>hod</t>
  </si>
  <si>
    <t>Koordinace s ostatními profesemi</t>
  </si>
  <si>
    <t>Revizní technik</t>
  </si>
  <si>
    <t>Hodinové zúčtovací sazby</t>
  </si>
  <si>
    <t>Kabely + trasy</t>
  </si>
  <si>
    <t>Montážní práce</t>
  </si>
  <si>
    <t>HZS</t>
  </si>
  <si>
    <t xml:space="preserve">CY 6 </t>
  </si>
  <si>
    <t>Hodinové sazby :</t>
  </si>
  <si>
    <t>Zkušební provoz</t>
  </si>
  <si>
    <t xml:space="preserve">Žlab ocel. </t>
  </si>
  <si>
    <t>Náplň rozvaděče</t>
  </si>
  <si>
    <t>49.</t>
  </si>
  <si>
    <t>50.</t>
  </si>
  <si>
    <t>52.</t>
  </si>
  <si>
    <t>53.</t>
  </si>
  <si>
    <t>54.</t>
  </si>
  <si>
    <t>55.</t>
  </si>
  <si>
    <t>51.</t>
  </si>
  <si>
    <t>Elektroinstalační trubka</t>
  </si>
  <si>
    <t>Investor:</t>
  </si>
  <si>
    <t>Spojovací sada (šroub, matka, podložka)</t>
  </si>
  <si>
    <t>sada</t>
  </si>
  <si>
    <t>10.</t>
  </si>
  <si>
    <t>11.</t>
  </si>
  <si>
    <t>12.</t>
  </si>
  <si>
    <t>19.</t>
  </si>
  <si>
    <t>57.</t>
  </si>
  <si>
    <t>58.</t>
  </si>
  <si>
    <t>59.</t>
  </si>
  <si>
    <t>60.</t>
  </si>
  <si>
    <t>61.</t>
  </si>
  <si>
    <t>62.</t>
  </si>
  <si>
    <t>76.</t>
  </si>
  <si>
    <t>77.</t>
  </si>
  <si>
    <t>78.</t>
  </si>
  <si>
    <t>79.</t>
  </si>
  <si>
    <t>80.</t>
  </si>
  <si>
    <t>hod.</t>
  </si>
  <si>
    <t>Pomocné stavební práce (drážky, vrtání děr)</t>
  </si>
  <si>
    <t>Oživení systému MaR (, HW, prvky měření, akční členy)</t>
  </si>
  <si>
    <t>81.</t>
  </si>
  <si>
    <t>82.</t>
  </si>
  <si>
    <t>83.</t>
  </si>
  <si>
    <t>Snímač teploty, Ni 1000/6180 - prostorový</t>
  </si>
  <si>
    <t>84.</t>
  </si>
  <si>
    <t>Příprava ke komplexní zkoušce</t>
  </si>
  <si>
    <t xml:space="preserve">Počet  </t>
  </si>
  <si>
    <t xml:space="preserve">Celkem </t>
  </si>
  <si>
    <t>20.</t>
  </si>
  <si>
    <t xml:space="preserve">Doprava a přesun osob a materiálu v době zakázky </t>
  </si>
  <si>
    <t xml:space="preserve">Přesun materiálu v místě stavby </t>
  </si>
  <si>
    <t xml:space="preserve">Řídicí systém </t>
  </si>
  <si>
    <t>Kabel PVC stíněný pro MaR JYTY-O 2x1</t>
  </si>
  <si>
    <t>Kabel PVC stíněný pro MaR JYTY-O 3x1</t>
  </si>
  <si>
    <t>Kabel PVC stíněný pro MaR JYTY-O 4x1</t>
  </si>
  <si>
    <t>Komplexní zkoušky a měření v rozvaděči ( 1x kusová zkouška )</t>
  </si>
  <si>
    <t xml:space="preserve">Montáž a zapojení přístrojů v rozvaděči - dle náplně  </t>
  </si>
  <si>
    <t xml:space="preserve">Ostatní náplň rozvaděče dle zvyklostí výrobce ( spojovací materiál, lanka,žlaby,popisky atd.)    </t>
  </si>
  <si>
    <t>Switch, 5× port, 10 Mbps, na DIN lištu, 24V, DC</t>
  </si>
  <si>
    <t xml:space="preserve">Žlab kabelový drátěný 100/50 </t>
  </si>
  <si>
    <t xml:space="preserve">Žlab kabelový drátěný 50/50 </t>
  </si>
  <si>
    <t>Nosník žlabu 50 mm</t>
  </si>
  <si>
    <t>Spojka žlabu</t>
  </si>
  <si>
    <t>Spojka žlabu uzemňovací</t>
  </si>
  <si>
    <t>Mt. teplotní čidla</t>
  </si>
  <si>
    <t>85.</t>
  </si>
  <si>
    <t>Napájecí zdroj 24Vdc, 5A,</t>
  </si>
  <si>
    <t>Kabel PVC stíněný J-Y(ST)-Y 2x2x0,8</t>
  </si>
  <si>
    <t>Kabel PVC silový CYKY-O 2x1,5</t>
  </si>
  <si>
    <t xml:space="preserve">Žlab kabelový drátěný 150/50 </t>
  </si>
  <si>
    <t>Nosník žlabu 100 mm</t>
  </si>
  <si>
    <t>Nosník žlabu 150 mm</t>
  </si>
  <si>
    <t>Ocel. nosné konstr. do 5kg</t>
  </si>
  <si>
    <t>86.</t>
  </si>
  <si>
    <t>Zaučeni obsluhy včetně vyhotovení návodu</t>
  </si>
  <si>
    <t>Koordinace zakázky, příprava zakázky, administrativa</t>
  </si>
  <si>
    <t>16.</t>
  </si>
  <si>
    <t>17.</t>
  </si>
  <si>
    <t>26.</t>
  </si>
  <si>
    <t>Servisní vypínač 1f, 10A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</si>
  <si>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</si>
  <si>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</si>
  <si>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</si>
  <si>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</si>
  <si>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</si>
  <si>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</si>
  <si>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</si>
  <si>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</si>
  <si>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</si>
  <si>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</si>
  <si>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</si>
  <si>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</si>
  <si>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</si>
  <si>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Komunikační převodník RS232 na RS485</t>
  </si>
  <si>
    <t>SW za jeden datový bod</t>
  </si>
  <si>
    <t>SW dotykového panelu</t>
  </si>
  <si>
    <t>42.</t>
  </si>
  <si>
    <t>43.</t>
  </si>
  <si>
    <t>44.</t>
  </si>
  <si>
    <t>45.</t>
  </si>
  <si>
    <t>46.</t>
  </si>
  <si>
    <t>47.</t>
  </si>
  <si>
    <t>48.</t>
  </si>
  <si>
    <t>56.</t>
  </si>
  <si>
    <t>Snímač teploty, Ni 1000/6180 - venkovní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</si>
  <si>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</si>
  <si>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</si>
  <si>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</si>
  <si>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</si>
  <si>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</si>
  <si>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</si>
  <si>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</si>
  <si>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</si>
  <si>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</si>
  <si>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</si>
  <si>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Protipožární ucpávky pro kabelové průchody stavební konstrukcí, velikost: do 100 x 100 mm (ucpávky musí vykazovat požární odolnost schodnou s požární odolností konstrukce, kterou rozvody prostupují)</t>
  </si>
  <si>
    <t>Mt. protipožární ucpávky</t>
  </si>
  <si>
    <t>97.</t>
  </si>
  <si>
    <t>98.</t>
  </si>
  <si>
    <t>Rozvaděč MR 1</t>
  </si>
  <si>
    <t>Snímač teploty, Ni1000/6180 - do VZT, l=240 mm, s přírubou</t>
  </si>
  <si>
    <t>Parametrizace dat. bodů  komunikace MODBUS</t>
  </si>
  <si>
    <t>Kabel PVC stíněný pro MaR JYTY - volně uložený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</si>
  <si>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</si>
  <si>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</si>
  <si>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</si>
  <si>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</si>
  <si>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</si>
  <si>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</si>
  <si>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</si>
  <si>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</si>
  <si>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</si>
  <si>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</si>
  <si>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</si>
  <si>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</si>
  <si>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</si>
  <si>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</si>
  <si>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Kabel PVC silový CYKY-J 4x1,5 </t>
  </si>
  <si>
    <t>99.</t>
  </si>
  <si>
    <t>Rozvaděč MR 2</t>
  </si>
  <si>
    <t>Nastěnný rozvaděč 600x800x260, oceloplechový včetně montážního panelu</t>
  </si>
  <si>
    <t>Rozvaděče celkem:</t>
  </si>
  <si>
    <t>Dif. manostat vzduch., 50-500 Pa</t>
  </si>
  <si>
    <t>Kanálové čidlo kvality vzduchu CO2, 0-10V, kanálové</t>
  </si>
  <si>
    <t>Klapkový servopohon s hav. funkci - 24V; 2P</t>
  </si>
  <si>
    <t>Klapkový servopohon, 24V; 2P</t>
  </si>
  <si>
    <t>Klapkový servopohon, 24V; 0-10V</t>
  </si>
  <si>
    <t>Dif. manostat vzduch., 20-300 Pa</t>
  </si>
  <si>
    <t>Rozšiřující modul univerzální -8UI/8AOU</t>
  </si>
  <si>
    <t>Rozšiřující modul - 12 RDO</t>
  </si>
  <si>
    <t>db</t>
  </si>
  <si>
    <t>Zpracování obrazovek dispečinku</t>
  </si>
  <si>
    <r>
      <t>Mt. čidla CO</t>
    </r>
    <r>
      <rPr>
        <sz val="6"/>
        <rFont val="Times New Roman"/>
        <family val="1"/>
      </rPr>
      <t>2</t>
    </r>
  </si>
  <si>
    <t>Mt. manostatu dif. tlaku</t>
  </si>
  <si>
    <t xml:space="preserve">Mt. servopohonu     </t>
  </si>
  <si>
    <t>Kabel PVC silový CYKY - volně uložený</t>
  </si>
  <si>
    <t>Připojení el. zařízení dodávaných ostatními profesemi (čerpadla, motory VZT, reg. průtoku apod.)</t>
  </si>
  <si>
    <t xml:space="preserve">Výrobní dokumentace </t>
  </si>
  <si>
    <t xml:space="preserve">Akademické náměstí </t>
  </si>
  <si>
    <t>včetně parkovacího domu</t>
  </si>
  <si>
    <t xml:space="preserve"> Měření a regulace</t>
  </si>
  <si>
    <t>Statutární město Brno</t>
  </si>
  <si>
    <t>Brno</t>
  </si>
  <si>
    <t>Skříňový rozvaděč 800x2000x300, oceloplechový, včetně soklu 800x100x300</t>
  </si>
  <si>
    <t>Montážní panel</t>
  </si>
  <si>
    <t>Klapkový servopohon, 230V; 2P</t>
  </si>
  <si>
    <t>Detektor koncentrace CO - dvoustupňový</t>
  </si>
  <si>
    <t>Ústředna pro detektor</t>
  </si>
  <si>
    <t>Výstražný nápis - garáže</t>
  </si>
  <si>
    <t>Výstražný maják, červený, 230V</t>
  </si>
  <si>
    <t xml:space="preserve">Kompakt. DDC říd. stanice - (8DI, 8DO, 8AI, 4AO, RS232, RS485, Ethernet, displej 122x32 b., kláv., webserver) </t>
  </si>
  <si>
    <t>Rozšiřující modul -24DI</t>
  </si>
  <si>
    <t>SW pro webserver</t>
  </si>
  <si>
    <t>UTP cat 7 4x2x0,5B2cas1d0 B2cas1d0</t>
  </si>
  <si>
    <t>Kabel PVC stíněný pro MaR, bezhalogenový, PRAFlaCom F 1x2x0,8</t>
  </si>
  <si>
    <t>Kabel PVC stíněný pro MaR, bezhalogenový, PRAFlaCom F 2x2x0,8</t>
  </si>
  <si>
    <t>Kabel PVC stíněný pro MaR, bezhalogenový, PRAFlaCom F 4x2x0,8</t>
  </si>
  <si>
    <t>Kabel PVC silový CYKY-O,J 3x1,5</t>
  </si>
  <si>
    <t>Kabel PVC silový CYKY-J 4x4</t>
  </si>
  <si>
    <t>Kabel PVC silový CYKY-J 4x10</t>
  </si>
  <si>
    <t>Kabel PVC silový, bezhalogenový, PRAFlaSafe X-J 3x1,5</t>
  </si>
  <si>
    <t>H07Z-K 1x6, bezhalogenový, jednožílový, žluto/zelený</t>
  </si>
  <si>
    <t>Oceloplechový žlab 62/50 + víko (2 m)</t>
  </si>
  <si>
    <t>Oceloplechový žlab 125/50 + víko (2 m)</t>
  </si>
  <si>
    <t xml:space="preserve">Elektroinst. trubka plastová tuhá D32, bezhalogenová, vč. držáků, 3m </t>
  </si>
  <si>
    <t>Spojka elektroinst. trubka plastové D32, bezhalogenová</t>
  </si>
  <si>
    <t>Příchytky na strop kovové</t>
  </si>
  <si>
    <t>Servisní vypínač 3f, 25A</t>
  </si>
  <si>
    <t>Mt. detektorů CO</t>
  </si>
  <si>
    <t>Mt. výstražných nápisů</t>
  </si>
  <si>
    <t>Vodič nn a vn CY 6 mm2, H07Z-K - volně uložený</t>
  </si>
  <si>
    <t>Pomocné montážní práce</t>
  </si>
  <si>
    <t>Dokumentace skutečného provedení</t>
  </si>
  <si>
    <t>GSM modem</t>
  </si>
  <si>
    <t>Magnetická anténa</t>
  </si>
  <si>
    <t>100.</t>
  </si>
  <si>
    <t>101.</t>
  </si>
  <si>
    <t>Tlačítkový ovládač se signalizaci chodu</t>
  </si>
  <si>
    <t>102.</t>
  </si>
  <si>
    <t>103.</t>
  </si>
  <si>
    <t>Elektroinstalační trubka ohebná  D32, bezhalogenová</t>
  </si>
  <si>
    <t>Rozšiřující modul univerzální -8UI/8DO</t>
  </si>
  <si>
    <t>104.</t>
  </si>
  <si>
    <t xml:space="preserve">002 - </t>
  </si>
  <si>
    <t>KRYCÍ LIST VÝKAZU VÝMĚR</t>
  </si>
  <si>
    <t>Výkaz výměr číslo</t>
  </si>
  <si>
    <t xml:space="preserve"> 05/2022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</si>
</sst>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* _-#,##0\ &quot;Kč&quot;;* \-#,##0\ &quot;Kč&quot;;* _-&quot;-&quot;\ &quot;Kč&quot;;@"/>
    <numFmt numFmtId="170" formatCode="* #,##0.00;* \-#,##0.00;* &quot;-&quot;??;@"/>
    <numFmt numFmtId="171" formatCode="* #,##0;* \-#,##0;* &quot;-&quot;;@"/>
    <numFmt numFmtId="172" formatCode="* _-#,##0.00\ &quot;Kč&quot;;* \-#,##0.00\ &quot;Kč&quot;;* _-&quot;-&quot;??\ &quot;Kč&quot;;@"/>
    <numFmt numFmtId="173" formatCode="#"/>
    <numFmt numFmtId="174" formatCode="#,##0\ &quot;Kč&quot;"/>
    <numFmt numFmtId="175" formatCode="_-* #,##0.00\ [$€-1]_-;\-* #,##0.00\ [$€-1]_-;_-* &quot;-&quot;??\ [$€-1]_-"/>
    <numFmt numFmtId="176" formatCode="_-* #,##0.00\ &quot;zł&quot;_-;\-* #,##0.00\ &quot;zł&quot;_-;_-* &quot;-&quot;??\ &quot;zł&quot;_-;_-@_-"/>
    <numFmt numFmtId="177" formatCode="&quot; Kč&quot;#,##0_);[Red]\(&quot; Kč&quot;#,##0\)"/>
    <numFmt numFmtId="178" formatCode="#,##0.00_);[Red]\(#,##0.00\)"/>
    <numFmt numFmtId="179" formatCode="#,##0_);[Red]\(#,##0\)"/>
    <numFmt numFmtId="180" formatCode="&quot; Kč&quot;#,##0.00_);[Red]\(&quot; Kč&quot;#,##0.00\)"/>
    <numFmt numFmtId="181" formatCode="_-&quot;Ł&quot;* #,##0_-;\-&quot;Ł&quot;* #,##0_-;_-&quot;Ł&quot;* &quot;-&quot;_-;_-@_-"/>
    <numFmt numFmtId="182" formatCode="_-&quot;Ł&quot;* #,##0.00_-;\-&quot;Ł&quot;* #,##0.00_-;_-&quot;Ł&quot;* &quot;-&quot;??_-;_-@_-"/>
    <numFmt numFmtId="183" formatCode="_-* #,##0.00\ _T_L_-;\-* #,##0.00\ _T_L_-;_-* &quot;-&quot;??\ _T_L_-;_-@_-"/>
    <numFmt numFmtId="184" formatCode="#,##0_);[Red]\(#,##0_)"/>
    <numFmt numFmtId="185" formatCode="_(* #,##0.00_);_(* \(#,##0.00\);_(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,##0&quot;£&quot;_);[Red]\(#,##0&quot;£&quot;\)"/>
    <numFmt numFmtId="190" formatCode="#,##0.00;[Red]&quot;-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K_č_s_-;\-* #,##0\ _K_č_s_-;_-* &quot;-&quot;\ _K_č_s_-;_-@_-"/>
    <numFmt numFmtId="194" formatCode="_-* #,##0\ &quot;Kčs&quot;_-;\-* #,##0\ &quot;Kčs&quot;_-;_-* &quot;-&quot;\ &quot;Kčs&quot;_-;_-@_-"/>
    <numFmt numFmtId="195" formatCode="_-* #,##0.00\ &quot;Kčs&quot;_-;\-* #,##0.00\ &quot;Kčs&quot;_-;_-* &quot;-&quot;??\ &quot;Kčs&quot;_-;_-@_-"/>
    <numFmt numFmtId="196" formatCode="[$¥€-2]\ #\ ##,000_);[Red]\([$€-2]\ #\ ##,000\)"/>
  </numFmts>
  <fonts count="79">
    <font>
      <sz val="10"/>
      <name val="Arial CE"/>
      <family val="0"/>
    </font>
    <font>
      <sz val="12"/>
      <name val="Arial CE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Arial CE"/>
      <family val="2"/>
    </font>
    <font>
      <b/>
      <sz val="11"/>
      <name val="Arial Narrow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b/>
      <u val="single"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7"/>
      <color indexed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12"/>
      <name val="Arial"/>
      <family val="2"/>
    </font>
    <font>
      <sz val="7"/>
      <name val="Arial CE"/>
      <family val="0"/>
    </font>
    <font>
      <sz val="7"/>
      <name val="Arial"/>
      <family val="2"/>
    </font>
    <font>
      <sz val="11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u val="single"/>
      <sz val="10"/>
      <name val="Arial CE"/>
      <family val="2"/>
    </font>
    <font>
      <b/>
      <sz val="11"/>
      <name val="Arial CE"/>
      <family val="2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name val="Arial CE"/>
      <family val="2"/>
    </font>
    <font>
      <sz val="8"/>
      <color indexed="8"/>
      <name val="Arial CE"/>
      <family val="2"/>
    </font>
    <font>
      <sz val="10"/>
      <name val="Helv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2"/>
      <name val="MS Sans Serif"/>
      <family val="2"/>
    </font>
    <font>
      <sz val="10"/>
      <name val="Arial Tur"/>
      <family val="0"/>
    </font>
    <font>
      <sz val="10"/>
      <name val="Arial PL"/>
      <family val="0"/>
    </font>
    <font>
      <sz val="10"/>
      <name val="MS Sans Serif"/>
      <family val="2"/>
    </font>
    <font>
      <sz val="8"/>
      <color indexed="10"/>
      <name val="Arial Narrow"/>
      <family val="2"/>
    </font>
    <font>
      <sz val="10"/>
      <color indexed="8"/>
      <name val="Geneva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i/>
      <u val="single"/>
      <sz val="10"/>
      <name val="Arial CE"/>
      <family val="0"/>
    </font>
    <font>
      <b/>
      <sz val="16"/>
      <name val="Arial CE"/>
      <family val="2"/>
    </font>
    <font>
      <sz val="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Protection="0">
      <alignment/>
    </xf>
    <xf numFmtId="0" fontId="2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/>
      <protection/>
    </xf>
    <xf numFmtId="0" fontId="1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7" borderId="0" applyNumberFormat="0" applyBorder="0" applyAlignment="0" applyProtection="0"/>
    <xf numFmtId="0" fontId="29" fillId="9" borderId="0" applyNumberFormat="0" applyBorder="0" applyAlignment="0" applyProtection="0"/>
    <xf numFmtId="183" fontId="40" fillId="0" borderId="0" applyFont="0" applyFill="0" applyBorder="0" applyAlignment="0" applyProtection="0"/>
    <xf numFmtId="0" fontId="26" fillId="0" borderId="0" applyNumberFormat="0" applyFill="0" applyBorder="0" applyAlignment="0">
      <protection/>
    </xf>
    <xf numFmtId="0" fontId="45" fillId="38" borderId="1" applyNumberFormat="0" applyAlignment="0" applyProtection="0"/>
    <xf numFmtId="0" fontId="64" fillId="0" borderId="2" applyNumberFormat="0" applyFill="0" applyAlignment="0" applyProtection="0"/>
    <xf numFmtId="0" fontId="7" fillId="0" borderId="3">
      <alignment horizontal="left"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9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28" fillId="10" borderId="0" applyNumberFormat="0" applyBorder="0" applyAlignment="0" applyProtection="0"/>
    <xf numFmtId="38" fontId="12" fillId="38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 vertical="center"/>
      <protection/>
    </xf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39" borderId="9" applyNumberFormat="0" applyAlignment="0" applyProtection="0"/>
    <xf numFmtId="0" fontId="30" fillId="13" borderId="1" applyNumberFormat="0" applyAlignment="0" applyProtection="0"/>
    <xf numFmtId="10" fontId="12" fillId="40" borderId="10" applyNumberFormat="0" applyBorder="0" applyAlignment="0" applyProtection="0"/>
    <xf numFmtId="0" fontId="39" fillId="0" borderId="0">
      <alignment/>
      <protection/>
    </xf>
    <xf numFmtId="0" fontId="65" fillId="41" borderId="11" applyNumberFormat="0" applyAlignment="0" applyProtection="0"/>
    <xf numFmtId="0" fontId="50" fillId="0" borderId="12" applyNumberFormat="0" applyFill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70" fillId="43" borderId="0" applyNumberFormat="0" applyBorder="0" applyAlignment="0" applyProtection="0"/>
    <xf numFmtId="189" fontId="12" fillId="0" borderId="0">
      <alignment/>
      <protection/>
    </xf>
    <xf numFmtId="0" fontId="44" fillId="0" borderId="0">
      <alignment/>
      <protection/>
    </xf>
    <xf numFmtId="0" fontId="2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2" fillId="40" borderId="16" applyNumberFormat="0" applyFont="0" applyAlignment="0" applyProtection="0"/>
    <xf numFmtId="190" fontId="41" fillId="0" borderId="3">
      <alignment horizontal="left" vertical="top" wrapText="1"/>
      <protection/>
    </xf>
    <xf numFmtId="0" fontId="31" fillId="38" borderId="17" applyNumberFormat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4" borderId="18" applyNumberFormat="0" applyFont="0" applyAlignment="0" applyProtection="0"/>
    <xf numFmtId="9" fontId="0" fillId="0" borderId="0" applyFont="0" applyFill="0" applyBorder="0" applyAlignment="0" applyProtection="0"/>
    <xf numFmtId="0" fontId="71" fillId="0" borderId="19" applyNumberFormat="0" applyFill="0" applyAlignment="0" applyProtection="0"/>
    <xf numFmtId="0" fontId="12" fillId="0" borderId="20">
      <alignment horizontal="left" vertical="center" wrapText="1" indent="1"/>
      <protection/>
    </xf>
    <xf numFmtId="0" fontId="72" fillId="45" borderId="0" applyNumberFormat="0" applyBorder="0" applyAlignment="0" applyProtection="0"/>
    <xf numFmtId="0" fontId="42" fillId="0" borderId="0">
      <alignment/>
      <protection/>
    </xf>
    <xf numFmtId="0" fontId="27" fillId="0" borderId="0">
      <alignment/>
      <protection/>
    </xf>
    <xf numFmtId="49" fontId="10" fillId="0" borderId="0" applyProtection="0">
      <alignment/>
    </xf>
    <xf numFmtId="0" fontId="27" fillId="0" borderId="0">
      <alignment/>
      <protection/>
    </xf>
    <xf numFmtId="3" fontId="10" fillId="0" borderId="0">
      <alignment vertical="top" wrapText="1"/>
      <protection/>
    </xf>
    <xf numFmtId="0" fontId="73" fillId="46" borderId="0" applyNumberFormat="0" applyBorder="0" applyAlignment="0" applyProtection="0"/>
    <xf numFmtId="0" fontId="27" fillId="0" borderId="0">
      <alignment/>
      <protection/>
    </xf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21" applyNumberFormat="0" applyFill="0" applyAlignment="0" applyProtection="0"/>
    <xf numFmtId="0" fontId="43" fillId="0" borderId="0">
      <alignment vertical="top"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75" fillId="47" borderId="22" applyNumberFormat="0" applyAlignment="0" applyProtection="0"/>
    <xf numFmtId="0" fontId="76" fillId="48" borderId="22" applyNumberFormat="0" applyAlignment="0" applyProtection="0"/>
    <xf numFmtId="0" fontId="77" fillId="48" borderId="23" applyNumberFormat="0" applyAlignment="0" applyProtection="0"/>
    <xf numFmtId="0" fontId="78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27" fillId="0" borderId="0">
      <alignment/>
      <protection/>
    </xf>
  </cellStyleXfs>
  <cellXfs count="224">
    <xf numFmtId="0" fontId="0" fillId="0" borderId="0" xfId="0" applyAlignment="1">
      <alignment/>
    </xf>
    <xf numFmtId="0" fontId="12" fillId="0" borderId="24" xfId="143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30" xfId="143" applyNumberFormat="1" applyFont="1" applyFill="1" applyBorder="1" applyAlignment="1" applyProtection="1">
      <alignment/>
      <protection/>
    </xf>
    <xf numFmtId="0" fontId="12" fillId="0" borderId="31" xfId="143" applyNumberFormat="1" applyFont="1" applyFill="1" applyBorder="1" applyAlignment="1" applyProtection="1">
      <alignment vertical="center"/>
      <protection/>
    </xf>
    <xf numFmtId="0" fontId="12" fillId="0" borderId="32" xfId="143" applyNumberFormat="1" applyFont="1" applyFill="1" applyBorder="1" applyAlignment="1" applyProtection="1">
      <alignment vertical="center"/>
      <protection/>
    </xf>
    <xf numFmtId="0" fontId="5" fillId="55" borderId="33" xfId="143" applyFont="1" applyFill="1" applyBorder="1">
      <alignment/>
      <protection/>
    </xf>
    <xf numFmtId="0" fontId="12" fillId="55" borderId="5" xfId="143" applyNumberFormat="1" applyFont="1" applyFill="1" applyBorder="1" applyAlignment="1" applyProtection="1">
      <alignment vertical="center"/>
      <protection/>
    </xf>
    <xf numFmtId="0" fontId="12" fillId="0" borderId="34" xfId="143" applyNumberFormat="1" applyFont="1" applyFill="1" applyBorder="1" applyAlignment="1" applyProtection="1">
      <alignment vertical="center"/>
      <protection/>
    </xf>
    <xf numFmtId="0" fontId="12" fillId="0" borderId="35" xfId="143" applyNumberFormat="1" applyFont="1" applyFill="1" applyBorder="1" applyAlignment="1" applyProtection="1">
      <alignment vertical="center"/>
      <protection/>
    </xf>
    <xf numFmtId="0" fontId="12" fillId="0" borderId="36" xfId="143" applyNumberFormat="1" applyFont="1" applyFill="1" applyBorder="1" applyAlignment="1" applyProtection="1">
      <alignment vertical="center"/>
      <protection/>
    </xf>
    <xf numFmtId="0" fontId="5" fillId="0" borderId="33" xfId="143" applyFont="1" applyBorder="1">
      <alignment/>
      <protection/>
    </xf>
    <xf numFmtId="0" fontId="12" fillId="0" borderId="5" xfId="143" applyNumberFormat="1" applyFont="1" applyFill="1" applyBorder="1" applyAlignment="1" applyProtection="1">
      <alignment vertical="center"/>
      <protection/>
    </xf>
    <xf numFmtId="173" fontId="13" fillId="0" borderId="37" xfId="143" applyNumberFormat="1" applyFont="1" applyFill="1" applyBorder="1" applyAlignment="1" applyProtection="1">
      <alignment vertical="center"/>
      <protection/>
    </xf>
    <xf numFmtId="0" fontId="12" fillId="0" borderId="38" xfId="143" applyNumberFormat="1" applyFont="1" applyFill="1" applyBorder="1" applyAlignment="1" applyProtection="1">
      <alignment vertical="center"/>
      <protection/>
    </xf>
    <xf numFmtId="173" fontId="13" fillId="0" borderId="39" xfId="143" applyNumberFormat="1" applyFont="1" applyFill="1" applyBorder="1" applyAlignment="1" applyProtection="1">
      <alignment vertical="center"/>
      <protection/>
    </xf>
    <xf numFmtId="173" fontId="13" fillId="0" borderId="35" xfId="143" applyNumberFormat="1" applyFont="1" applyFill="1" applyBorder="1" applyAlignment="1" applyProtection="1">
      <alignment vertical="center"/>
      <protection/>
    </xf>
    <xf numFmtId="0" fontId="12" fillId="0" borderId="40" xfId="143" applyNumberFormat="1" applyFont="1" applyFill="1" applyBorder="1" applyAlignment="1" applyProtection="1">
      <alignment vertical="center"/>
      <protection/>
    </xf>
    <xf numFmtId="0" fontId="12" fillId="0" borderId="39" xfId="143" applyNumberFormat="1" applyFont="1" applyFill="1" applyBorder="1" applyAlignment="1" applyProtection="1">
      <alignment vertical="center"/>
      <protection/>
    </xf>
    <xf numFmtId="0" fontId="12" fillId="0" borderId="33" xfId="143" applyNumberFormat="1" applyFont="1" applyFill="1" applyBorder="1" applyAlignment="1" applyProtection="1">
      <alignment vertical="center"/>
      <protection/>
    </xf>
    <xf numFmtId="0" fontId="12" fillId="0" borderId="30" xfId="143" applyNumberFormat="1" applyFont="1" applyFill="1" applyBorder="1" applyAlignment="1" applyProtection="1">
      <alignment vertical="center"/>
      <protection/>
    </xf>
    <xf numFmtId="0" fontId="10" fillId="0" borderId="5" xfId="143" applyNumberFormat="1" applyFont="1" applyFill="1" applyBorder="1" applyAlignment="1" applyProtection="1">
      <alignment vertical="center"/>
      <protection/>
    </xf>
    <xf numFmtId="0" fontId="9" fillId="0" borderId="5" xfId="143" applyNumberFormat="1" applyFont="1" applyFill="1" applyBorder="1" applyAlignment="1" applyProtection="1">
      <alignment vertical="center"/>
      <protection/>
    </xf>
    <xf numFmtId="0" fontId="10" fillId="0" borderId="41" xfId="143" applyNumberFormat="1" applyFont="1" applyFill="1" applyBorder="1" applyAlignment="1" applyProtection="1">
      <alignment vertical="center"/>
      <protection/>
    </xf>
    <xf numFmtId="0" fontId="10" fillId="0" borderId="42" xfId="143" applyNumberFormat="1" applyFont="1" applyFill="1" applyBorder="1" applyAlignment="1" applyProtection="1">
      <alignment vertical="center"/>
      <protection/>
    </xf>
    <xf numFmtId="0" fontId="10" fillId="0" borderId="43" xfId="143" applyNumberFormat="1" applyFont="1" applyFill="1" applyBorder="1" applyAlignment="1" applyProtection="1">
      <alignment vertical="center"/>
      <protection/>
    </xf>
    <xf numFmtId="0" fontId="0" fillId="0" borderId="42" xfId="143" applyNumberFormat="1" applyFont="1" applyFill="1" applyBorder="1" applyAlignment="1" applyProtection="1">
      <alignment vertical="center"/>
      <protection/>
    </xf>
    <xf numFmtId="0" fontId="0" fillId="0" borderId="44" xfId="143" applyNumberFormat="1" applyFont="1" applyFill="1" applyBorder="1" applyAlignment="1" applyProtection="1">
      <alignment vertical="center"/>
      <protection/>
    </xf>
    <xf numFmtId="0" fontId="10" fillId="0" borderId="44" xfId="143" applyNumberFormat="1" applyFont="1" applyFill="1" applyBorder="1" applyAlignment="1" applyProtection="1">
      <alignment vertical="center"/>
      <protection/>
    </xf>
    <xf numFmtId="0" fontId="10" fillId="0" borderId="45" xfId="143" applyNumberFormat="1" applyFont="1" applyFill="1" applyBorder="1" applyAlignment="1" applyProtection="1">
      <alignment vertical="center"/>
      <protection/>
    </xf>
    <xf numFmtId="0" fontId="10" fillId="0" borderId="46" xfId="143" applyNumberFormat="1" applyFont="1" applyFill="1" applyBorder="1" applyAlignment="1" applyProtection="1">
      <alignment vertical="center"/>
      <protection/>
    </xf>
    <xf numFmtId="0" fontId="10" fillId="0" borderId="47" xfId="143" applyNumberFormat="1" applyFont="1" applyFill="1" applyBorder="1" applyAlignment="1" applyProtection="1">
      <alignment vertical="center"/>
      <protection/>
    </xf>
    <xf numFmtId="0" fontId="10" fillId="0" borderId="48" xfId="143" applyNumberFormat="1" applyFont="1" applyFill="1" applyBorder="1" applyAlignment="1" applyProtection="1">
      <alignment vertical="center"/>
      <protection/>
    </xf>
    <xf numFmtId="173" fontId="6" fillId="0" borderId="5" xfId="143" applyNumberFormat="1" applyFont="1" applyFill="1" applyBorder="1" applyAlignment="1" applyProtection="1">
      <alignment vertical="center" wrapText="1"/>
      <protection/>
    </xf>
    <xf numFmtId="0" fontId="15" fillId="0" borderId="49" xfId="143" applyNumberFormat="1" applyFont="1" applyFill="1" applyBorder="1" applyAlignment="1" applyProtection="1">
      <alignment vertical="center"/>
      <protection/>
    </xf>
    <xf numFmtId="0" fontId="9" fillId="0" borderId="42" xfId="143" applyNumberFormat="1" applyFont="1" applyFill="1" applyBorder="1" applyAlignment="1" applyProtection="1">
      <alignment vertical="center"/>
      <protection/>
    </xf>
    <xf numFmtId="0" fontId="9" fillId="0" borderId="43" xfId="143" applyNumberFormat="1" applyFont="1" applyFill="1" applyBorder="1" applyAlignment="1" applyProtection="1">
      <alignment vertical="center"/>
      <protection/>
    </xf>
    <xf numFmtId="0" fontId="9" fillId="0" borderId="41" xfId="143" applyNumberFormat="1" applyFont="1" applyFill="1" applyBorder="1" applyAlignment="1" applyProtection="1">
      <alignment vertical="center"/>
      <protection/>
    </xf>
    <xf numFmtId="0" fontId="9" fillId="0" borderId="50" xfId="143" applyNumberFormat="1" applyFont="1" applyFill="1" applyBorder="1" applyAlignment="1" applyProtection="1">
      <alignment vertical="center"/>
      <protection/>
    </xf>
    <xf numFmtId="0" fontId="12" fillId="0" borderId="51" xfId="143" applyNumberFormat="1" applyFont="1" applyFill="1" applyBorder="1" applyAlignment="1" applyProtection="1">
      <alignment horizontal="center" vertical="center"/>
      <protection/>
    </xf>
    <xf numFmtId="0" fontId="10" fillId="0" borderId="32" xfId="143" applyNumberFormat="1" applyFont="1" applyFill="1" applyBorder="1" applyAlignment="1" applyProtection="1">
      <alignment vertical="center"/>
      <protection/>
    </xf>
    <xf numFmtId="0" fontId="10" fillId="0" borderId="52" xfId="143" applyNumberFormat="1" applyFont="1" applyFill="1" applyBorder="1" applyAlignment="1" applyProtection="1">
      <alignment vertical="center"/>
      <protection/>
    </xf>
    <xf numFmtId="0" fontId="12" fillId="0" borderId="53" xfId="143" applyNumberFormat="1" applyFont="1" applyFill="1" applyBorder="1" applyAlignment="1" applyProtection="1">
      <alignment vertical="center"/>
      <protection/>
    </xf>
    <xf numFmtId="0" fontId="10" fillId="0" borderId="54" xfId="143" applyNumberFormat="1" applyFont="1" applyFill="1" applyBorder="1" applyAlignment="1" applyProtection="1">
      <alignment vertical="center"/>
      <protection/>
    </xf>
    <xf numFmtId="0" fontId="10" fillId="0" borderId="53" xfId="143" applyNumberFormat="1" applyFont="1" applyFill="1" applyBorder="1" applyAlignment="1" applyProtection="1">
      <alignment vertical="center"/>
      <protection/>
    </xf>
    <xf numFmtId="4" fontId="13" fillId="0" borderId="53" xfId="143" applyNumberFormat="1" applyFont="1" applyFill="1" applyBorder="1" applyAlignment="1" applyProtection="1">
      <alignment vertical="center"/>
      <protection/>
    </xf>
    <xf numFmtId="0" fontId="10" fillId="0" borderId="55" xfId="143" applyNumberFormat="1" applyFont="1" applyFill="1" applyBorder="1" applyAlignment="1" applyProtection="1">
      <alignment vertical="center"/>
      <protection/>
    </xf>
    <xf numFmtId="4" fontId="16" fillId="0" borderId="54" xfId="143" applyNumberFormat="1" applyFont="1" applyFill="1" applyBorder="1" applyAlignment="1" applyProtection="1">
      <alignment vertical="center" wrapText="1"/>
      <protection/>
    </xf>
    <xf numFmtId="0" fontId="10" fillId="0" borderId="39" xfId="143" applyNumberFormat="1" applyFont="1" applyFill="1" applyBorder="1" applyAlignment="1" applyProtection="1">
      <alignment vertical="center"/>
      <protection/>
    </xf>
    <xf numFmtId="0" fontId="17" fillId="0" borderId="53" xfId="143" applyNumberFormat="1" applyFont="1" applyFill="1" applyBorder="1" applyAlignment="1" applyProtection="1">
      <alignment vertical="center"/>
      <protection/>
    </xf>
    <xf numFmtId="0" fontId="10" fillId="0" borderId="38" xfId="143" applyNumberFormat="1" applyFont="1" applyFill="1" applyBorder="1" applyAlignment="1" applyProtection="1">
      <alignment vertical="center"/>
      <protection/>
    </xf>
    <xf numFmtId="3" fontId="18" fillId="0" borderId="53" xfId="143" applyNumberFormat="1" applyFont="1" applyFill="1" applyBorder="1" applyAlignment="1" applyProtection="1">
      <alignment horizontal="right" vertical="center" wrapText="1"/>
      <protection/>
    </xf>
    <xf numFmtId="0" fontId="13" fillId="0" borderId="53" xfId="143" applyNumberFormat="1" applyFont="1" applyFill="1" applyBorder="1" applyAlignment="1" applyProtection="1">
      <alignment vertical="center"/>
      <protection/>
    </xf>
    <xf numFmtId="0" fontId="12" fillId="0" borderId="56" xfId="143" applyNumberFormat="1" applyFont="1" applyFill="1" applyBorder="1" applyAlignment="1" applyProtection="1">
      <alignment horizontal="center" vertical="center"/>
      <protection/>
    </xf>
    <xf numFmtId="0" fontId="12" fillId="0" borderId="55" xfId="143" applyNumberFormat="1" applyFont="1" applyFill="1" applyBorder="1" applyAlignment="1" applyProtection="1">
      <alignment vertical="center"/>
      <protection/>
    </xf>
    <xf numFmtId="4" fontId="16" fillId="0" borderId="39" xfId="143" applyNumberFormat="1" applyFont="1" applyFill="1" applyBorder="1" applyAlignment="1" applyProtection="1">
      <alignment vertical="center" wrapText="1"/>
      <protection/>
    </xf>
    <xf numFmtId="0" fontId="0" fillId="0" borderId="53" xfId="143" applyNumberFormat="1" applyFont="1" applyFill="1" applyBorder="1" applyAlignment="1" applyProtection="1">
      <alignment vertical="center" wrapText="1"/>
      <protection/>
    </xf>
    <xf numFmtId="0" fontId="14" fillId="0" borderId="53" xfId="143" applyNumberFormat="1" applyFont="1" applyFill="1" applyBorder="1" applyAlignment="1" applyProtection="1">
      <alignment vertical="center"/>
      <protection/>
    </xf>
    <xf numFmtId="0" fontId="12" fillId="0" borderId="57" xfId="143" applyNumberFormat="1" applyFont="1" applyFill="1" applyBorder="1" applyAlignment="1" applyProtection="1">
      <alignment horizontal="center" vertical="center"/>
      <protection/>
    </xf>
    <xf numFmtId="0" fontId="12" fillId="0" borderId="47" xfId="143" applyNumberFormat="1" applyFont="1" applyFill="1" applyBorder="1" applyAlignment="1" applyProtection="1">
      <alignment vertical="center"/>
      <protection/>
    </xf>
    <xf numFmtId="4" fontId="16" fillId="0" borderId="47" xfId="143" applyNumberFormat="1" applyFont="1" applyFill="1" applyBorder="1" applyAlignment="1" applyProtection="1">
      <alignment vertical="center" wrapText="1"/>
      <protection/>
    </xf>
    <xf numFmtId="0" fontId="0" fillId="0" borderId="47" xfId="143" applyNumberFormat="1" applyFont="1" applyFill="1" applyBorder="1" applyAlignment="1" applyProtection="1">
      <alignment vertical="center" wrapText="1"/>
      <protection/>
    </xf>
    <xf numFmtId="0" fontId="10" fillId="0" borderId="31" xfId="143" applyNumberFormat="1" applyFont="1" applyFill="1" applyBorder="1" applyAlignment="1" applyProtection="1">
      <alignment vertical="center"/>
      <protection/>
    </xf>
    <xf numFmtId="0" fontId="10" fillId="0" borderId="58" xfId="143" applyNumberFormat="1" applyFont="1" applyFill="1" applyBorder="1" applyAlignment="1" applyProtection="1">
      <alignment vertical="center"/>
      <protection/>
    </xf>
    <xf numFmtId="0" fontId="10" fillId="0" borderId="59" xfId="143" applyNumberFormat="1" applyFont="1" applyFill="1" applyBorder="1" applyAlignment="1" applyProtection="1">
      <alignment vertical="center"/>
      <protection/>
    </xf>
    <xf numFmtId="0" fontId="10" fillId="0" borderId="60" xfId="143" applyNumberFormat="1" applyFont="1" applyFill="1" applyBorder="1" applyAlignment="1" applyProtection="1">
      <alignment vertical="center"/>
      <protection/>
    </xf>
    <xf numFmtId="0" fontId="10" fillId="0" borderId="36" xfId="143" applyNumberFormat="1" applyFont="1" applyFill="1" applyBorder="1" applyAlignment="1" applyProtection="1">
      <alignment vertical="center"/>
      <protection/>
    </xf>
    <xf numFmtId="0" fontId="10" fillId="0" borderId="35" xfId="143" applyNumberFormat="1" applyFont="1" applyFill="1" applyBorder="1" applyAlignment="1" applyProtection="1">
      <alignment vertical="center"/>
      <protection/>
    </xf>
    <xf numFmtId="0" fontId="10" fillId="0" borderId="61" xfId="143" applyNumberFormat="1" applyFont="1" applyFill="1" applyBorder="1" applyAlignment="1" applyProtection="1">
      <alignment vertical="center"/>
      <protection/>
    </xf>
    <xf numFmtId="0" fontId="10" fillId="0" borderId="40" xfId="143" applyNumberFormat="1" applyFont="1" applyFill="1" applyBorder="1" applyAlignment="1" applyProtection="1">
      <alignment vertical="center"/>
      <protection/>
    </xf>
    <xf numFmtId="0" fontId="12" fillId="0" borderId="37" xfId="143" applyNumberFormat="1" applyFont="1" applyFill="1" applyBorder="1" applyAlignment="1" applyProtection="1">
      <alignment/>
      <protection/>
    </xf>
    <xf numFmtId="4" fontId="16" fillId="0" borderId="40" xfId="143" applyNumberFormat="1" applyFont="1" applyFill="1" applyBorder="1" applyAlignment="1" applyProtection="1">
      <alignment vertical="center" wrapText="1"/>
      <protection/>
    </xf>
    <xf numFmtId="0" fontId="10" fillId="0" borderId="62" xfId="143" applyNumberFormat="1" applyFont="1" applyFill="1" applyBorder="1" applyAlignment="1" applyProtection="1">
      <alignment vertical="center"/>
      <protection/>
    </xf>
    <xf numFmtId="0" fontId="13" fillId="0" borderId="53" xfId="143" applyNumberFormat="1" applyFont="1" applyFill="1" applyBorder="1" applyAlignment="1" applyProtection="1">
      <alignment vertical="center" wrapText="1"/>
      <protection/>
    </xf>
    <xf numFmtId="0" fontId="12" fillId="0" borderId="54" xfId="143" applyNumberFormat="1" applyFont="1" applyFill="1" applyBorder="1" applyAlignment="1" applyProtection="1">
      <alignment horizontal="center" vertical="center"/>
      <protection/>
    </xf>
    <xf numFmtId="4" fontId="13" fillId="0" borderId="39" xfId="143" applyNumberFormat="1" applyFont="1" applyFill="1" applyBorder="1" applyAlignment="1" applyProtection="1">
      <alignment vertical="center" wrapText="1"/>
      <protection/>
    </xf>
    <xf numFmtId="0" fontId="12" fillId="0" borderId="39" xfId="143" applyNumberFormat="1" applyFont="1" applyFill="1" applyBorder="1" applyAlignment="1" applyProtection="1">
      <alignment horizontal="left" vertical="center"/>
      <protection/>
    </xf>
    <xf numFmtId="4" fontId="0" fillId="0" borderId="37" xfId="143" applyNumberFormat="1" applyFont="1" applyFill="1" applyBorder="1" applyAlignment="1" applyProtection="1">
      <alignment vertical="center" wrapText="1"/>
      <protection/>
    </xf>
    <xf numFmtId="0" fontId="10" fillId="0" borderId="63" xfId="143" applyNumberFormat="1" applyFont="1" applyFill="1" applyBorder="1" applyAlignment="1" applyProtection="1">
      <alignment vertical="center"/>
      <protection/>
    </xf>
    <xf numFmtId="0" fontId="10" fillId="0" borderId="24" xfId="143" applyNumberFormat="1" applyFont="1" applyFill="1" applyBorder="1" applyAlignment="1" applyProtection="1">
      <alignment vertical="center"/>
      <protection/>
    </xf>
    <xf numFmtId="0" fontId="10" fillId="0" borderId="64" xfId="143" applyNumberFormat="1" applyFont="1" applyFill="1" applyBorder="1" applyAlignment="1" applyProtection="1">
      <alignment vertical="center"/>
      <protection/>
    </xf>
    <xf numFmtId="0" fontId="9" fillId="0" borderId="47" xfId="143" applyNumberFormat="1" applyFont="1" applyFill="1" applyBorder="1" applyAlignment="1" applyProtection="1">
      <alignment vertical="center"/>
      <protection/>
    </xf>
    <xf numFmtId="0" fontId="3" fillId="0" borderId="65" xfId="0" applyFont="1" applyBorder="1" applyAlignment="1">
      <alignment/>
    </xf>
    <xf numFmtId="3" fontId="22" fillId="0" borderId="53" xfId="143" applyNumberFormat="1" applyFont="1" applyFill="1" applyBorder="1" applyAlignment="1" applyProtection="1">
      <alignment horizontal="right" vertical="center" wrapText="1"/>
      <protection/>
    </xf>
    <xf numFmtId="3" fontId="8" fillId="0" borderId="53" xfId="143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1" fillId="0" borderId="53" xfId="143" applyNumberFormat="1" applyFont="1" applyFill="1" applyBorder="1" applyAlignment="1" applyProtection="1">
      <alignment horizontal="right" vertical="center" wrapText="1"/>
      <protection/>
    </xf>
    <xf numFmtId="3" fontId="8" fillId="0" borderId="47" xfId="143" applyNumberFormat="1" applyFont="1" applyFill="1" applyBorder="1" applyAlignment="1" applyProtection="1">
      <alignment horizontal="right" vertical="center" wrapText="1"/>
      <protection/>
    </xf>
    <xf numFmtId="0" fontId="5" fillId="55" borderId="5" xfId="143" applyFont="1" applyFill="1" applyBorder="1">
      <alignment/>
      <protection/>
    </xf>
    <xf numFmtId="0" fontId="10" fillId="0" borderId="66" xfId="143" applyNumberFormat="1" applyFont="1" applyFill="1" applyBorder="1" applyAlignment="1" applyProtection="1">
      <alignment/>
      <protection/>
    </xf>
    <xf numFmtId="0" fontId="10" fillId="0" borderId="67" xfId="143" applyNumberFormat="1" applyFont="1" applyFill="1" applyBorder="1" applyAlignment="1" applyProtection="1">
      <alignment/>
      <protection/>
    </xf>
    <xf numFmtId="0" fontId="11" fillId="0" borderId="67" xfId="143" applyNumberFormat="1" applyFont="1" applyFill="1" applyBorder="1" applyAlignment="1" applyProtection="1">
      <alignment/>
      <protection/>
    </xf>
    <xf numFmtId="0" fontId="10" fillId="0" borderId="68" xfId="143" applyNumberFormat="1" applyFont="1" applyFill="1" applyBorder="1" applyAlignment="1" applyProtection="1">
      <alignment/>
      <protection/>
    </xf>
    <xf numFmtId="0" fontId="10" fillId="0" borderId="69" xfId="143" applyNumberFormat="1" applyFont="1" applyFill="1" applyBorder="1" applyAlignment="1" applyProtection="1">
      <alignment/>
      <protection/>
    </xf>
    <xf numFmtId="0" fontId="10" fillId="0" borderId="70" xfId="143" applyNumberFormat="1" applyFont="1" applyFill="1" applyBorder="1" applyAlignment="1" applyProtection="1">
      <alignment/>
      <protection/>
    </xf>
    <xf numFmtId="0" fontId="12" fillId="0" borderId="71" xfId="143" applyNumberFormat="1" applyFont="1" applyFill="1" applyBorder="1" applyAlignment="1" applyProtection="1">
      <alignment vertical="center"/>
      <protection/>
    </xf>
    <xf numFmtId="0" fontId="12" fillId="0" borderId="72" xfId="143" applyNumberFormat="1" applyFont="1" applyFill="1" applyBorder="1" applyAlignment="1" applyProtection="1">
      <alignment vertical="center"/>
      <protection/>
    </xf>
    <xf numFmtId="0" fontId="12" fillId="0" borderId="73" xfId="143" applyNumberFormat="1" applyFont="1" applyFill="1" applyBorder="1" applyAlignment="1" applyProtection="1">
      <alignment vertical="center"/>
      <protection/>
    </xf>
    <xf numFmtId="0" fontId="12" fillId="0" borderId="0" xfId="143" applyNumberFormat="1" applyFont="1" applyFill="1" applyBorder="1" applyAlignment="1" applyProtection="1">
      <alignment vertical="center"/>
      <protection/>
    </xf>
    <xf numFmtId="0" fontId="12" fillId="0" borderId="74" xfId="143" applyNumberFormat="1" applyFont="1" applyFill="1" applyBorder="1" applyAlignment="1" applyProtection="1">
      <alignment vertical="center"/>
      <protection/>
    </xf>
    <xf numFmtId="0" fontId="14" fillId="0" borderId="73" xfId="143" applyNumberFormat="1" applyFont="1" applyFill="1" applyBorder="1" applyAlignment="1" applyProtection="1">
      <alignment vertical="center"/>
      <protection/>
    </xf>
    <xf numFmtId="173" fontId="13" fillId="0" borderId="0" xfId="143" applyNumberFormat="1" applyFont="1" applyFill="1" applyBorder="1" applyAlignment="1" applyProtection="1">
      <alignment vertical="center"/>
      <protection/>
    </xf>
    <xf numFmtId="0" fontId="12" fillId="0" borderId="69" xfId="143" applyNumberFormat="1" applyFont="1" applyFill="1" applyBorder="1" applyAlignment="1" applyProtection="1">
      <alignment vertical="center"/>
      <protection/>
    </xf>
    <xf numFmtId="0" fontId="12" fillId="0" borderId="70" xfId="143" applyNumberFormat="1" applyFont="1" applyFill="1" applyBorder="1" applyAlignment="1" applyProtection="1">
      <alignment vertical="center"/>
      <protection/>
    </xf>
    <xf numFmtId="0" fontId="10" fillId="0" borderId="27" xfId="143" applyNumberFormat="1" applyFont="1" applyFill="1" applyBorder="1" applyAlignment="1" applyProtection="1">
      <alignment vertical="center"/>
      <protection/>
    </xf>
    <xf numFmtId="0" fontId="10" fillId="0" borderId="75" xfId="143" applyNumberFormat="1" applyFont="1" applyFill="1" applyBorder="1" applyAlignment="1" applyProtection="1">
      <alignment vertical="center"/>
      <protection/>
    </xf>
    <xf numFmtId="0" fontId="10" fillId="0" borderId="76" xfId="143" applyNumberFormat="1" applyFont="1" applyFill="1" applyBorder="1" applyAlignment="1" applyProtection="1">
      <alignment vertical="center"/>
      <protection/>
    </xf>
    <xf numFmtId="0" fontId="10" fillId="0" borderId="77" xfId="143" applyNumberFormat="1" applyFont="1" applyFill="1" applyBorder="1" applyAlignment="1" applyProtection="1">
      <alignment vertical="center"/>
      <protection/>
    </xf>
    <xf numFmtId="0" fontId="10" fillId="0" borderId="78" xfId="143" applyNumberFormat="1" applyFont="1" applyFill="1" applyBorder="1" applyAlignment="1" applyProtection="1">
      <alignment vertical="center"/>
      <protection/>
    </xf>
    <xf numFmtId="0" fontId="10" fillId="0" borderId="79" xfId="143" applyNumberFormat="1" applyFont="1" applyFill="1" applyBorder="1" applyAlignment="1" applyProtection="1">
      <alignment vertical="center"/>
      <protection/>
    </xf>
    <xf numFmtId="0" fontId="9" fillId="0" borderId="27" xfId="143" applyNumberFormat="1" applyFont="1" applyFill="1" applyBorder="1" applyAlignment="1" applyProtection="1">
      <alignment vertical="center"/>
      <protection/>
    </xf>
    <xf numFmtId="0" fontId="9" fillId="0" borderId="75" xfId="143" applyNumberFormat="1" applyFont="1" applyFill="1" applyBorder="1" applyAlignment="1" applyProtection="1">
      <alignment vertical="center"/>
      <protection/>
    </xf>
    <xf numFmtId="0" fontId="15" fillId="0" borderId="76" xfId="143" applyNumberFormat="1" applyFont="1" applyFill="1" applyBorder="1" applyAlignment="1" applyProtection="1">
      <alignment vertical="center"/>
      <protection/>
    </xf>
    <xf numFmtId="0" fontId="9" fillId="0" borderId="77" xfId="143" applyNumberFormat="1" applyFont="1" applyFill="1" applyBorder="1" applyAlignment="1" applyProtection="1">
      <alignment vertical="center"/>
      <protection/>
    </xf>
    <xf numFmtId="0" fontId="12" fillId="0" borderId="80" xfId="143" applyNumberFormat="1" applyFont="1" applyFill="1" applyBorder="1" applyAlignment="1" applyProtection="1">
      <alignment horizontal="center" vertical="center"/>
      <protection/>
    </xf>
    <xf numFmtId="0" fontId="10" fillId="0" borderId="81" xfId="143" applyNumberFormat="1" applyFont="1" applyFill="1" applyBorder="1" applyAlignment="1" applyProtection="1">
      <alignment vertical="center"/>
      <protection/>
    </xf>
    <xf numFmtId="0" fontId="12" fillId="0" borderId="82" xfId="143" applyNumberFormat="1" applyFont="1" applyFill="1" applyBorder="1" applyAlignment="1" applyProtection="1">
      <alignment horizontal="center" vertical="center"/>
      <protection/>
    </xf>
    <xf numFmtId="0" fontId="9" fillId="0" borderId="71" xfId="143" applyNumberFormat="1" applyFont="1" applyFill="1" applyBorder="1" applyAlignment="1" applyProtection="1">
      <alignment vertical="top"/>
      <protection/>
    </xf>
    <xf numFmtId="0" fontId="10" fillId="0" borderId="73" xfId="143" applyNumberFormat="1" applyFont="1" applyFill="1" applyBorder="1" applyAlignment="1" applyProtection="1">
      <alignment vertical="center"/>
      <protection/>
    </xf>
    <xf numFmtId="0" fontId="10" fillId="0" borderId="0" xfId="143" applyNumberFormat="1" applyFont="1" applyFill="1" applyBorder="1" applyAlignment="1" applyProtection="1">
      <alignment vertical="center"/>
      <protection/>
    </xf>
    <xf numFmtId="4" fontId="16" fillId="0" borderId="0" xfId="143" applyNumberFormat="1" applyFont="1" applyFill="1" applyBorder="1" applyAlignment="1" applyProtection="1">
      <alignment vertical="center" wrapText="1"/>
      <protection/>
    </xf>
    <xf numFmtId="0" fontId="12" fillId="0" borderId="83" xfId="143" applyNumberFormat="1" applyFont="1" applyFill="1" applyBorder="1" applyAlignment="1" applyProtection="1">
      <alignment/>
      <protection/>
    </xf>
    <xf numFmtId="0" fontId="10" fillId="0" borderId="84" xfId="143" applyNumberFormat="1" applyFont="1" applyFill="1" applyBorder="1" applyAlignment="1" applyProtection="1">
      <alignment vertical="center"/>
      <protection/>
    </xf>
    <xf numFmtId="0" fontId="9" fillId="0" borderId="85" xfId="143" applyNumberFormat="1" applyFont="1" applyFill="1" applyBorder="1" applyAlignment="1" applyProtection="1">
      <alignment vertical="top"/>
      <protection/>
    </xf>
    <xf numFmtId="0" fontId="12" fillId="0" borderId="86" xfId="143" applyNumberFormat="1" applyFont="1" applyFill="1" applyBorder="1" applyAlignment="1" applyProtection="1">
      <alignment/>
      <protection/>
    </xf>
    <xf numFmtId="0" fontId="10" fillId="0" borderId="87" xfId="143" applyNumberFormat="1" applyFont="1" applyFill="1" applyBorder="1" applyAlignment="1" applyProtection="1">
      <alignment vertical="center"/>
      <protection/>
    </xf>
    <xf numFmtId="0" fontId="10" fillId="0" borderId="88" xfId="143" applyNumberFormat="1" applyFont="1" applyFill="1" applyBorder="1" applyAlignment="1" applyProtection="1">
      <alignment vertical="center"/>
      <protection/>
    </xf>
    <xf numFmtId="0" fontId="12" fillId="0" borderId="89" xfId="143" applyNumberFormat="1" applyFont="1" applyFill="1" applyBorder="1" applyAlignment="1" applyProtection="1">
      <alignment/>
      <protection/>
    </xf>
    <xf numFmtId="0" fontId="10" fillId="0" borderId="90" xfId="143" applyNumberFormat="1" applyFont="1" applyFill="1" applyBorder="1" applyAlignment="1" applyProtection="1">
      <alignment vertical="center"/>
      <protection/>
    </xf>
    <xf numFmtId="0" fontId="12" fillId="0" borderId="91" xfId="143" applyNumberFormat="1" applyFont="1" applyFill="1" applyBorder="1" applyAlignment="1" applyProtection="1">
      <alignment horizontal="center" vertical="center"/>
      <protection/>
    </xf>
    <xf numFmtId="0" fontId="12" fillId="0" borderId="92" xfId="143" applyNumberFormat="1" applyFont="1" applyFill="1" applyBorder="1" applyAlignment="1" applyProtection="1">
      <alignment vertical="center"/>
      <protection/>
    </xf>
    <xf numFmtId="0" fontId="10" fillId="0" borderId="93" xfId="143" applyNumberFormat="1" applyFont="1" applyFill="1" applyBorder="1" applyAlignment="1" applyProtection="1">
      <alignment vertical="center"/>
      <protection/>
    </xf>
    <xf numFmtId="0" fontId="10" fillId="0" borderId="94" xfId="143" applyNumberFormat="1" applyFont="1" applyFill="1" applyBorder="1" applyAlignment="1" applyProtection="1">
      <alignment vertical="center"/>
      <protection/>
    </xf>
    <xf numFmtId="0" fontId="0" fillId="0" borderId="92" xfId="143" applyNumberFormat="1" applyFont="1" applyFill="1" applyBorder="1" applyAlignment="1" applyProtection="1">
      <alignment vertical="center" wrapText="1"/>
      <protection/>
    </xf>
    <xf numFmtId="0" fontId="10" fillId="0" borderId="95" xfId="143" applyNumberFormat="1" applyFont="1" applyFill="1" applyBorder="1" applyAlignment="1" applyProtection="1">
      <alignment vertical="center"/>
      <protection/>
    </xf>
    <xf numFmtId="0" fontId="0" fillId="55" borderId="10" xfId="0" applyFont="1" applyFill="1" applyBorder="1" applyAlignment="1">
      <alignment horizontal="center" vertical="center"/>
    </xf>
    <xf numFmtId="173" fontId="13" fillId="0" borderId="96" xfId="143" applyNumberFormat="1" applyFont="1" applyFill="1" applyBorder="1" applyAlignment="1" applyProtection="1">
      <alignment vertical="center"/>
      <protection/>
    </xf>
    <xf numFmtId="173" fontId="13" fillId="0" borderId="33" xfId="143" applyNumberFormat="1" applyFont="1" applyFill="1" applyBorder="1" applyAlignment="1" applyProtection="1">
      <alignment vertical="center"/>
      <protection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 horizontal="center" vertical="center"/>
    </xf>
    <xf numFmtId="3" fontId="0" fillId="0" borderId="100" xfId="0" applyNumberFormat="1" applyFont="1" applyBorder="1" applyAlignment="1">
      <alignment horizontal="center" vertical="center"/>
    </xf>
    <xf numFmtId="0" fontId="0" fillId="0" borderId="101" xfId="0" applyBorder="1" applyAlignment="1">
      <alignment/>
    </xf>
    <xf numFmtId="0" fontId="1" fillId="0" borderId="102" xfId="0" applyFon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75" xfId="0" applyNumberForma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101" xfId="0" applyFont="1" applyBorder="1" applyAlignment="1">
      <alignment/>
    </xf>
    <xf numFmtId="0" fontId="38" fillId="0" borderId="0" xfId="0" applyFont="1" applyAlignment="1">
      <alignment/>
    </xf>
    <xf numFmtId="0" fontId="3" fillId="0" borderId="28" xfId="0" applyFont="1" applyBorder="1" applyAlignment="1">
      <alignment wrapText="1"/>
    </xf>
    <xf numFmtId="0" fontId="0" fillId="0" borderId="10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2" fillId="0" borderId="10" xfId="143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3" fontId="21" fillId="0" borderId="75" xfId="0" applyNumberFormat="1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8" fillId="0" borderId="75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75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174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4" fontId="2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4" fontId="53" fillId="0" borderId="7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38" borderId="106" xfId="0" applyFont="1" applyFill="1" applyBorder="1" applyAlignment="1">
      <alignment horizontal="center" vertical="center"/>
    </xf>
    <xf numFmtId="0" fontId="4" fillId="38" borderId="107" xfId="0" applyFont="1" applyFill="1" applyBorder="1" applyAlignment="1">
      <alignment horizontal="center" vertical="center"/>
    </xf>
    <xf numFmtId="0" fontId="6" fillId="38" borderId="107" xfId="0" applyFont="1" applyFill="1" applyBorder="1" applyAlignment="1">
      <alignment horizontal="center" vertical="center"/>
    </xf>
    <xf numFmtId="0" fontId="6" fillId="38" borderId="108" xfId="0" applyFont="1" applyFill="1" applyBorder="1" applyAlignment="1">
      <alignment horizontal="center" vertical="center" wrapText="1"/>
    </xf>
    <xf numFmtId="0" fontId="6" fillId="38" borderId="109" xfId="0" applyFont="1" applyFill="1" applyBorder="1" applyAlignment="1">
      <alignment horizontal="center" vertical="center"/>
    </xf>
    <xf numFmtId="0" fontId="4" fillId="38" borderId="102" xfId="0" applyFont="1" applyFill="1" applyBorder="1" applyAlignment="1">
      <alignment horizontal="center" vertical="center"/>
    </xf>
    <xf numFmtId="4" fontId="0" fillId="0" borderId="34" xfId="0" applyNumberFormat="1" applyBorder="1" applyAlignment="1">
      <alignment horizontal="center"/>
    </xf>
    <xf numFmtId="0" fontId="7" fillId="0" borderId="110" xfId="0" applyFont="1" applyBorder="1" applyAlignment="1">
      <alignment/>
    </xf>
    <xf numFmtId="0" fontId="1" fillId="0" borderId="110" xfId="0" applyFont="1" applyBorder="1" applyAlignment="1">
      <alignment horizontal="center" vertical="center"/>
    </xf>
    <xf numFmtId="0" fontId="0" fillId="0" borderId="111" xfId="0" applyBorder="1" applyAlignment="1">
      <alignment/>
    </xf>
    <xf numFmtId="4" fontId="0" fillId="0" borderId="112" xfId="0" applyNumberFormat="1" applyBorder="1" applyAlignment="1">
      <alignment horizontal="center" vertical="center"/>
    </xf>
    <xf numFmtId="174" fontId="53" fillId="0" borderId="1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0" fillId="55" borderId="28" xfId="0" applyFont="1" applyFill="1" applyBorder="1" applyAlignment="1">
      <alignment horizontal="center" vertical="center"/>
    </xf>
    <xf numFmtId="4" fontId="0" fillId="0" borderId="105" xfId="0" applyNumberFormat="1" applyBorder="1" applyAlignment="1">
      <alignment horizontal="center" vertical="center"/>
    </xf>
    <xf numFmtId="174" fontId="53" fillId="0" borderId="7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55" borderId="10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4" fillId="0" borderId="67" xfId="143" applyNumberFormat="1" applyFont="1" applyFill="1" applyBorder="1" applyAlignment="1" applyProtection="1">
      <alignment vertical="center"/>
      <protection/>
    </xf>
    <xf numFmtId="0" fontId="54" fillId="0" borderId="67" xfId="143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4" fontId="25" fillId="0" borderId="0" xfId="0" applyNumberFormat="1" applyFont="1" applyBorder="1" applyAlignment="1">
      <alignment vertical="center"/>
    </xf>
    <xf numFmtId="0" fontId="12" fillId="0" borderId="24" xfId="143" applyNumberFormat="1" applyFont="1" applyFill="1" applyBorder="1" applyAlignment="1" applyProtection="1">
      <alignment vertical="center"/>
      <protection/>
    </xf>
    <xf numFmtId="0" fontId="0" fillId="0" borderId="63" xfId="0" applyBorder="1" applyAlignment="1">
      <alignment vertical="center"/>
    </xf>
    <xf numFmtId="0" fontId="0" fillId="0" borderId="32" xfId="0" applyBorder="1" applyAlignment="1">
      <alignment vertical="center"/>
    </xf>
    <xf numFmtId="0" fontId="12" fillId="0" borderId="24" xfId="143" applyNumberFormat="1" applyFont="1" applyFill="1" applyBorder="1" applyAlignment="1" applyProtection="1">
      <alignment vertical="center" wrapText="1"/>
      <protection/>
    </xf>
    <xf numFmtId="0" fontId="0" fillId="0" borderId="6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2" fillId="56" borderId="0" xfId="143" applyNumberFormat="1" applyFont="1" applyFill="1" applyBorder="1" applyAlignment="1" applyProtection="1">
      <alignment vertical="center"/>
      <protection/>
    </xf>
  </cellXfs>
  <cellStyles count="173">
    <cellStyle name="Normal" xfId="0"/>
    <cellStyle name="_06_GCZ_BQ_SO_1241_Hruba" xfId="15"/>
    <cellStyle name="_06_GCZ_BQ_SO_1242+1710_Hruba" xfId="16"/>
    <cellStyle name="_06_GCZ_BQ_SO_1510_Hruba" xfId="17"/>
    <cellStyle name="_06_GCZ_BQ_SO_1810_Hruba" xfId="18"/>
    <cellStyle name="_6VX01" xfId="19"/>
    <cellStyle name="_DSP_F_SO01_BMS_vykaz vymer" xfId="20"/>
    <cellStyle name="_F6_BS_SO 01+04_6SX01" xfId="21"/>
    <cellStyle name="_Kalkulátor spotřeby 750" xfId="22"/>
    <cellStyle name="_Kalkulátor spotřeby 750_25-rozpocet-FINAL" xfId="23"/>
    <cellStyle name="_Kayi Plaza 701_dp_org" xfId="24"/>
    <cellStyle name="_nabidka" xfId="25"/>
    <cellStyle name="_PERSONAL" xfId="26"/>
    <cellStyle name="_PERSONAL_1" xfId="27"/>
    <cellStyle name="_SO 05_F6_rain wat drain.060531" xfId="28"/>
    <cellStyle name="_SO 16_6VX01_vzduchotechnika" xfId="29"/>
    <cellStyle name="_TI_SO 01_060301_cz_en" xfId="30"/>
    <cellStyle name="20 % – Zvýraznění 1" xfId="31"/>
    <cellStyle name="20 % – Zvýraznění 2" xfId="32"/>
    <cellStyle name="20 % – Zvýraznění 3" xfId="33"/>
    <cellStyle name="20 % – Zvýraznění 4" xfId="34"/>
    <cellStyle name="20 % – Zvýraznění 5" xfId="35"/>
    <cellStyle name="20 % – Zvýraznění 6" xfId="36"/>
    <cellStyle name="20% - Accent1" xfId="37"/>
    <cellStyle name="20% - Accent2" xfId="38"/>
    <cellStyle name="20% - Accent3" xfId="39"/>
    <cellStyle name="20% - Accent4" xfId="40"/>
    <cellStyle name="20% - Accent5" xfId="41"/>
    <cellStyle name="20% - Accent6" xfId="42"/>
    <cellStyle name="40 % – Zvýraznění 1" xfId="43"/>
    <cellStyle name="40 % – Zvýraznění 2" xfId="44"/>
    <cellStyle name="40 % – Zvýraznění 3" xfId="45"/>
    <cellStyle name="40 % – Zvýraznění 4" xfId="46"/>
    <cellStyle name="40 % – Zvýraznění 5" xfId="47"/>
    <cellStyle name="40 % – Zvýraznění 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60 % – Zvýraznění 1" xfId="55"/>
    <cellStyle name="60 % – Zvýraznění 2" xfId="56"/>
    <cellStyle name="60 % – Zvýraznění 3" xfId="57"/>
    <cellStyle name="60 % – Zvýraznění 4" xfId="58"/>
    <cellStyle name="60 % – Zvýraznění 5" xfId="59"/>
    <cellStyle name="60 % – Zvýraznění 6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Binlik Ayracı_Sayfa1" xfId="74"/>
    <cellStyle name="blokcen" xfId="75"/>
    <cellStyle name="Calculation" xfId="76"/>
    <cellStyle name="Celkem" xfId="77"/>
    <cellStyle name="Codice" xfId="78"/>
    <cellStyle name="Comma  - Style1" xfId="79"/>
    <cellStyle name="Comma  - Style2" xfId="80"/>
    <cellStyle name="Comma  - Style3" xfId="81"/>
    <cellStyle name="Comma  - Style4" xfId="82"/>
    <cellStyle name="Comma  - Style5" xfId="83"/>
    <cellStyle name="Comma  - Style6" xfId="84"/>
    <cellStyle name="Comma  - Style7" xfId="85"/>
    <cellStyle name="Comma  - Style8" xfId="86"/>
    <cellStyle name="Comma [0]_laroux" xfId="87"/>
    <cellStyle name="Comma_Honeywell - Malá regulace" xfId="88"/>
    <cellStyle name="Currency [0]_laroux" xfId="89"/>
    <cellStyle name="Currency_laroux" xfId="90"/>
    <cellStyle name="Comma" xfId="91"/>
    <cellStyle name="čárky 2" xfId="92"/>
    <cellStyle name="Comma [0]" xfId="93"/>
    <cellStyle name="Dezimal [0]_Compiling Utility Macros" xfId="94"/>
    <cellStyle name="Dezimal_Compiling Utility Macros" xfId="95"/>
    <cellStyle name="Dziesiętny [0]_laroux" xfId="96"/>
    <cellStyle name="Dziesiętny_laroux" xfId="97"/>
    <cellStyle name="Euro" xfId="98"/>
    <cellStyle name="Explanatory Text" xfId="99"/>
    <cellStyle name="fnRegressQ" xfId="100"/>
    <cellStyle name="Good" xfId="101"/>
    <cellStyle name="Grey" xfId="102"/>
    <cellStyle name="Header1" xfId="103"/>
    <cellStyle name="Header2" xfId="104"/>
    <cellStyle name="Heading 1" xfId="105"/>
    <cellStyle name="Heading 2" xfId="106"/>
    <cellStyle name="Heading 3" xfId="107"/>
    <cellStyle name="Heading 4" xfId="108"/>
    <cellStyle name="Hyperlink" xfId="109"/>
    <cellStyle name="Hypertextový odkaz 2" xfId="110"/>
    <cellStyle name="Check Cell" xfId="111"/>
    <cellStyle name="Input" xfId="112"/>
    <cellStyle name="Input [yellow]" xfId="113"/>
    <cellStyle name="Kolonne1" xfId="114"/>
    <cellStyle name="Kontrolní buňka" xfId="115"/>
    <cellStyle name="Linked Cell" xfId="116"/>
    <cellStyle name="Currency" xfId="117"/>
    <cellStyle name="měny 2" xfId="118"/>
    <cellStyle name="Currency [0]" xfId="119"/>
    <cellStyle name="Millares [0]_detalle" xfId="120"/>
    <cellStyle name="Millares_detalle" xfId="121"/>
    <cellStyle name="Moneda [0]_detalle" xfId="122"/>
    <cellStyle name="Moneda_detalle" xfId="123"/>
    <cellStyle name="Nadpis 1" xfId="124"/>
    <cellStyle name="Nadpis 2" xfId="125"/>
    <cellStyle name="Nadpis 3" xfId="126"/>
    <cellStyle name="Nadpis 4" xfId="127"/>
    <cellStyle name="Název" xfId="128"/>
    <cellStyle name="Neutral" xfId="129"/>
    <cellStyle name="Neutrální" xfId="130"/>
    <cellStyle name="Normal - Style1" xfId="131"/>
    <cellStyle name="Normal_0003pai1" xfId="132"/>
    <cellStyle name="Normál_tesco_saját form-szentes" xfId="133"/>
    <cellStyle name="normálne 2" xfId="134"/>
    <cellStyle name="normálne__výkaz výmer old" xfId="135"/>
    <cellStyle name="normální 2" xfId="136"/>
    <cellStyle name="normální 2 2" xfId="137"/>
    <cellStyle name="normální 2_D.1.001.08_položky" xfId="138"/>
    <cellStyle name="normální 3" xfId="139"/>
    <cellStyle name="Normální 4" xfId="140"/>
    <cellStyle name="Normální 4 2" xfId="141"/>
    <cellStyle name="Normální 4_objekt SO01" xfId="142"/>
    <cellStyle name="normální_List2" xfId="143"/>
    <cellStyle name="Normalny_laroux" xfId="144"/>
    <cellStyle name="Note" xfId="145"/>
    <cellStyle name="Numer katalog" xfId="146"/>
    <cellStyle name="Output" xfId="147"/>
    <cellStyle name="ParaBirimi [0]_laroux" xfId="148"/>
    <cellStyle name="ParaBirimi_laroux" xfId="149"/>
    <cellStyle name="Percent [2]" xfId="150"/>
    <cellStyle name="Followed Hyperlink" xfId="151"/>
    <cellStyle name="Poznámka" xfId="152"/>
    <cellStyle name="Percent" xfId="153"/>
    <cellStyle name="Propojená buňka" xfId="154"/>
    <cellStyle name="R_text" xfId="155"/>
    <cellStyle name="Správně" xfId="156"/>
    <cellStyle name="Standard_aktuell" xfId="157"/>
    <cellStyle name="Styl 1" xfId="158"/>
    <cellStyle name="Styl 2" xfId="159"/>
    <cellStyle name="Style 1" xfId="160"/>
    <cellStyle name="SUAT1" xfId="161"/>
    <cellStyle name="Špatně" xfId="162"/>
    <cellStyle name="Štýl 1" xfId="163"/>
    <cellStyle name="Text upozornění" xfId="164"/>
    <cellStyle name="Title" xfId="165"/>
    <cellStyle name="Total" xfId="166"/>
    <cellStyle name="Update" xfId="167"/>
    <cellStyle name="Virgül [0]_AD1" xfId="168"/>
    <cellStyle name="Virgül_AD1" xfId="169"/>
    <cellStyle name="Vstup" xfId="170"/>
    <cellStyle name="Výpočet" xfId="171"/>
    <cellStyle name="Výstup" xfId="172"/>
    <cellStyle name="Vysvětlující text" xfId="173"/>
    <cellStyle name="Währung" xfId="174"/>
    <cellStyle name="Währung [0]_Compiling Utility Macros" xfId="175"/>
    <cellStyle name="Währung_Compiling Utility Macros" xfId="176"/>
    <cellStyle name="Walutowy [0]_laroux" xfId="177"/>
    <cellStyle name="Walutowy_laroux" xfId="178"/>
    <cellStyle name="Warning Text" xfId="179"/>
    <cellStyle name="Zvýraznění 1" xfId="180"/>
    <cellStyle name="Zvýraznění 2" xfId="181"/>
    <cellStyle name="Zvýraznění 3" xfId="182"/>
    <cellStyle name="Zvýraznění 4" xfId="183"/>
    <cellStyle name="Zvýraznění 5" xfId="184"/>
    <cellStyle name="Zvýraznění 6" xfId="185"/>
    <cellStyle name="標準_20070117 Mechanical BOQ CLIENT CONTRACT last version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" width="3.75390625" style="0" customWidth="1"/>
    <col min="2" max="3" width="2.25390625" style="0" customWidth="1"/>
    <col min="4" max="4" width="6.625" style="0" customWidth="1"/>
    <col min="5" max="5" width="14.00390625" style="0" customWidth="1"/>
    <col min="6" max="6" width="0.12890625" style="0" hidden="1" customWidth="1"/>
    <col min="7" max="8" width="3.75390625" style="0" customWidth="1"/>
    <col min="9" max="9" width="7.875" style="0" customWidth="1"/>
    <col min="10" max="10" width="12.75390625" style="0" customWidth="1"/>
    <col min="11" max="11" width="0.6171875" style="0" customWidth="1"/>
    <col min="12" max="12" width="3.75390625" style="0" customWidth="1"/>
    <col min="13" max="13" width="2.875" style="0" customWidth="1"/>
    <col min="14" max="14" width="1.875" style="0" customWidth="1"/>
    <col min="15" max="15" width="11.75390625" style="0" customWidth="1"/>
    <col min="16" max="16" width="3.625" style="0" customWidth="1"/>
    <col min="17" max="17" width="12.625" style="0" customWidth="1"/>
    <col min="18" max="18" width="1.00390625" style="0" customWidth="1"/>
  </cols>
  <sheetData>
    <row r="1" spans="1:18" ht="27.75" customHeight="1">
      <c r="A1" s="100"/>
      <c r="B1" s="101"/>
      <c r="C1" s="101"/>
      <c r="D1" s="101"/>
      <c r="E1" s="211" t="s">
        <v>304</v>
      </c>
      <c r="F1" s="101"/>
      <c r="G1" s="210" t="s">
        <v>305</v>
      </c>
      <c r="H1" s="102"/>
      <c r="I1" s="101"/>
      <c r="J1" s="101"/>
      <c r="K1" s="101"/>
      <c r="L1" s="101"/>
      <c r="M1" s="101"/>
      <c r="N1" s="101"/>
      <c r="O1" s="101"/>
      <c r="P1" s="101"/>
      <c r="Q1" s="101"/>
      <c r="R1" s="103"/>
    </row>
    <row r="2" spans="1:18" ht="6.75" customHeight="1">
      <c r="A2" s="10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5"/>
    </row>
    <row r="3" spans="1:18" ht="12.75">
      <c r="A3" s="10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7"/>
    </row>
    <row r="4" spans="1:18" ht="16.5" customHeight="1">
      <c r="A4" s="108"/>
      <c r="B4" s="109" t="s">
        <v>45</v>
      </c>
      <c r="C4" s="109"/>
      <c r="D4" s="109"/>
      <c r="E4" s="13" t="s">
        <v>259</v>
      </c>
      <c r="F4" s="99"/>
      <c r="G4" s="99"/>
      <c r="H4" s="14"/>
      <c r="I4" s="14"/>
      <c r="J4" s="15"/>
      <c r="K4" s="109"/>
      <c r="L4" s="109"/>
      <c r="M4" s="109"/>
      <c r="N4" s="109"/>
      <c r="O4" s="109" t="s">
        <v>80</v>
      </c>
      <c r="P4" s="1"/>
      <c r="Q4" s="12"/>
      <c r="R4" s="110"/>
    </row>
    <row r="5" spans="1:18" ht="16.5" customHeight="1">
      <c r="A5" s="108"/>
      <c r="B5" s="109" t="s">
        <v>46</v>
      </c>
      <c r="C5" s="109"/>
      <c r="D5" s="109"/>
      <c r="E5" s="13" t="s">
        <v>260</v>
      </c>
      <c r="F5" s="99"/>
      <c r="G5" s="99"/>
      <c r="H5" s="14"/>
      <c r="I5" s="14"/>
      <c r="J5" s="15"/>
      <c r="K5" s="109"/>
      <c r="L5" s="109"/>
      <c r="M5" s="109"/>
      <c r="N5" s="109"/>
      <c r="O5" s="109" t="s">
        <v>47</v>
      </c>
      <c r="P5" s="16"/>
      <c r="Q5" s="17"/>
      <c r="R5" s="110"/>
    </row>
    <row r="6" spans="1:18" ht="16.5" customHeight="1">
      <c r="A6" s="108"/>
      <c r="B6" s="109"/>
      <c r="C6" s="109"/>
      <c r="D6" s="109"/>
      <c r="E6" s="13"/>
      <c r="F6" s="99"/>
      <c r="G6" s="99"/>
      <c r="H6" s="14"/>
      <c r="I6" s="14"/>
      <c r="J6" s="15"/>
      <c r="K6" s="109"/>
      <c r="L6" s="109"/>
      <c r="M6" s="109"/>
      <c r="N6" s="109"/>
      <c r="O6" s="109"/>
      <c r="P6" s="16"/>
      <c r="Q6" s="17"/>
      <c r="R6" s="110"/>
    </row>
    <row r="7" spans="1:18" ht="16.5" customHeight="1">
      <c r="A7" s="108"/>
      <c r="B7" s="109" t="s">
        <v>77</v>
      </c>
      <c r="C7" s="109"/>
      <c r="D7" s="109"/>
      <c r="E7" s="18" t="s">
        <v>261</v>
      </c>
      <c r="F7" s="19"/>
      <c r="G7" s="19"/>
      <c r="H7" s="19"/>
      <c r="I7" s="19"/>
      <c r="J7" s="15"/>
      <c r="K7" s="109"/>
      <c r="L7" s="109"/>
      <c r="M7" s="109"/>
      <c r="N7" s="109"/>
      <c r="O7" s="109" t="s">
        <v>48</v>
      </c>
      <c r="P7" s="20" t="s">
        <v>263</v>
      </c>
      <c r="Q7" s="21"/>
      <c r="R7" s="110"/>
    </row>
    <row r="8" spans="1:18" ht="12.75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 t="s">
        <v>50</v>
      </c>
      <c r="P8" s="109"/>
      <c r="Q8" s="109" t="s">
        <v>34</v>
      </c>
      <c r="R8" s="110"/>
    </row>
    <row r="9" spans="1:18" ht="16.5" customHeight="1">
      <c r="A9" s="108"/>
      <c r="B9" s="109" t="s">
        <v>120</v>
      </c>
      <c r="C9" s="109"/>
      <c r="D9" s="109"/>
      <c r="E9" s="147" t="s">
        <v>262</v>
      </c>
      <c r="F9" s="19"/>
      <c r="G9" s="19"/>
      <c r="H9" s="19"/>
      <c r="I9" s="19"/>
      <c r="J9" s="15"/>
      <c r="K9" s="109"/>
      <c r="L9" s="109"/>
      <c r="M9" s="109"/>
      <c r="N9" s="109"/>
      <c r="O9" s="22" t="s">
        <v>27</v>
      </c>
      <c r="P9" s="109"/>
      <c r="Q9" s="22" t="s">
        <v>27</v>
      </c>
      <c r="R9" s="110"/>
    </row>
    <row r="10" spans="1:18" ht="16.5" customHeight="1">
      <c r="A10" s="111"/>
      <c r="B10" s="109" t="s">
        <v>42</v>
      </c>
      <c r="C10" s="109"/>
      <c r="D10" s="109"/>
      <c r="E10" s="148" t="s">
        <v>81</v>
      </c>
      <c r="F10" s="19"/>
      <c r="G10" s="19"/>
      <c r="H10" s="19"/>
      <c r="I10" s="19"/>
      <c r="J10" s="15"/>
      <c r="K10" s="109"/>
      <c r="L10" s="109"/>
      <c r="M10" s="109"/>
      <c r="N10" s="109"/>
      <c r="O10" s="22" t="s">
        <v>27</v>
      </c>
      <c r="P10" s="109"/>
      <c r="Q10" s="22" t="s">
        <v>27</v>
      </c>
      <c r="R10" s="110"/>
    </row>
    <row r="11" spans="1:18" ht="16.5" customHeight="1">
      <c r="A11" s="108"/>
      <c r="B11" s="109" t="s">
        <v>64</v>
      </c>
      <c r="C11" s="109"/>
      <c r="D11" s="109"/>
      <c r="E11" s="23"/>
      <c r="F11" s="109"/>
      <c r="G11" s="109"/>
      <c r="H11" s="109"/>
      <c r="I11" s="109"/>
      <c r="J11" s="17"/>
      <c r="K11" s="109"/>
      <c r="L11" s="109"/>
      <c r="M11" s="109"/>
      <c r="N11" s="109"/>
      <c r="O11" s="22" t="s">
        <v>27</v>
      </c>
      <c r="P11" s="109"/>
      <c r="Q11" s="22" t="s">
        <v>27</v>
      </c>
      <c r="R11" s="110"/>
    </row>
    <row r="12" spans="1:18" ht="12.75">
      <c r="A12" s="108"/>
      <c r="B12" s="109"/>
      <c r="C12" s="109"/>
      <c r="D12" s="109"/>
      <c r="E12" s="20" t="s">
        <v>27</v>
      </c>
      <c r="F12" s="24"/>
      <c r="G12" s="24"/>
      <c r="H12" s="24"/>
      <c r="I12" s="24"/>
      <c r="J12" s="21"/>
      <c r="K12" s="109"/>
      <c r="L12" s="109"/>
      <c r="M12" s="109"/>
      <c r="N12" s="109"/>
      <c r="O12" s="112"/>
      <c r="P12" s="109"/>
      <c r="Q12" s="112"/>
      <c r="R12" s="110"/>
    </row>
    <row r="13" spans="1:18" ht="16.5" customHeight="1">
      <c r="A13" s="108"/>
      <c r="B13" s="109"/>
      <c r="C13" s="109"/>
      <c r="D13" s="109"/>
      <c r="E13" s="109" t="s">
        <v>306</v>
      </c>
      <c r="F13" s="109"/>
      <c r="G13" s="109" t="s">
        <v>60</v>
      </c>
      <c r="H13" s="109"/>
      <c r="I13" s="109"/>
      <c r="J13" s="109"/>
      <c r="K13" s="109"/>
      <c r="L13" s="109"/>
      <c r="M13" s="109"/>
      <c r="N13" s="109"/>
      <c r="O13" s="109" t="s">
        <v>82</v>
      </c>
      <c r="P13" s="109"/>
      <c r="Q13" s="109" t="s">
        <v>31</v>
      </c>
      <c r="R13" s="110"/>
    </row>
    <row r="14" spans="1:18" ht="16.5" customHeight="1">
      <c r="A14" s="108"/>
      <c r="B14" s="109"/>
      <c r="C14" s="109"/>
      <c r="D14" s="109"/>
      <c r="E14" s="166">
        <v>2109</v>
      </c>
      <c r="F14" s="109"/>
      <c r="G14" s="26" t="s">
        <v>81</v>
      </c>
      <c r="H14" s="19"/>
      <c r="I14" s="15"/>
      <c r="J14" s="109"/>
      <c r="K14" s="109"/>
      <c r="L14" s="109"/>
      <c r="M14" s="109"/>
      <c r="N14" s="109"/>
      <c r="O14" s="223" t="s">
        <v>307</v>
      </c>
      <c r="P14" s="109"/>
      <c r="Q14" s="25">
        <v>104</v>
      </c>
      <c r="R14" s="110"/>
    </row>
    <row r="15" spans="1:18" ht="12.75">
      <c r="A15" s="11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14"/>
    </row>
    <row r="16" spans="1:18" ht="23.25" customHeight="1">
      <c r="A16" s="115"/>
      <c r="B16" s="28"/>
      <c r="C16" s="28"/>
      <c r="D16" s="28"/>
      <c r="E16" s="29" t="s">
        <v>44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16"/>
    </row>
    <row r="17" spans="1:18" ht="16.5" customHeight="1">
      <c r="A17" s="117" t="s">
        <v>40</v>
      </c>
      <c r="B17" s="30"/>
      <c r="C17" s="30"/>
      <c r="D17" s="31"/>
      <c r="E17" s="32" t="s">
        <v>28</v>
      </c>
      <c r="F17" s="31"/>
      <c r="G17" s="32" t="s">
        <v>57</v>
      </c>
      <c r="H17" s="30"/>
      <c r="I17" s="33"/>
      <c r="J17" s="34" t="s">
        <v>83</v>
      </c>
      <c r="K17" s="31"/>
      <c r="L17" s="35" t="s">
        <v>72</v>
      </c>
      <c r="M17" s="30"/>
      <c r="N17" s="30"/>
      <c r="O17" s="31"/>
      <c r="P17" s="32" t="s">
        <v>35</v>
      </c>
      <c r="Q17" s="30"/>
      <c r="R17" s="118"/>
    </row>
    <row r="18" spans="1:18" ht="12.75">
      <c r="A18" s="119"/>
      <c r="B18" s="36"/>
      <c r="C18" s="36"/>
      <c r="D18" s="37"/>
      <c r="E18" s="38"/>
      <c r="F18" s="37"/>
      <c r="G18" s="38"/>
      <c r="H18" s="36"/>
      <c r="I18" s="37"/>
      <c r="J18" s="38"/>
      <c r="K18" s="37"/>
      <c r="L18" s="38"/>
      <c r="M18" s="36"/>
      <c r="N18" s="36"/>
      <c r="O18" s="37"/>
      <c r="P18" s="38"/>
      <c r="Q18" s="36"/>
      <c r="R18" s="120"/>
    </row>
    <row r="19" spans="1:18" ht="23.25" customHeight="1">
      <c r="A19" s="121"/>
      <c r="B19" s="29"/>
      <c r="C19" s="29"/>
      <c r="D19" s="29"/>
      <c r="E19" s="29" t="s">
        <v>30</v>
      </c>
      <c r="F19" s="29"/>
      <c r="G19" s="29"/>
      <c r="H19" s="29"/>
      <c r="I19" s="40" t="s">
        <v>67</v>
      </c>
      <c r="J19" s="29"/>
      <c r="K19" s="29"/>
      <c r="L19" s="29"/>
      <c r="M19" s="29"/>
      <c r="N19" s="29"/>
      <c r="O19" s="29"/>
      <c r="P19" s="29"/>
      <c r="Q19" s="29"/>
      <c r="R19" s="122"/>
    </row>
    <row r="20" spans="1:18" ht="23.25" customHeight="1">
      <c r="A20" s="123" t="s">
        <v>68</v>
      </c>
      <c r="B20" s="42"/>
      <c r="C20" s="43" t="s">
        <v>66</v>
      </c>
      <c r="D20" s="44"/>
      <c r="E20" s="44"/>
      <c r="F20" s="45"/>
      <c r="G20" s="41" t="s">
        <v>56</v>
      </c>
      <c r="H20" s="42"/>
      <c r="I20" s="43" t="s">
        <v>38</v>
      </c>
      <c r="J20" s="44"/>
      <c r="K20" s="45"/>
      <c r="L20" s="41" t="s">
        <v>43</v>
      </c>
      <c r="M20" s="42"/>
      <c r="N20" s="43" t="s">
        <v>59</v>
      </c>
      <c r="O20" s="44"/>
      <c r="P20" s="44"/>
      <c r="Q20" s="44"/>
      <c r="R20" s="124"/>
    </row>
    <row r="21" spans="1:18" ht="23.25" customHeight="1">
      <c r="A21" s="125">
        <v>1</v>
      </c>
      <c r="B21" s="217" t="s">
        <v>97</v>
      </c>
      <c r="C21" s="218"/>
      <c r="D21" s="219"/>
      <c r="E21" s="58">
        <f>Vykaz!F146</f>
        <v>0</v>
      </c>
      <c r="F21" s="48"/>
      <c r="G21" s="46">
        <v>8</v>
      </c>
      <c r="H21" s="49"/>
      <c r="I21" s="50"/>
      <c r="J21" s="58"/>
      <c r="K21" s="48"/>
      <c r="L21" s="46">
        <v>13</v>
      </c>
      <c r="M21" s="52" t="s">
        <v>49</v>
      </c>
      <c r="N21" s="53"/>
      <c r="O21" s="54"/>
      <c r="P21" s="55"/>
      <c r="Q21" s="56"/>
      <c r="R21" s="126"/>
    </row>
    <row r="22" spans="1:18" ht="23.25" customHeight="1">
      <c r="A22" s="125">
        <v>2</v>
      </c>
      <c r="B22" s="217" t="s">
        <v>98</v>
      </c>
      <c r="C22" s="218" t="s">
        <v>98</v>
      </c>
      <c r="D22" s="219" t="s">
        <v>51</v>
      </c>
      <c r="E22" s="58">
        <f>Vykaz!F147</f>
        <v>0</v>
      </c>
      <c r="F22" s="48"/>
      <c r="G22" s="46">
        <v>9</v>
      </c>
      <c r="H22" s="49" t="s">
        <v>106</v>
      </c>
      <c r="I22" s="50"/>
      <c r="J22" s="58">
        <f>Vykaz!F151</f>
        <v>0</v>
      </c>
      <c r="K22" s="48"/>
      <c r="L22" s="46">
        <v>14</v>
      </c>
      <c r="M22" s="59" t="s">
        <v>53</v>
      </c>
      <c r="N22" s="53"/>
      <c r="O22" s="50"/>
      <c r="P22" s="55"/>
      <c r="Q22" s="56"/>
      <c r="R22" s="126"/>
    </row>
    <row r="23" spans="1:18" ht="23.25" customHeight="1">
      <c r="A23" s="125">
        <v>3</v>
      </c>
      <c r="B23" s="217" t="s">
        <v>104</v>
      </c>
      <c r="C23" s="218"/>
      <c r="D23" s="219" t="s">
        <v>37</v>
      </c>
      <c r="E23" s="58">
        <f>Vykaz!F149</f>
        <v>0</v>
      </c>
      <c r="F23" s="48"/>
      <c r="G23" s="46">
        <v>10</v>
      </c>
      <c r="H23" s="49" t="s">
        <v>58</v>
      </c>
      <c r="I23" s="50"/>
      <c r="J23" s="51"/>
      <c r="K23" s="48"/>
      <c r="L23" s="46">
        <v>15</v>
      </c>
      <c r="M23" s="49" t="s">
        <v>74</v>
      </c>
      <c r="N23" s="53"/>
      <c r="O23" s="53"/>
      <c r="P23" s="55"/>
      <c r="Q23" s="56"/>
      <c r="R23" s="126"/>
    </row>
    <row r="24" spans="1:18" ht="23.25" customHeight="1">
      <c r="A24" s="125">
        <v>4</v>
      </c>
      <c r="B24" s="217" t="s">
        <v>21</v>
      </c>
      <c r="C24" s="218"/>
      <c r="D24" s="219" t="s">
        <v>51</v>
      </c>
      <c r="E24" s="58">
        <f>Vykaz!F148</f>
        <v>0</v>
      </c>
      <c r="F24" s="48"/>
      <c r="G24" s="46">
        <v>11</v>
      </c>
      <c r="H24" s="49"/>
      <c r="I24" s="50"/>
      <c r="J24" s="51"/>
      <c r="K24" s="48"/>
      <c r="L24" s="46">
        <v>16</v>
      </c>
      <c r="M24" s="49" t="s">
        <v>71</v>
      </c>
      <c r="N24" s="55"/>
      <c r="O24" s="50"/>
      <c r="P24" s="55"/>
      <c r="Q24" s="56"/>
      <c r="R24" s="126"/>
    </row>
    <row r="25" spans="1:18" ht="23.25" customHeight="1">
      <c r="A25" s="125">
        <v>5</v>
      </c>
      <c r="B25" s="220"/>
      <c r="C25" s="221"/>
      <c r="D25" s="222"/>
      <c r="E25" s="58"/>
      <c r="F25" s="48"/>
      <c r="G25" s="60"/>
      <c r="H25" s="61"/>
      <c r="I25" s="50"/>
      <c r="J25" s="51"/>
      <c r="K25" s="48"/>
      <c r="L25" s="46">
        <v>17</v>
      </c>
      <c r="M25" s="59" t="s">
        <v>55</v>
      </c>
      <c r="N25" s="53"/>
      <c r="O25" s="50"/>
      <c r="P25" s="62"/>
      <c r="Q25" s="56"/>
      <c r="R25" s="126"/>
    </row>
    <row r="26" spans="1:18" ht="23.25" customHeight="1">
      <c r="A26" s="125">
        <v>6</v>
      </c>
      <c r="B26" s="217" t="s">
        <v>105</v>
      </c>
      <c r="C26" s="218"/>
      <c r="D26" s="219" t="s">
        <v>37</v>
      </c>
      <c r="E26" s="58">
        <f>Vykaz!F150</f>
        <v>0</v>
      </c>
      <c r="F26" s="48"/>
      <c r="G26" s="60"/>
      <c r="H26" s="61"/>
      <c r="I26" s="50"/>
      <c r="J26" s="51"/>
      <c r="K26" s="48"/>
      <c r="L26" s="46">
        <v>18</v>
      </c>
      <c r="M26" s="59" t="s">
        <v>75</v>
      </c>
      <c r="N26" s="53"/>
      <c r="O26" s="53"/>
      <c r="P26" s="50"/>
      <c r="Q26" s="63">
        <v>0</v>
      </c>
      <c r="R26" s="126"/>
    </row>
    <row r="27" spans="1:18" ht="23.25" customHeight="1">
      <c r="A27" s="125">
        <v>7</v>
      </c>
      <c r="B27" s="64" t="s">
        <v>36</v>
      </c>
      <c r="C27" s="53"/>
      <c r="D27" s="50"/>
      <c r="E27" s="58">
        <f>SUM(E21:E26)</f>
        <v>0</v>
      </c>
      <c r="F27" s="48"/>
      <c r="G27" s="46">
        <v>12</v>
      </c>
      <c r="H27" s="64" t="s">
        <v>29</v>
      </c>
      <c r="I27" s="50"/>
      <c r="J27" s="58">
        <f>SUM(J21:J26)</f>
        <v>0</v>
      </c>
      <c r="K27" s="48"/>
      <c r="L27" s="46">
        <v>19</v>
      </c>
      <c r="M27" s="64" t="s">
        <v>79</v>
      </c>
      <c r="N27" s="53"/>
      <c r="O27" s="53"/>
      <c r="P27" s="50"/>
      <c r="Q27" s="63">
        <v>0</v>
      </c>
      <c r="R27" s="126"/>
    </row>
    <row r="28" spans="1:18" ht="23.25" customHeight="1">
      <c r="A28" s="127">
        <v>20</v>
      </c>
      <c r="B28" s="217"/>
      <c r="C28" s="218"/>
      <c r="D28" s="219"/>
      <c r="E28" s="58"/>
      <c r="F28" s="39"/>
      <c r="G28" s="65">
        <v>21</v>
      </c>
      <c r="H28" s="66" t="s">
        <v>76</v>
      </c>
      <c r="I28" s="37"/>
      <c r="J28" s="67"/>
      <c r="K28" s="39"/>
      <c r="L28" s="65">
        <v>22</v>
      </c>
      <c r="M28" s="66" t="s">
        <v>61</v>
      </c>
      <c r="N28" s="36"/>
      <c r="O28" s="36"/>
      <c r="P28" s="37"/>
      <c r="Q28" s="68">
        <v>0</v>
      </c>
      <c r="R28" s="120"/>
    </row>
    <row r="29" spans="1:18" ht="15.75">
      <c r="A29" s="128" t="s">
        <v>42</v>
      </c>
      <c r="B29" s="69"/>
      <c r="C29" s="69"/>
      <c r="D29" s="69"/>
      <c r="E29" s="69"/>
      <c r="F29" s="70"/>
      <c r="G29" s="71"/>
      <c r="H29" s="69"/>
      <c r="I29" s="69"/>
      <c r="J29" s="69"/>
      <c r="K29" s="72"/>
      <c r="L29" s="41" t="s">
        <v>26</v>
      </c>
      <c r="M29" s="31"/>
      <c r="N29" s="43" t="s">
        <v>65</v>
      </c>
      <c r="O29" s="30"/>
      <c r="P29" s="30"/>
      <c r="Q29" s="30"/>
      <c r="R29" s="118"/>
    </row>
    <row r="30" spans="1:18" ht="27.75" customHeight="1">
      <c r="A30" s="129"/>
      <c r="B30" s="130"/>
      <c r="C30" s="130"/>
      <c r="D30" s="130"/>
      <c r="E30" s="130"/>
      <c r="F30" s="73"/>
      <c r="G30" s="74"/>
      <c r="H30" s="130"/>
      <c r="I30" s="131"/>
      <c r="J30" s="130"/>
      <c r="K30" s="75"/>
      <c r="L30" s="46">
        <v>23</v>
      </c>
      <c r="M30" s="49" t="s">
        <v>54</v>
      </c>
      <c r="N30" s="53"/>
      <c r="O30" s="53"/>
      <c r="P30" s="50"/>
      <c r="Q30" s="91">
        <f>E27+E28+J27</f>
        <v>0</v>
      </c>
      <c r="R30" s="126"/>
    </row>
    <row r="31" spans="1:18" ht="12.75">
      <c r="A31" s="132" t="s">
        <v>33</v>
      </c>
      <c r="B31" s="76"/>
      <c r="C31" s="76"/>
      <c r="D31" s="76"/>
      <c r="E31" s="76"/>
      <c r="F31" s="57"/>
      <c r="G31" s="77" t="s">
        <v>63</v>
      </c>
      <c r="H31" s="78"/>
      <c r="I31" s="76"/>
      <c r="J31" s="76"/>
      <c r="K31" s="79"/>
      <c r="L31" s="46">
        <v>24</v>
      </c>
      <c r="M31" s="80"/>
      <c r="N31" s="81"/>
      <c r="O31" s="82"/>
      <c r="P31" s="83" t="s">
        <v>78</v>
      </c>
      <c r="Q31" s="84"/>
      <c r="R31" s="133"/>
    </row>
    <row r="32" spans="1:18" ht="28.5" customHeight="1">
      <c r="A32" s="134" t="s">
        <v>73</v>
      </c>
      <c r="B32" s="85"/>
      <c r="C32" s="85"/>
      <c r="D32" s="85"/>
      <c r="E32" s="85"/>
      <c r="F32" s="47"/>
      <c r="G32" s="86"/>
      <c r="H32" s="85"/>
      <c r="I32" s="85"/>
      <c r="J32" s="85"/>
      <c r="K32" s="87"/>
      <c r="L32" s="46">
        <v>25</v>
      </c>
      <c r="M32" s="80">
        <v>21</v>
      </c>
      <c r="N32" s="81" t="s">
        <v>70</v>
      </c>
      <c r="O32" s="97">
        <f>Q30</f>
        <v>0</v>
      </c>
      <c r="P32" s="83" t="s">
        <v>78</v>
      </c>
      <c r="Q32" s="90">
        <f>O32*0.21</f>
        <v>0</v>
      </c>
      <c r="R32" s="126"/>
    </row>
    <row r="33" spans="1:18" ht="27.75" customHeight="1">
      <c r="A33" s="129"/>
      <c r="B33" s="130"/>
      <c r="C33" s="130"/>
      <c r="D33" s="130"/>
      <c r="E33" s="130"/>
      <c r="F33" s="73"/>
      <c r="G33" s="74"/>
      <c r="H33" s="130"/>
      <c r="I33" s="130"/>
      <c r="J33" s="130"/>
      <c r="K33" s="75"/>
      <c r="L33" s="65">
        <v>26</v>
      </c>
      <c r="M33" s="88" t="s">
        <v>62</v>
      </c>
      <c r="N33" s="36"/>
      <c r="O33" s="36"/>
      <c r="P33" s="37"/>
      <c r="Q33" s="98">
        <f>Q32+Q30</f>
        <v>0</v>
      </c>
      <c r="R33" s="120"/>
    </row>
    <row r="34" spans="1:18" ht="23.25" customHeight="1">
      <c r="A34" s="132" t="s">
        <v>33</v>
      </c>
      <c r="B34" s="76"/>
      <c r="C34" s="76"/>
      <c r="D34" s="76"/>
      <c r="E34" s="76"/>
      <c r="F34" s="57"/>
      <c r="G34" s="77" t="s">
        <v>63</v>
      </c>
      <c r="H34" s="76"/>
      <c r="I34" s="76"/>
      <c r="J34" s="76"/>
      <c r="K34" s="79"/>
      <c r="L34" s="41" t="s">
        <v>69</v>
      </c>
      <c r="M34" s="31"/>
      <c r="N34" s="43" t="s">
        <v>32</v>
      </c>
      <c r="O34" s="30"/>
      <c r="P34" s="31"/>
      <c r="Q34" s="32"/>
      <c r="R34" s="118"/>
    </row>
    <row r="35" spans="1:18" ht="28.5" customHeight="1">
      <c r="A35" s="134" t="s">
        <v>64</v>
      </c>
      <c r="B35" s="85"/>
      <c r="C35" s="85"/>
      <c r="D35" s="85"/>
      <c r="E35" s="85"/>
      <c r="F35" s="47"/>
      <c r="G35" s="86"/>
      <c r="H35" s="85"/>
      <c r="I35" s="85"/>
      <c r="J35" s="85"/>
      <c r="K35" s="87"/>
      <c r="L35" s="46">
        <v>27</v>
      </c>
      <c r="M35" s="49" t="s">
        <v>52</v>
      </c>
      <c r="N35" s="53"/>
      <c r="O35" s="53"/>
      <c r="P35" s="50"/>
      <c r="Q35" s="56"/>
      <c r="R35" s="126"/>
    </row>
    <row r="36" spans="1:18" ht="15.75" customHeight="1">
      <c r="A36" s="129"/>
      <c r="B36" s="130"/>
      <c r="C36" s="130"/>
      <c r="D36" s="130"/>
      <c r="E36" s="130"/>
      <c r="F36" s="73"/>
      <c r="G36" s="74"/>
      <c r="H36" s="130"/>
      <c r="I36" s="130"/>
      <c r="J36" s="130"/>
      <c r="K36" s="75"/>
      <c r="L36" s="46">
        <v>28</v>
      </c>
      <c r="M36" s="49" t="s">
        <v>39</v>
      </c>
      <c r="N36" s="53"/>
      <c r="O36" s="53"/>
      <c r="P36" s="50"/>
      <c r="Q36" s="63">
        <v>0</v>
      </c>
      <c r="R36" s="126"/>
    </row>
    <row r="37" spans="1:18" ht="15.75" customHeight="1" thickBot="1">
      <c r="A37" s="135" t="s">
        <v>33</v>
      </c>
      <c r="B37" s="136"/>
      <c r="C37" s="136"/>
      <c r="D37" s="136"/>
      <c r="E37" s="136"/>
      <c r="F37" s="137"/>
      <c r="G37" s="138" t="s">
        <v>63</v>
      </c>
      <c r="H37" s="136"/>
      <c r="I37" s="136"/>
      <c r="J37" s="136"/>
      <c r="K37" s="139"/>
      <c r="L37" s="140">
        <v>29</v>
      </c>
      <c r="M37" s="141" t="s">
        <v>41</v>
      </c>
      <c r="N37" s="142"/>
      <c r="O37" s="142"/>
      <c r="P37" s="143"/>
      <c r="Q37" s="144">
        <v>0</v>
      </c>
      <c r="R37" s="145"/>
    </row>
  </sheetData>
  <sheetProtection/>
  <mergeCells count="7">
    <mergeCell ref="B28:D28"/>
    <mergeCell ref="B21:D21"/>
    <mergeCell ref="B22:D22"/>
    <mergeCell ref="B23:D23"/>
    <mergeCell ref="B24:D24"/>
    <mergeCell ref="B25:D25"/>
    <mergeCell ref="B26:D26"/>
  </mergeCells>
  <printOptions/>
  <pageMargins left="0.5" right="0.43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zoomScale="110" zoomScaleNormal="110" zoomScalePageLayoutView="0" workbookViewId="0" topLeftCell="A97">
      <selection activeCell="F122" sqref="F122"/>
    </sheetView>
  </sheetViews>
  <sheetFormatPr defaultColWidth="9.00390625" defaultRowHeight="12.75"/>
  <cols>
    <col min="1" max="1" width="5.75390625" style="0" customWidth="1"/>
    <col min="2" max="2" width="56.125" style="0" customWidth="1"/>
    <col min="3" max="3" width="4.75390625" style="0" customWidth="1"/>
    <col min="4" max="4" width="7.25390625" style="0" customWidth="1"/>
    <col min="5" max="5" width="10.375" style="184" customWidth="1"/>
    <col min="6" max="6" width="13.00390625" style="184" customWidth="1"/>
  </cols>
  <sheetData>
    <row r="1" spans="1:6" ht="29.25" customHeight="1" thickBot="1">
      <c r="A1" s="188" t="s">
        <v>84</v>
      </c>
      <c r="B1" s="189" t="s">
        <v>0</v>
      </c>
      <c r="C1" s="190" t="s">
        <v>1</v>
      </c>
      <c r="D1" s="191" t="s">
        <v>147</v>
      </c>
      <c r="E1" s="192" t="s">
        <v>25</v>
      </c>
      <c r="F1" s="193" t="s">
        <v>148</v>
      </c>
    </row>
    <row r="2" spans="1:6" ht="4.5" customHeight="1" thickBot="1">
      <c r="A2" s="5"/>
      <c r="B2" s="6"/>
      <c r="C2" s="6"/>
      <c r="D2" s="155"/>
      <c r="E2" s="169"/>
      <c r="F2" s="170"/>
    </row>
    <row r="3" spans="1:6" ht="18" customHeight="1">
      <c r="A3" s="149"/>
      <c r="B3" s="208" t="s">
        <v>220</v>
      </c>
      <c r="C3" s="150"/>
      <c r="D3" s="151"/>
      <c r="E3" s="171"/>
      <c r="F3" s="172"/>
    </row>
    <row r="4" spans="1:6" ht="25.5">
      <c r="A4" s="4" t="s">
        <v>2</v>
      </c>
      <c r="B4" s="205" t="s">
        <v>264</v>
      </c>
      <c r="C4" s="2" t="s">
        <v>18</v>
      </c>
      <c r="D4" s="152">
        <v>1</v>
      </c>
      <c r="E4" s="156">
        <v>0</v>
      </c>
      <c r="F4" s="157">
        <f aca="true" t="shared" si="0" ref="F4:F9">D4*E4</f>
        <v>0</v>
      </c>
    </row>
    <row r="5" spans="1:6" ht="12.75">
      <c r="A5" s="7" t="s">
        <v>3</v>
      </c>
      <c r="B5" s="3" t="s">
        <v>265</v>
      </c>
      <c r="C5" s="2" t="s">
        <v>18</v>
      </c>
      <c r="D5" s="152">
        <v>1</v>
      </c>
      <c r="E5" s="194">
        <v>0</v>
      </c>
      <c r="F5" s="157">
        <f t="shared" si="0"/>
        <v>0</v>
      </c>
    </row>
    <row r="6" spans="1:6" ht="12.75">
      <c r="A6" s="4" t="s">
        <v>4</v>
      </c>
      <c r="B6" s="3" t="s">
        <v>111</v>
      </c>
      <c r="C6" s="2" t="s">
        <v>18</v>
      </c>
      <c r="D6" s="152">
        <v>1</v>
      </c>
      <c r="E6" s="156">
        <v>0</v>
      </c>
      <c r="F6" s="157">
        <f t="shared" si="0"/>
        <v>0</v>
      </c>
    </row>
    <row r="7" spans="1:6" ht="12.75">
      <c r="A7" s="7" t="s">
        <v>5</v>
      </c>
      <c r="B7" s="3" t="s">
        <v>157</v>
      </c>
      <c r="C7" s="2" t="s">
        <v>18</v>
      </c>
      <c r="D7" s="152">
        <v>1</v>
      </c>
      <c r="E7" s="156">
        <v>0</v>
      </c>
      <c r="F7" s="157">
        <f t="shared" si="0"/>
        <v>0</v>
      </c>
    </row>
    <row r="8" spans="1:6" ht="12.75">
      <c r="A8" s="4" t="s">
        <v>85</v>
      </c>
      <c r="B8" s="3" t="s">
        <v>156</v>
      </c>
      <c r="C8" s="2" t="s">
        <v>18</v>
      </c>
      <c r="D8" s="152">
        <v>1</v>
      </c>
      <c r="E8" s="156">
        <v>0</v>
      </c>
      <c r="F8" s="157">
        <f t="shared" si="0"/>
        <v>0</v>
      </c>
    </row>
    <row r="9" spans="1:6" ht="25.5">
      <c r="A9" s="7" t="s">
        <v>86</v>
      </c>
      <c r="B9" s="168" t="s">
        <v>158</v>
      </c>
      <c r="C9" s="2" t="s">
        <v>18</v>
      </c>
      <c r="D9" s="152">
        <v>1</v>
      </c>
      <c r="E9" s="156">
        <v>0</v>
      </c>
      <c r="F9" s="157">
        <f t="shared" si="0"/>
        <v>0</v>
      </c>
    </row>
    <row r="10" spans="1:6" ht="12.75" customHeight="1">
      <c r="A10" s="7"/>
      <c r="B10" s="187" t="s">
        <v>23</v>
      </c>
      <c r="C10" s="2"/>
      <c r="D10" s="152"/>
      <c r="E10" s="156"/>
      <c r="F10" s="186">
        <f>SUM(F4:F9)</f>
        <v>0</v>
      </c>
    </row>
    <row r="11" spans="1:6" ht="12.75" customHeight="1">
      <c r="A11" s="7"/>
      <c r="B11" s="187"/>
      <c r="C11" s="2"/>
      <c r="D11" s="152"/>
      <c r="E11" s="156"/>
      <c r="F11" s="186"/>
    </row>
    <row r="12" spans="1:6" ht="18" customHeight="1">
      <c r="A12" s="158"/>
      <c r="B12" s="207" t="s">
        <v>240</v>
      </c>
      <c r="C12" s="160"/>
      <c r="D12" s="161"/>
      <c r="E12" s="174"/>
      <c r="F12" s="175"/>
    </row>
    <row r="13" spans="1:6" ht="12.75" customHeight="1">
      <c r="A13" s="4" t="s">
        <v>6</v>
      </c>
      <c r="B13" s="205" t="s">
        <v>241</v>
      </c>
      <c r="C13" s="2" t="s">
        <v>18</v>
      </c>
      <c r="D13" s="152">
        <v>1</v>
      </c>
      <c r="E13" s="156">
        <v>0</v>
      </c>
      <c r="F13" s="157">
        <f>D13*E13</f>
        <v>0</v>
      </c>
    </row>
    <row r="14" spans="1:6" ht="12.75" customHeight="1">
      <c r="A14" s="4" t="s">
        <v>7</v>
      </c>
      <c r="B14" s="3" t="s">
        <v>111</v>
      </c>
      <c r="C14" s="2" t="s">
        <v>18</v>
      </c>
      <c r="D14" s="152">
        <v>1</v>
      </c>
      <c r="E14" s="156">
        <v>0</v>
      </c>
      <c r="F14" s="157">
        <f>D14*E14</f>
        <v>0</v>
      </c>
    </row>
    <row r="15" spans="1:6" ht="12.75" customHeight="1">
      <c r="A15" s="4" t="s">
        <v>8</v>
      </c>
      <c r="B15" s="3" t="s">
        <v>157</v>
      </c>
      <c r="C15" s="2" t="s">
        <v>18</v>
      </c>
      <c r="D15" s="152">
        <v>1</v>
      </c>
      <c r="E15" s="156">
        <v>0</v>
      </c>
      <c r="F15" s="157">
        <f>D15*E15</f>
        <v>0</v>
      </c>
    </row>
    <row r="16" spans="1:6" ht="12.75" customHeight="1">
      <c r="A16" s="4" t="s">
        <v>123</v>
      </c>
      <c r="B16" s="3" t="s">
        <v>156</v>
      </c>
      <c r="C16" s="2" t="s">
        <v>18</v>
      </c>
      <c r="D16" s="152">
        <v>1</v>
      </c>
      <c r="E16" s="156">
        <v>0</v>
      </c>
      <c r="F16" s="157">
        <f>D16*E16</f>
        <v>0</v>
      </c>
    </row>
    <row r="17" spans="1:6" ht="12.75" customHeight="1">
      <c r="A17" s="4" t="s">
        <v>124</v>
      </c>
      <c r="B17" s="168" t="s">
        <v>158</v>
      </c>
      <c r="C17" s="2" t="s">
        <v>18</v>
      </c>
      <c r="D17" s="152">
        <v>1</v>
      </c>
      <c r="E17" s="156">
        <v>0</v>
      </c>
      <c r="F17" s="157">
        <f>D17*E17</f>
        <v>0</v>
      </c>
    </row>
    <row r="18" spans="1:6" ht="12.75" customHeight="1">
      <c r="A18" s="7"/>
      <c r="B18" s="187" t="s">
        <v>23</v>
      </c>
      <c r="C18" s="2"/>
      <c r="D18" s="152"/>
      <c r="E18" s="156"/>
      <c r="F18" s="186">
        <f>SUM(F13:F17)</f>
        <v>0</v>
      </c>
    </row>
    <row r="19" spans="1:6" ht="12.75" customHeight="1">
      <c r="A19" s="7"/>
      <c r="B19" s="187"/>
      <c r="C19" s="2"/>
      <c r="D19" s="152"/>
      <c r="E19" s="156"/>
      <c r="F19" s="186"/>
    </row>
    <row r="20" spans="1:6" ht="12.75" customHeight="1">
      <c r="A20" s="7"/>
      <c r="B20" s="187" t="s">
        <v>242</v>
      </c>
      <c r="C20" s="2"/>
      <c r="D20" s="152"/>
      <c r="E20" s="156"/>
      <c r="F20" s="186">
        <f>F10+F18</f>
        <v>0</v>
      </c>
    </row>
    <row r="21" spans="1:6" ht="12.75" customHeight="1">
      <c r="A21" s="7"/>
      <c r="B21" s="3"/>
      <c r="C21" s="2"/>
      <c r="D21" s="152"/>
      <c r="E21" s="156"/>
      <c r="F21" s="173"/>
    </row>
    <row r="22" spans="1:6" ht="18" customHeight="1">
      <c r="A22" s="158"/>
      <c r="B22" s="207" t="s">
        <v>99</v>
      </c>
      <c r="C22" s="160"/>
      <c r="D22" s="161"/>
      <c r="E22" s="174"/>
      <c r="F22" s="175"/>
    </row>
    <row r="23" spans="1:6" ht="12.75">
      <c r="A23" s="4" t="s">
        <v>125</v>
      </c>
      <c r="B23" s="3" t="s">
        <v>205</v>
      </c>
      <c r="C23" s="146" t="s">
        <v>18</v>
      </c>
      <c r="D23" s="152">
        <v>1</v>
      </c>
      <c r="E23" s="194">
        <v>0</v>
      </c>
      <c r="F23" s="157">
        <f aca="true" t="shared" si="1" ref="F23:F37">D23*E23</f>
        <v>0</v>
      </c>
    </row>
    <row r="24" spans="1:6" ht="12.75">
      <c r="A24" s="4" t="s">
        <v>87</v>
      </c>
      <c r="B24" s="3" t="s">
        <v>221</v>
      </c>
      <c r="C24" s="146" t="s">
        <v>18</v>
      </c>
      <c r="D24" s="152">
        <v>6</v>
      </c>
      <c r="E24" s="194">
        <v>0</v>
      </c>
      <c r="F24" s="157">
        <f t="shared" si="1"/>
        <v>0</v>
      </c>
    </row>
    <row r="25" spans="1:6" ht="12.75">
      <c r="A25" s="4" t="s">
        <v>9</v>
      </c>
      <c r="B25" s="3" t="s">
        <v>144</v>
      </c>
      <c r="C25" s="2" t="s">
        <v>18</v>
      </c>
      <c r="D25" s="152">
        <v>5</v>
      </c>
      <c r="E25" s="156">
        <v>0</v>
      </c>
      <c r="F25" s="157">
        <f t="shared" si="1"/>
        <v>0</v>
      </c>
    </row>
    <row r="26" spans="1:6" ht="12.75" customHeight="1">
      <c r="A26" s="4" t="s">
        <v>10</v>
      </c>
      <c r="B26" s="3" t="s">
        <v>244</v>
      </c>
      <c r="C26" s="2" t="s">
        <v>18</v>
      </c>
      <c r="D26" s="152">
        <v>2</v>
      </c>
      <c r="E26" s="194">
        <v>0</v>
      </c>
      <c r="F26" s="157">
        <f t="shared" si="1"/>
        <v>0</v>
      </c>
    </row>
    <row r="27" spans="1:6" ht="12.75">
      <c r="A27" s="4" t="s">
        <v>177</v>
      </c>
      <c r="B27" s="3" t="s">
        <v>243</v>
      </c>
      <c r="C27" s="2" t="s">
        <v>18</v>
      </c>
      <c r="D27" s="152">
        <v>4</v>
      </c>
      <c r="E27" s="156">
        <v>0</v>
      </c>
      <c r="F27" s="157">
        <f t="shared" si="1"/>
        <v>0</v>
      </c>
    </row>
    <row r="28" spans="1:6" ht="12.75">
      <c r="A28" s="4" t="s">
        <v>178</v>
      </c>
      <c r="B28" s="3" t="s">
        <v>248</v>
      </c>
      <c r="C28" s="2" t="s">
        <v>18</v>
      </c>
      <c r="D28" s="152">
        <v>4</v>
      </c>
      <c r="E28" s="156">
        <v>0</v>
      </c>
      <c r="F28" s="157">
        <f t="shared" si="1"/>
        <v>0</v>
      </c>
    </row>
    <row r="29" spans="1:6" ht="12.75">
      <c r="A29" s="4" t="s">
        <v>11</v>
      </c>
      <c r="B29" s="3" t="s">
        <v>245</v>
      </c>
      <c r="C29" s="2" t="s">
        <v>18</v>
      </c>
      <c r="D29" s="152">
        <v>2</v>
      </c>
      <c r="E29" s="156">
        <v>0</v>
      </c>
      <c r="F29" s="157">
        <f t="shared" si="1"/>
        <v>0</v>
      </c>
    </row>
    <row r="30" spans="1:6" ht="12.75">
      <c r="A30" s="4" t="s">
        <v>126</v>
      </c>
      <c r="B30" s="3" t="s">
        <v>246</v>
      </c>
      <c r="C30" s="2" t="s">
        <v>18</v>
      </c>
      <c r="D30" s="152">
        <v>4</v>
      </c>
      <c r="E30" s="156">
        <v>0</v>
      </c>
      <c r="F30" s="157">
        <f t="shared" si="1"/>
        <v>0</v>
      </c>
    </row>
    <row r="31" spans="1:6" ht="12.75">
      <c r="A31" s="4" t="s">
        <v>149</v>
      </c>
      <c r="B31" s="3" t="s">
        <v>247</v>
      </c>
      <c r="C31" s="2" t="s">
        <v>18</v>
      </c>
      <c r="D31" s="152">
        <v>2</v>
      </c>
      <c r="E31" s="156">
        <v>0</v>
      </c>
      <c r="F31" s="157">
        <f t="shared" si="1"/>
        <v>0</v>
      </c>
    </row>
    <row r="32" spans="1:6" ht="12.75">
      <c r="A32" s="4" t="s">
        <v>12</v>
      </c>
      <c r="B32" s="3" t="s">
        <v>266</v>
      </c>
      <c r="C32" s="2" t="s">
        <v>18</v>
      </c>
      <c r="D32" s="152">
        <v>2</v>
      </c>
      <c r="E32" s="156">
        <v>0</v>
      </c>
      <c r="F32" s="157">
        <f t="shared" si="1"/>
        <v>0</v>
      </c>
    </row>
    <row r="33" spans="1:6" ht="12.75">
      <c r="A33" s="4" t="s">
        <v>13</v>
      </c>
      <c r="B33" s="3" t="s">
        <v>267</v>
      </c>
      <c r="C33" s="2" t="s">
        <v>18</v>
      </c>
      <c r="D33" s="152">
        <v>24</v>
      </c>
      <c r="E33" s="194">
        <v>0</v>
      </c>
      <c r="F33" s="157">
        <f t="shared" si="1"/>
        <v>0</v>
      </c>
    </row>
    <row r="34" spans="1:6" ht="12.75">
      <c r="A34" s="4" t="s">
        <v>14</v>
      </c>
      <c r="B34" s="3" t="s">
        <v>268</v>
      </c>
      <c r="C34" s="2" t="s">
        <v>18</v>
      </c>
      <c r="D34" s="152">
        <v>6</v>
      </c>
      <c r="E34" s="194">
        <v>0</v>
      </c>
      <c r="F34" s="157">
        <f t="shared" si="1"/>
        <v>0</v>
      </c>
    </row>
    <row r="35" spans="1:6" ht="12.75">
      <c r="A35" s="4" t="s">
        <v>15</v>
      </c>
      <c r="B35" s="3" t="s">
        <v>269</v>
      </c>
      <c r="C35" s="2" t="s">
        <v>18</v>
      </c>
      <c r="D35" s="152">
        <v>10</v>
      </c>
      <c r="E35" s="194">
        <v>0</v>
      </c>
      <c r="F35" s="157">
        <f t="shared" si="1"/>
        <v>0</v>
      </c>
    </row>
    <row r="36" spans="1:6" ht="12.75">
      <c r="A36" s="4" t="s">
        <v>16</v>
      </c>
      <c r="B36" s="3" t="s">
        <v>270</v>
      </c>
      <c r="C36" s="2" t="s">
        <v>18</v>
      </c>
      <c r="D36" s="152">
        <v>1</v>
      </c>
      <c r="E36" s="194">
        <v>0</v>
      </c>
      <c r="F36" s="157">
        <f t="shared" si="1"/>
        <v>0</v>
      </c>
    </row>
    <row r="37" spans="1:6" ht="12.75">
      <c r="A37" s="4" t="s">
        <v>179</v>
      </c>
      <c r="B37" s="3" t="s">
        <v>298</v>
      </c>
      <c r="C37" s="2" t="s">
        <v>18</v>
      </c>
      <c r="D37" s="152">
        <v>1</v>
      </c>
      <c r="E37" s="194">
        <v>0</v>
      </c>
      <c r="F37" s="157">
        <f t="shared" si="1"/>
        <v>0</v>
      </c>
    </row>
    <row r="38" spans="1:6" ht="12.75" customHeight="1">
      <c r="A38" s="4"/>
      <c r="B38" s="89" t="s">
        <v>23</v>
      </c>
      <c r="C38" s="2"/>
      <c r="D38" s="152"/>
      <c r="E38" s="156"/>
      <c r="F38" s="186">
        <f>SUM(F23:F37)</f>
        <v>0</v>
      </c>
    </row>
    <row r="39" spans="1:6" ht="12.75" customHeight="1">
      <c r="A39" s="4"/>
      <c r="B39" s="3"/>
      <c r="C39" s="2"/>
      <c r="D39" s="152"/>
      <c r="E39" s="156"/>
      <c r="F39" s="157"/>
    </row>
    <row r="40" spans="1:6" ht="18" customHeight="1">
      <c r="A40" s="158"/>
      <c r="B40" s="207" t="s">
        <v>152</v>
      </c>
      <c r="C40" s="160"/>
      <c r="D40" s="161"/>
      <c r="E40" s="174"/>
      <c r="F40" s="175"/>
    </row>
    <row r="41" spans="1:6" ht="25.5">
      <c r="A41" s="4" t="s">
        <v>17</v>
      </c>
      <c r="B41" s="168" t="s">
        <v>271</v>
      </c>
      <c r="C41" s="2" t="s">
        <v>18</v>
      </c>
      <c r="D41" s="152">
        <v>2</v>
      </c>
      <c r="E41" s="156">
        <v>0</v>
      </c>
      <c r="F41" s="157">
        <f aca="true" t="shared" si="2" ref="F41:F55">D41*E41</f>
        <v>0</v>
      </c>
    </row>
    <row r="42" spans="1:6" ht="12.75" customHeight="1">
      <c r="A42" s="7" t="s">
        <v>224</v>
      </c>
      <c r="B42" s="3" t="s">
        <v>249</v>
      </c>
      <c r="C42" s="2" t="s">
        <v>18</v>
      </c>
      <c r="D42" s="152">
        <v>2</v>
      </c>
      <c r="E42" s="194">
        <v>0</v>
      </c>
      <c r="F42" s="157">
        <f t="shared" si="2"/>
        <v>0</v>
      </c>
    </row>
    <row r="43" spans="1:6" ht="12.75" customHeight="1">
      <c r="A43" s="4" t="s">
        <v>225</v>
      </c>
      <c r="B43" s="3" t="s">
        <v>302</v>
      </c>
      <c r="C43" s="2" t="s">
        <v>18</v>
      </c>
      <c r="D43" s="152">
        <v>1</v>
      </c>
      <c r="E43" s="194">
        <v>0</v>
      </c>
      <c r="F43" s="157">
        <f>D43*E43</f>
        <v>0</v>
      </c>
    </row>
    <row r="44" spans="1:6" ht="12.75" customHeight="1">
      <c r="A44" s="7" t="s">
        <v>226</v>
      </c>
      <c r="B44" s="3" t="s">
        <v>272</v>
      </c>
      <c r="C44" s="2" t="s">
        <v>18</v>
      </c>
      <c r="D44" s="152">
        <v>2</v>
      </c>
      <c r="E44" s="194">
        <v>0</v>
      </c>
      <c r="F44" s="157">
        <f t="shared" si="2"/>
        <v>0</v>
      </c>
    </row>
    <row r="45" spans="1:6" ht="12.75" customHeight="1">
      <c r="A45" s="4" t="s">
        <v>227</v>
      </c>
      <c r="B45" s="3" t="s">
        <v>250</v>
      </c>
      <c r="C45" s="2" t="s">
        <v>18</v>
      </c>
      <c r="D45" s="152">
        <v>1</v>
      </c>
      <c r="E45" s="194">
        <v>0</v>
      </c>
      <c r="F45" s="157">
        <f t="shared" si="2"/>
        <v>0</v>
      </c>
    </row>
    <row r="46" spans="1:6" ht="12.75" customHeight="1">
      <c r="A46" s="7" t="s">
        <v>228</v>
      </c>
      <c r="B46" s="3" t="s">
        <v>194</v>
      </c>
      <c r="C46" s="2" t="s">
        <v>18</v>
      </c>
      <c r="D46" s="152">
        <v>1</v>
      </c>
      <c r="E46" s="156">
        <v>0</v>
      </c>
      <c r="F46" s="157">
        <f t="shared" si="2"/>
        <v>0</v>
      </c>
    </row>
    <row r="47" spans="1:6" ht="12.75" customHeight="1">
      <c r="A47" s="4" t="s">
        <v>229</v>
      </c>
      <c r="B47" s="3" t="s">
        <v>167</v>
      </c>
      <c r="C47" s="2" t="s">
        <v>18</v>
      </c>
      <c r="D47" s="152">
        <v>2</v>
      </c>
      <c r="E47" s="156">
        <v>0</v>
      </c>
      <c r="F47" s="157">
        <f t="shared" si="2"/>
        <v>0</v>
      </c>
    </row>
    <row r="48" spans="1:6" ht="12.75" customHeight="1">
      <c r="A48" s="7" t="s">
        <v>230</v>
      </c>
      <c r="B48" s="3" t="s">
        <v>159</v>
      </c>
      <c r="C48" s="2" t="s">
        <v>18</v>
      </c>
      <c r="D48" s="152">
        <v>1</v>
      </c>
      <c r="E48" s="156">
        <v>0</v>
      </c>
      <c r="F48" s="157">
        <f t="shared" si="2"/>
        <v>0</v>
      </c>
    </row>
    <row r="49" spans="1:6" ht="12.75" customHeight="1">
      <c r="A49" s="4" t="s">
        <v>231</v>
      </c>
      <c r="B49" s="3" t="s">
        <v>294</v>
      </c>
      <c r="C49" s="146" t="s">
        <v>18</v>
      </c>
      <c r="D49" s="152">
        <v>1</v>
      </c>
      <c r="E49" s="194">
        <v>0</v>
      </c>
      <c r="F49" s="157">
        <f t="shared" si="2"/>
        <v>0</v>
      </c>
    </row>
    <row r="50" spans="1:6" ht="12.75" customHeight="1">
      <c r="A50" s="7" t="s">
        <v>232</v>
      </c>
      <c r="B50" s="3" t="s">
        <v>295</v>
      </c>
      <c r="C50" s="146" t="s">
        <v>18</v>
      </c>
      <c r="D50" s="152">
        <v>1</v>
      </c>
      <c r="E50" s="194">
        <v>0</v>
      </c>
      <c r="F50" s="157">
        <f t="shared" si="2"/>
        <v>0</v>
      </c>
    </row>
    <row r="51" spans="1:6" ht="12.75" customHeight="1">
      <c r="A51" s="4" t="s">
        <v>233</v>
      </c>
      <c r="B51" s="3" t="s">
        <v>196</v>
      </c>
      <c r="C51" s="2" t="s">
        <v>18</v>
      </c>
      <c r="D51" s="152">
        <v>1</v>
      </c>
      <c r="E51" s="156">
        <v>0</v>
      </c>
      <c r="F51" s="157">
        <f t="shared" si="2"/>
        <v>0</v>
      </c>
    </row>
    <row r="52" spans="1:6" ht="12.75" customHeight="1">
      <c r="A52" s="7" t="s">
        <v>234</v>
      </c>
      <c r="B52" s="3" t="s">
        <v>195</v>
      </c>
      <c r="C52" s="146" t="s">
        <v>251</v>
      </c>
      <c r="D52" s="152">
        <v>164</v>
      </c>
      <c r="E52" s="194">
        <v>0</v>
      </c>
      <c r="F52" s="157">
        <f t="shared" si="2"/>
        <v>0</v>
      </c>
    </row>
    <row r="53" spans="1:6" ht="12.75" customHeight="1">
      <c r="A53" s="4" t="s">
        <v>235</v>
      </c>
      <c r="B53" s="3" t="s">
        <v>273</v>
      </c>
      <c r="C53" s="2" t="s">
        <v>18</v>
      </c>
      <c r="D53" s="152">
        <v>1</v>
      </c>
      <c r="E53" s="194">
        <v>0</v>
      </c>
      <c r="F53" s="157">
        <f t="shared" si="2"/>
        <v>0</v>
      </c>
    </row>
    <row r="54" spans="1:6" ht="12.75" customHeight="1">
      <c r="A54" s="7" t="s">
        <v>236</v>
      </c>
      <c r="B54" s="3" t="s">
        <v>252</v>
      </c>
      <c r="C54" s="2" t="s">
        <v>18</v>
      </c>
      <c r="D54" s="152">
        <v>4</v>
      </c>
      <c r="E54" s="194">
        <v>0</v>
      </c>
      <c r="F54" s="157">
        <f t="shared" si="2"/>
        <v>0</v>
      </c>
    </row>
    <row r="55" spans="1:6" ht="12.75" customHeight="1">
      <c r="A55" s="4" t="s">
        <v>237</v>
      </c>
      <c r="B55" s="3" t="s">
        <v>222</v>
      </c>
      <c r="C55" s="146" t="s">
        <v>251</v>
      </c>
      <c r="D55" s="152">
        <v>64</v>
      </c>
      <c r="E55" s="194">
        <v>0</v>
      </c>
      <c r="F55" s="157">
        <f t="shared" si="2"/>
        <v>0</v>
      </c>
    </row>
    <row r="56" spans="1:6" ht="12.75" customHeight="1">
      <c r="A56" s="4"/>
      <c r="B56" s="3" t="s">
        <v>23</v>
      </c>
      <c r="C56" s="146"/>
      <c r="D56" s="152"/>
      <c r="E56" s="156"/>
      <c r="F56" s="186">
        <f>SUM(F41:F55)</f>
        <v>0</v>
      </c>
    </row>
    <row r="57" spans="1:6" ht="12.75" customHeight="1">
      <c r="A57" s="158"/>
      <c r="B57" s="201"/>
      <c r="C57" s="202"/>
      <c r="D57" s="164"/>
      <c r="E57" s="203"/>
      <c r="F57" s="204"/>
    </row>
    <row r="58" spans="1:6" ht="15.75" customHeight="1">
      <c r="A58" s="158"/>
      <c r="B58" s="159" t="s">
        <v>22</v>
      </c>
      <c r="C58" s="160"/>
      <c r="D58" s="161"/>
      <c r="E58" s="174"/>
      <c r="F58" s="175"/>
    </row>
    <row r="59" spans="1:6" ht="12.75" customHeight="1">
      <c r="A59" s="4" t="s">
        <v>197</v>
      </c>
      <c r="B59" s="3" t="s">
        <v>153</v>
      </c>
      <c r="C59" s="2" t="s">
        <v>20</v>
      </c>
      <c r="D59" s="153">
        <v>690</v>
      </c>
      <c r="E59" s="194">
        <v>0</v>
      </c>
      <c r="F59" s="157">
        <f aca="true" t="shared" si="3" ref="F59:F94">D59*E59</f>
        <v>0</v>
      </c>
    </row>
    <row r="60" spans="1:6" ht="12.75" customHeight="1">
      <c r="A60" s="4" t="s">
        <v>198</v>
      </c>
      <c r="B60" s="3" t="s">
        <v>154</v>
      </c>
      <c r="C60" s="2" t="s">
        <v>20</v>
      </c>
      <c r="D60" s="153">
        <v>128</v>
      </c>
      <c r="E60" s="194">
        <v>0</v>
      </c>
      <c r="F60" s="157">
        <f t="shared" si="3"/>
        <v>0</v>
      </c>
    </row>
    <row r="61" spans="1:6" ht="12.75" customHeight="1">
      <c r="A61" s="4" t="s">
        <v>199</v>
      </c>
      <c r="B61" s="3" t="s">
        <v>155</v>
      </c>
      <c r="C61" s="2" t="s">
        <v>20</v>
      </c>
      <c r="D61" s="153">
        <v>218</v>
      </c>
      <c r="E61" s="194">
        <v>0</v>
      </c>
      <c r="F61" s="157">
        <f t="shared" si="3"/>
        <v>0</v>
      </c>
    </row>
    <row r="62" spans="1:6" ht="12.75" customHeight="1">
      <c r="A62" s="4" t="s">
        <v>200</v>
      </c>
      <c r="B62" s="3" t="s">
        <v>168</v>
      </c>
      <c r="C62" s="2" t="s">
        <v>20</v>
      </c>
      <c r="D62" s="153">
        <v>76</v>
      </c>
      <c r="E62" s="194">
        <v>0</v>
      </c>
      <c r="F62" s="157">
        <f t="shared" si="3"/>
        <v>0</v>
      </c>
    </row>
    <row r="63" spans="1:6" ht="12.75" customHeight="1">
      <c r="A63" s="4" t="s">
        <v>201</v>
      </c>
      <c r="B63" s="3" t="s">
        <v>274</v>
      </c>
      <c r="C63" s="2" t="s">
        <v>20</v>
      </c>
      <c r="D63" s="152">
        <v>42</v>
      </c>
      <c r="E63" s="194">
        <v>0</v>
      </c>
      <c r="F63" s="157">
        <f t="shared" si="3"/>
        <v>0</v>
      </c>
    </row>
    <row r="64" spans="1:6" ht="12.75" customHeight="1">
      <c r="A64" s="4" t="s">
        <v>202</v>
      </c>
      <c r="B64" s="3" t="s">
        <v>275</v>
      </c>
      <c r="C64" s="2" t="s">
        <v>20</v>
      </c>
      <c r="D64" s="153">
        <v>1862</v>
      </c>
      <c r="E64" s="156">
        <v>0</v>
      </c>
      <c r="F64" s="157">
        <f t="shared" si="3"/>
        <v>0</v>
      </c>
    </row>
    <row r="65" spans="1:6" ht="12.75" customHeight="1">
      <c r="A65" s="4" t="s">
        <v>203</v>
      </c>
      <c r="B65" s="3" t="s">
        <v>276</v>
      </c>
      <c r="C65" s="2" t="s">
        <v>20</v>
      </c>
      <c r="D65" s="153">
        <v>1710</v>
      </c>
      <c r="E65" s="156">
        <v>0</v>
      </c>
      <c r="F65" s="157">
        <f t="shared" si="3"/>
        <v>0</v>
      </c>
    </row>
    <row r="66" spans="1:6" ht="12.75" customHeight="1">
      <c r="A66" s="4" t="s">
        <v>112</v>
      </c>
      <c r="B66" s="3" t="s">
        <v>277</v>
      </c>
      <c r="C66" s="2" t="s">
        <v>20</v>
      </c>
      <c r="D66" s="153">
        <v>46</v>
      </c>
      <c r="E66" s="156">
        <v>0</v>
      </c>
      <c r="F66" s="157">
        <f t="shared" si="3"/>
        <v>0</v>
      </c>
    </row>
    <row r="67" spans="1:6" ht="12.75" customHeight="1">
      <c r="A67" s="4" t="s">
        <v>113</v>
      </c>
      <c r="B67" s="3" t="s">
        <v>169</v>
      </c>
      <c r="C67" s="2" t="s">
        <v>20</v>
      </c>
      <c r="D67" s="152">
        <v>44</v>
      </c>
      <c r="E67" s="194">
        <v>0</v>
      </c>
      <c r="F67" s="157">
        <f t="shared" si="3"/>
        <v>0</v>
      </c>
    </row>
    <row r="68" spans="1:6" ht="12.75" customHeight="1">
      <c r="A68" s="4" t="s">
        <v>118</v>
      </c>
      <c r="B68" s="3" t="s">
        <v>278</v>
      </c>
      <c r="C68" s="2" t="s">
        <v>20</v>
      </c>
      <c r="D68" s="152">
        <v>182</v>
      </c>
      <c r="E68" s="156">
        <v>0</v>
      </c>
      <c r="F68" s="157">
        <f t="shared" si="3"/>
        <v>0</v>
      </c>
    </row>
    <row r="69" spans="1:6" ht="12.75" customHeight="1">
      <c r="A69" s="4" t="s">
        <v>114</v>
      </c>
      <c r="B69" s="3" t="s">
        <v>238</v>
      </c>
      <c r="C69" s="2" t="s">
        <v>20</v>
      </c>
      <c r="D69" s="152">
        <v>90</v>
      </c>
      <c r="E69" s="156">
        <v>0</v>
      </c>
      <c r="F69" s="157">
        <f t="shared" si="3"/>
        <v>0</v>
      </c>
    </row>
    <row r="70" spans="1:6" ht="12.75" customHeight="1">
      <c r="A70" s="4" t="s">
        <v>115</v>
      </c>
      <c r="B70" s="3" t="s">
        <v>279</v>
      </c>
      <c r="C70" s="2" t="s">
        <v>20</v>
      </c>
      <c r="D70" s="152">
        <v>52</v>
      </c>
      <c r="E70" s="194">
        <v>0</v>
      </c>
      <c r="F70" s="157">
        <f t="shared" si="3"/>
        <v>0</v>
      </c>
    </row>
    <row r="71" spans="1:6" ht="12.75" customHeight="1">
      <c r="A71" s="4" t="s">
        <v>116</v>
      </c>
      <c r="B71" s="3" t="s">
        <v>280</v>
      </c>
      <c r="C71" s="2" t="s">
        <v>20</v>
      </c>
      <c r="D71" s="152">
        <v>98</v>
      </c>
      <c r="E71" s="194">
        <v>0</v>
      </c>
      <c r="F71" s="157">
        <f t="shared" si="3"/>
        <v>0</v>
      </c>
    </row>
    <row r="72" spans="1:6" ht="12.75" customHeight="1">
      <c r="A72" s="4" t="s">
        <v>117</v>
      </c>
      <c r="B72" s="3" t="s">
        <v>281</v>
      </c>
      <c r="C72" s="2" t="s">
        <v>20</v>
      </c>
      <c r="D72" s="153">
        <v>854</v>
      </c>
      <c r="E72" s="156">
        <v>0</v>
      </c>
      <c r="F72" s="157">
        <f t="shared" si="3"/>
        <v>0</v>
      </c>
    </row>
    <row r="73" spans="1:6" ht="12.75" customHeight="1">
      <c r="A73" s="4" t="s">
        <v>204</v>
      </c>
      <c r="B73" s="3" t="s">
        <v>107</v>
      </c>
      <c r="C73" s="2" t="s">
        <v>20</v>
      </c>
      <c r="D73" s="153">
        <v>86</v>
      </c>
      <c r="E73" s="194">
        <v>0</v>
      </c>
      <c r="F73" s="157">
        <f t="shared" si="3"/>
        <v>0</v>
      </c>
    </row>
    <row r="74" spans="1:6" ht="12.75" customHeight="1">
      <c r="A74" s="4" t="s">
        <v>127</v>
      </c>
      <c r="B74" s="3" t="s">
        <v>282</v>
      </c>
      <c r="C74" s="2" t="s">
        <v>20</v>
      </c>
      <c r="D74" s="153">
        <v>164</v>
      </c>
      <c r="E74" s="194">
        <v>0</v>
      </c>
      <c r="F74" s="157">
        <f t="shared" si="3"/>
        <v>0</v>
      </c>
    </row>
    <row r="75" spans="1:6" ht="12.75" customHeight="1">
      <c r="A75" s="4" t="s">
        <v>128</v>
      </c>
      <c r="B75" s="3" t="s">
        <v>284</v>
      </c>
      <c r="C75" s="2" t="s">
        <v>18</v>
      </c>
      <c r="D75" s="152">
        <v>12</v>
      </c>
      <c r="E75" s="194">
        <v>0</v>
      </c>
      <c r="F75" s="157">
        <f t="shared" si="3"/>
        <v>0</v>
      </c>
    </row>
    <row r="76" spans="1:6" ht="12.75" customHeight="1">
      <c r="A76" s="4" t="s">
        <v>129</v>
      </c>
      <c r="B76" s="3" t="s">
        <v>283</v>
      </c>
      <c r="C76" s="2" t="s">
        <v>18</v>
      </c>
      <c r="D76" s="152">
        <v>28</v>
      </c>
      <c r="E76" s="194">
        <v>0</v>
      </c>
      <c r="F76" s="157">
        <f t="shared" si="3"/>
        <v>0</v>
      </c>
    </row>
    <row r="77" spans="1:6" ht="12.75" customHeight="1">
      <c r="A77" s="4" t="s">
        <v>130</v>
      </c>
      <c r="B77" s="3" t="s">
        <v>170</v>
      </c>
      <c r="C77" s="2" t="s">
        <v>20</v>
      </c>
      <c r="D77" s="152">
        <v>32</v>
      </c>
      <c r="E77" s="194">
        <v>0</v>
      </c>
      <c r="F77" s="157">
        <f t="shared" si="3"/>
        <v>0</v>
      </c>
    </row>
    <row r="78" spans="1:6" ht="12.75" customHeight="1">
      <c r="A78" s="4" t="s">
        <v>131</v>
      </c>
      <c r="B78" s="3" t="s">
        <v>160</v>
      </c>
      <c r="C78" s="2" t="s">
        <v>20</v>
      </c>
      <c r="D78" s="152">
        <v>20</v>
      </c>
      <c r="E78" s="194">
        <v>0</v>
      </c>
      <c r="F78" s="157">
        <f t="shared" si="3"/>
        <v>0</v>
      </c>
    </row>
    <row r="79" spans="1:6" ht="12" customHeight="1">
      <c r="A79" s="4" t="s">
        <v>132</v>
      </c>
      <c r="B79" s="3" t="s">
        <v>161</v>
      </c>
      <c r="C79" s="2" t="s">
        <v>20</v>
      </c>
      <c r="D79" s="152">
        <v>468</v>
      </c>
      <c r="E79" s="194">
        <v>0</v>
      </c>
      <c r="F79" s="157">
        <f t="shared" si="3"/>
        <v>0</v>
      </c>
    </row>
    <row r="80" spans="1:6" ht="12.75" customHeight="1">
      <c r="A80" s="4" t="s">
        <v>181</v>
      </c>
      <c r="B80" s="3" t="s">
        <v>172</v>
      </c>
      <c r="C80" s="2" t="s">
        <v>18</v>
      </c>
      <c r="D80" s="152">
        <v>35</v>
      </c>
      <c r="E80" s="194">
        <v>0</v>
      </c>
      <c r="F80" s="157">
        <f t="shared" si="3"/>
        <v>0</v>
      </c>
    </row>
    <row r="81" spans="1:6" ht="12.75" customHeight="1">
      <c r="A81" s="4" t="s">
        <v>182</v>
      </c>
      <c r="B81" s="3" t="s">
        <v>171</v>
      </c>
      <c r="C81" s="2" t="s">
        <v>18</v>
      </c>
      <c r="D81" s="152">
        <v>25</v>
      </c>
      <c r="E81" s="194">
        <v>0</v>
      </c>
      <c r="F81" s="157">
        <f t="shared" si="3"/>
        <v>0</v>
      </c>
    </row>
    <row r="82" spans="1:6" ht="12.75" customHeight="1">
      <c r="A82" s="4" t="s">
        <v>183</v>
      </c>
      <c r="B82" s="3" t="s">
        <v>162</v>
      </c>
      <c r="C82" s="2" t="s">
        <v>18</v>
      </c>
      <c r="D82" s="153">
        <v>500</v>
      </c>
      <c r="E82" s="194">
        <v>0</v>
      </c>
      <c r="F82" s="157">
        <f t="shared" si="3"/>
        <v>0</v>
      </c>
    </row>
    <row r="83" spans="1:6" ht="12.75" customHeight="1">
      <c r="A83" s="4" t="s">
        <v>184</v>
      </c>
      <c r="B83" s="3" t="s">
        <v>163</v>
      </c>
      <c r="C83" s="2" t="s">
        <v>18</v>
      </c>
      <c r="D83" s="152">
        <v>550</v>
      </c>
      <c r="E83" s="194">
        <v>0</v>
      </c>
      <c r="F83" s="157">
        <f t="shared" si="3"/>
        <v>0</v>
      </c>
    </row>
    <row r="84" spans="1:6" ht="12.75" customHeight="1">
      <c r="A84" s="4" t="s">
        <v>185</v>
      </c>
      <c r="B84" s="3" t="s">
        <v>164</v>
      </c>
      <c r="C84" s="2" t="s">
        <v>18</v>
      </c>
      <c r="D84" s="153">
        <v>550</v>
      </c>
      <c r="E84" s="194">
        <v>0</v>
      </c>
      <c r="F84" s="157">
        <f t="shared" si="3"/>
        <v>0</v>
      </c>
    </row>
    <row r="85" spans="1:6" ht="12.75" customHeight="1">
      <c r="A85" s="4" t="s">
        <v>186</v>
      </c>
      <c r="B85" s="3" t="s">
        <v>121</v>
      </c>
      <c r="C85" s="2" t="s">
        <v>122</v>
      </c>
      <c r="D85" s="152">
        <v>30</v>
      </c>
      <c r="E85" s="194">
        <v>0</v>
      </c>
      <c r="F85" s="157">
        <f t="shared" si="3"/>
        <v>0</v>
      </c>
    </row>
    <row r="86" spans="1:6" ht="12.75" customHeight="1">
      <c r="A86" s="4" t="s">
        <v>187</v>
      </c>
      <c r="B86" s="3" t="s">
        <v>301</v>
      </c>
      <c r="C86" s="2" t="s">
        <v>20</v>
      </c>
      <c r="D86" s="152">
        <v>36</v>
      </c>
      <c r="E86" s="156">
        <v>0</v>
      </c>
      <c r="F86" s="157">
        <f t="shared" si="3"/>
        <v>0</v>
      </c>
    </row>
    <row r="87" spans="1:6" ht="12.75" customHeight="1">
      <c r="A87" s="4" t="s">
        <v>188</v>
      </c>
      <c r="B87" s="3" t="s">
        <v>285</v>
      </c>
      <c r="C87" s="2" t="s">
        <v>18</v>
      </c>
      <c r="D87" s="152">
        <v>148</v>
      </c>
      <c r="E87" s="156">
        <v>0</v>
      </c>
      <c r="F87" s="157">
        <f t="shared" si="3"/>
        <v>0</v>
      </c>
    </row>
    <row r="88" spans="1:6" ht="12.75" customHeight="1">
      <c r="A88" s="4" t="s">
        <v>189</v>
      </c>
      <c r="B88" s="3" t="s">
        <v>286</v>
      </c>
      <c r="C88" s="2" t="s">
        <v>18</v>
      </c>
      <c r="D88" s="152">
        <v>200</v>
      </c>
      <c r="E88" s="156">
        <v>0</v>
      </c>
      <c r="F88" s="157">
        <f t="shared" si="3"/>
        <v>0</v>
      </c>
    </row>
    <row r="89" spans="1:6" ht="12.75" customHeight="1">
      <c r="A89" s="4" t="s">
        <v>190</v>
      </c>
      <c r="B89" s="3" t="s">
        <v>173</v>
      </c>
      <c r="C89" s="2" t="s">
        <v>18</v>
      </c>
      <c r="D89" s="152">
        <v>5</v>
      </c>
      <c r="E89" s="194">
        <v>0</v>
      </c>
      <c r="F89" s="157">
        <f t="shared" si="3"/>
        <v>0</v>
      </c>
    </row>
    <row r="90" spans="1:6" ht="12.75" customHeight="1">
      <c r="A90" s="4" t="s">
        <v>191</v>
      </c>
      <c r="B90" s="3" t="s">
        <v>287</v>
      </c>
      <c r="C90" s="209" t="s">
        <v>18</v>
      </c>
      <c r="D90" s="152">
        <v>120</v>
      </c>
      <c r="E90" s="194">
        <v>0</v>
      </c>
      <c r="F90" s="157">
        <f t="shared" si="3"/>
        <v>0</v>
      </c>
    </row>
    <row r="91" spans="1:6" ht="37.5" customHeight="1">
      <c r="A91" s="4" t="s">
        <v>192</v>
      </c>
      <c r="B91" s="205" t="s">
        <v>216</v>
      </c>
      <c r="C91" s="2" t="s">
        <v>18</v>
      </c>
      <c r="D91" s="206">
        <v>14</v>
      </c>
      <c r="E91" s="156">
        <v>0</v>
      </c>
      <c r="F91" s="157">
        <f t="shared" si="3"/>
        <v>0</v>
      </c>
    </row>
    <row r="92" spans="1:6" ht="12.75" customHeight="1">
      <c r="A92" s="4" t="s">
        <v>193</v>
      </c>
      <c r="B92" s="3" t="s">
        <v>180</v>
      </c>
      <c r="C92" s="2" t="s">
        <v>18</v>
      </c>
      <c r="D92" s="152">
        <v>3</v>
      </c>
      <c r="E92" s="194">
        <v>0</v>
      </c>
      <c r="F92" s="157">
        <f t="shared" si="3"/>
        <v>0</v>
      </c>
    </row>
    <row r="93" spans="1:6" ht="12.75" customHeight="1">
      <c r="A93" s="4" t="s">
        <v>133</v>
      </c>
      <c r="B93" s="3" t="s">
        <v>288</v>
      </c>
      <c r="C93" s="2" t="s">
        <v>18</v>
      </c>
      <c r="D93" s="152">
        <v>5</v>
      </c>
      <c r="E93" s="194">
        <v>0</v>
      </c>
      <c r="F93" s="157">
        <f t="shared" si="3"/>
        <v>0</v>
      </c>
    </row>
    <row r="94" spans="1:6" ht="12.75" customHeight="1">
      <c r="A94" s="4" t="s">
        <v>134</v>
      </c>
      <c r="B94" s="3" t="s">
        <v>19</v>
      </c>
      <c r="C94" s="2" t="s">
        <v>18</v>
      </c>
      <c r="D94" s="152">
        <v>1</v>
      </c>
      <c r="E94" s="156">
        <v>0</v>
      </c>
      <c r="F94" s="157">
        <f t="shared" si="3"/>
        <v>0</v>
      </c>
    </row>
    <row r="95" spans="1:6" ht="12.75" customHeight="1">
      <c r="A95" s="4"/>
      <c r="B95" s="3" t="s">
        <v>96</v>
      </c>
      <c r="C95" s="146"/>
      <c r="D95" s="152"/>
      <c r="E95" s="156"/>
      <c r="F95" s="186">
        <f>SUM(F59:F94)</f>
        <v>0</v>
      </c>
    </row>
    <row r="96" spans="1:6" ht="12.75" customHeight="1">
      <c r="A96" s="7"/>
      <c r="B96" s="3"/>
      <c r="C96" s="2"/>
      <c r="D96" s="152"/>
      <c r="E96" s="156"/>
      <c r="F96" s="173"/>
    </row>
    <row r="97" spans="1:6" ht="15.75">
      <c r="A97" s="4"/>
      <c r="B97" s="167" t="s">
        <v>105</v>
      </c>
      <c r="C97" s="8"/>
      <c r="D97" s="154"/>
      <c r="E97" s="156"/>
      <c r="F97" s="176"/>
    </row>
    <row r="98" spans="1:6" ht="12.75" customHeight="1">
      <c r="A98" s="4" t="s">
        <v>135</v>
      </c>
      <c r="B98" s="3" t="s">
        <v>165</v>
      </c>
      <c r="C98" s="2" t="s">
        <v>18</v>
      </c>
      <c r="D98" s="152">
        <v>12</v>
      </c>
      <c r="E98" s="156">
        <v>0</v>
      </c>
      <c r="F98" s="157">
        <f aca="true" t="shared" si="4" ref="F98:F111">D98*E98</f>
        <v>0</v>
      </c>
    </row>
    <row r="99" spans="1:6" ht="12.75" customHeight="1">
      <c r="A99" s="4" t="s">
        <v>136</v>
      </c>
      <c r="B99" s="3" t="s">
        <v>254</v>
      </c>
      <c r="C99" s="2" t="s">
        <v>18</v>
      </c>
      <c r="D99" s="152">
        <v>8</v>
      </c>
      <c r="E99" s="156">
        <v>0</v>
      </c>
      <c r="F99" s="157">
        <f t="shared" si="4"/>
        <v>0</v>
      </c>
    </row>
    <row r="100" spans="1:6" ht="12.75" customHeight="1">
      <c r="A100" s="4" t="s">
        <v>137</v>
      </c>
      <c r="B100" s="3" t="s">
        <v>253</v>
      </c>
      <c r="C100" s="2" t="s">
        <v>18</v>
      </c>
      <c r="D100" s="152">
        <v>2</v>
      </c>
      <c r="E100" s="156">
        <v>0</v>
      </c>
      <c r="F100" s="157">
        <f t="shared" si="4"/>
        <v>0</v>
      </c>
    </row>
    <row r="101" spans="1:6" ht="12.75" customHeight="1">
      <c r="A101" s="4" t="s">
        <v>141</v>
      </c>
      <c r="B101" s="3" t="s">
        <v>289</v>
      </c>
      <c r="C101" s="2" t="s">
        <v>18</v>
      </c>
      <c r="D101" s="152">
        <v>24</v>
      </c>
      <c r="E101" s="156">
        <v>0</v>
      </c>
      <c r="F101" s="157">
        <v>0</v>
      </c>
    </row>
    <row r="102" spans="1:6" ht="12.75" customHeight="1">
      <c r="A102" s="4" t="s">
        <v>142</v>
      </c>
      <c r="B102" s="3" t="s">
        <v>290</v>
      </c>
      <c r="C102" s="2" t="s">
        <v>18</v>
      </c>
      <c r="D102" s="152">
        <v>10</v>
      </c>
      <c r="E102" s="156">
        <v>0</v>
      </c>
      <c r="F102" s="157">
        <f t="shared" si="4"/>
        <v>0</v>
      </c>
    </row>
    <row r="103" spans="1:6" ht="12.75" customHeight="1">
      <c r="A103" s="4" t="s">
        <v>143</v>
      </c>
      <c r="B103" s="3" t="s">
        <v>255</v>
      </c>
      <c r="C103" s="2" t="s">
        <v>18</v>
      </c>
      <c r="D103" s="152">
        <v>10</v>
      </c>
      <c r="E103" s="156">
        <v>0</v>
      </c>
      <c r="F103" s="157">
        <f t="shared" si="4"/>
        <v>0</v>
      </c>
    </row>
    <row r="104" spans="1:6" ht="12.75" customHeight="1">
      <c r="A104" s="4" t="s">
        <v>145</v>
      </c>
      <c r="B104" s="3" t="s">
        <v>223</v>
      </c>
      <c r="C104" s="2" t="s">
        <v>20</v>
      </c>
      <c r="D104" s="153">
        <f>SUM(D59:D66)</f>
        <v>4772</v>
      </c>
      <c r="E104" s="156">
        <v>0</v>
      </c>
      <c r="F104" s="157">
        <f t="shared" si="4"/>
        <v>0</v>
      </c>
    </row>
    <row r="105" spans="1:6" ht="12.75" customHeight="1">
      <c r="A105" s="4" t="s">
        <v>166</v>
      </c>
      <c r="B105" s="3" t="s">
        <v>256</v>
      </c>
      <c r="C105" s="2" t="s">
        <v>20</v>
      </c>
      <c r="D105" s="153">
        <f>SUM(D67:D72)</f>
        <v>1320</v>
      </c>
      <c r="E105" s="156">
        <v>0</v>
      </c>
      <c r="F105" s="157">
        <f t="shared" si="4"/>
        <v>0</v>
      </c>
    </row>
    <row r="106" spans="1:6" ht="12.75" customHeight="1">
      <c r="A106" s="4" t="s">
        <v>174</v>
      </c>
      <c r="B106" s="3" t="s">
        <v>291</v>
      </c>
      <c r="C106" s="2" t="s">
        <v>20</v>
      </c>
      <c r="D106" s="153">
        <f>SUM(D73:D74)</f>
        <v>250</v>
      </c>
      <c r="E106" s="194">
        <v>0</v>
      </c>
      <c r="F106" s="157">
        <f t="shared" si="4"/>
        <v>0</v>
      </c>
    </row>
    <row r="107" spans="1:6" ht="12.75" customHeight="1">
      <c r="A107" s="4" t="s">
        <v>206</v>
      </c>
      <c r="B107" s="3" t="s">
        <v>110</v>
      </c>
      <c r="C107" s="2" t="s">
        <v>20</v>
      </c>
      <c r="D107" s="152">
        <f>SUM(D75:D79)</f>
        <v>560</v>
      </c>
      <c r="E107" s="156">
        <v>0</v>
      </c>
      <c r="F107" s="157">
        <f t="shared" si="4"/>
        <v>0</v>
      </c>
    </row>
    <row r="108" spans="1:6" ht="12.75" customHeight="1">
      <c r="A108" s="4" t="s">
        <v>207</v>
      </c>
      <c r="B108" s="3" t="s">
        <v>119</v>
      </c>
      <c r="C108" s="2" t="s">
        <v>18</v>
      </c>
      <c r="D108" s="152">
        <f>D87</f>
        <v>148</v>
      </c>
      <c r="E108" s="156">
        <v>0</v>
      </c>
      <c r="F108" s="157">
        <f t="shared" si="4"/>
        <v>0</v>
      </c>
    </row>
    <row r="109" spans="1:6" ht="12.75" customHeight="1">
      <c r="A109" s="4" t="s">
        <v>208</v>
      </c>
      <c r="B109" s="3" t="s">
        <v>217</v>
      </c>
      <c r="C109" s="2" t="s">
        <v>18</v>
      </c>
      <c r="D109" s="152">
        <f>D91</f>
        <v>14</v>
      </c>
      <c r="E109" s="194">
        <v>0</v>
      </c>
      <c r="F109" s="157">
        <f t="shared" si="4"/>
        <v>0</v>
      </c>
    </row>
    <row r="110" spans="1:6" s="162" customFormat="1" ht="24.75" customHeight="1">
      <c r="A110" s="4" t="s">
        <v>209</v>
      </c>
      <c r="B110" s="163" t="s">
        <v>257</v>
      </c>
      <c r="C110" s="160" t="s">
        <v>18</v>
      </c>
      <c r="D110" s="164">
        <v>37</v>
      </c>
      <c r="E110" s="156">
        <v>0</v>
      </c>
      <c r="F110" s="157">
        <f t="shared" si="4"/>
        <v>0</v>
      </c>
    </row>
    <row r="111" spans="1:6" ht="12.75" customHeight="1">
      <c r="A111" s="4" t="s">
        <v>210</v>
      </c>
      <c r="B111" s="3" t="s">
        <v>292</v>
      </c>
      <c r="C111" s="2" t="s">
        <v>18</v>
      </c>
      <c r="D111" s="152">
        <v>1</v>
      </c>
      <c r="E111" s="156">
        <v>0</v>
      </c>
      <c r="F111" s="157">
        <f t="shared" si="4"/>
        <v>0</v>
      </c>
    </row>
    <row r="112" spans="1:6" ht="12.75" customHeight="1">
      <c r="A112" s="4"/>
      <c r="B112" s="3" t="s">
        <v>24</v>
      </c>
      <c r="C112" s="146"/>
      <c r="D112" s="152"/>
      <c r="E112" s="156"/>
      <c r="F112" s="186">
        <f>SUM(F98:F111)</f>
        <v>0</v>
      </c>
    </row>
    <row r="113" spans="1:6" ht="12.75">
      <c r="A113" s="4"/>
      <c r="B113" s="3"/>
      <c r="C113" s="2"/>
      <c r="D113" s="152"/>
      <c r="E113" s="156"/>
      <c r="F113" s="173"/>
    </row>
    <row r="114" spans="1:6" ht="15.75">
      <c r="A114" s="4"/>
      <c r="B114" s="167" t="s">
        <v>103</v>
      </c>
      <c r="C114" s="8"/>
      <c r="D114" s="154"/>
      <c r="E114" s="156"/>
      <c r="F114" s="176"/>
    </row>
    <row r="115" spans="1:6" ht="12.75">
      <c r="A115" s="4" t="s">
        <v>211</v>
      </c>
      <c r="B115" s="165" t="s">
        <v>258</v>
      </c>
      <c r="C115" s="2" t="s">
        <v>18</v>
      </c>
      <c r="D115" s="152">
        <v>1</v>
      </c>
      <c r="E115" s="177">
        <v>0</v>
      </c>
      <c r="F115" s="178">
        <f aca="true" t="shared" si="5" ref="F115:F127">D115*E115</f>
        <v>0</v>
      </c>
    </row>
    <row r="116" spans="1:6" s="162" customFormat="1" ht="12.75">
      <c r="A116" s="4" t="s">
        <v>212</v>
      </c>
      <c r="B116" s="165" t="s">
        <v>140</v>
      </c>
      <c r="C116" s="2" t="s">
        <v>100</v>
      </c>
      <c r="D116" s="152">
        <v>64</v>
      </c>
      <c r="E116" s="177">
        <v>0</v>
      </c>
      <c r="F116" s="178">
        <v>0</v>
      </c>
    </row>
    <row r="117" spans="1:6" s="162" customFormat="1" ht="12.75">
      <c r="A117" s="4" t="s">
        <v>213</v>
      </c>
      <c r="B117" s="165" t="s">
        <v>150</v>
      </c>
      <c r="C117" s="2" t="s">
        <v>18</v>
      </c>
      <c r="D117" s="152">
        <v>1</v>
      </c>
      <c r="E117" s="177">
        <v>0</v>
      </c>
      <c r="F117" s="178">
        <f t="shared" si="5"/>
        <v>0</v>
      </c>
    </row>
    <row r="118" spans="1:6" s="162" customFormat="1" ht="12.75">
      <c r="A118" s="4" t="s">
        <v>214</v>
      </c>
      <c r="B118" s="165" t="s">
        <v>151</v>
      </c>
      <c r="C118" s="2" t="s">
        <v>18</v>
      </c>
      <c r="D118" s="152">
        <v>1</v>
      </c>
      <c r="E118" s="177">
        <v>0</v>
      </c>
      <c r="F118" s="178">
        <f t="shared" si="5"/>
        <v>0</v>
      </c>
    </row>
    <row r="119" spans="1:6" s="162" customFormat="1" ht="12.75">
      <c r="A119" s="4" t="s">
        <v>215</v>
      </c>
      <c r="B119" s="165" t="s">
        <v>139</v>
      </c>
      <c r="C119" s="2" t="s">
        <v>100</v>
      </c>
      <c r="D119" s="152">
        <v>14</v>
      </c>
      <c r="E119" s="177">
        <v>0</v>
      </c>
      <c r="F119" s="178">
        <f t="shared" si="5"/>
        <v>0</v>
      </c>
    </row>
    <row r="120" spans="1:6" s="162" customFormat="1" ht="12.75">
      <c r="A120" s="4" t="s">
        <v>218</v>
      </c>
      <c r="B120" s="3" t="s">
        <v>175</v>
      </c>
      <c r="C120" s="2" t="s">
        <v>100</v>
      </c>
      <c r="D120" s="152">
        <v>1</v>
      </c>
      <c r="E120" s="200">
        <v>0</v>
      </c>
      <c r="F120" s="178">
        <f t="shared" si="5"/>
        <v>0</v>
      </c>
    </row>
    <row r="121" spans="1:6" s="162" customFormat="1" ht="12.75">
      <c r="A121" s="4" t="s">
        <v>219</v>
      </c>
      <c r="B121" s="165" t="s">
        <v>146</v>
      </c>
      <c r="C121" s="2" t="s">
        <v>138</v>
      </c>
      <c r="D121" s="152">
        <v>48</v>
      </c>
      <c r="E121" s="177">
        <v>0</v>
      </c>
      <c r="F121" s="178">
        <f t="shared" si="5"/>
        <v>0</v>
      </c>
    </row>
    <row r="122" spans="1:6" s="162" customFormat="1" ht="12.75">
      <c r="A122" s="4" t="s">
        <v>239</v>
      </c>
      <c r="B122" s="165" t="s">
        <v>101</v>
      </c>
      <c r="C122" s="2" t="s">
        <v>100</v>
      </c>
      <c r="D122" s="152">
        <v>8</v>
      </c>
      <c r="E122" s="177">
        <v>0</v>
      </c>
      <c r="F122" s="178">
        <f t="shared" si="5"/>
        <v>0</v>
      </c>
    </row>
    <row r="123" spans="1:6" s="162" customFormat="1" ht="12.75">
      <c r="A123" s="4" t="s">
        <v>296</v>
      </c>
      <c r="B123" s="165" t="s">
        <v>109</v>
      </c>
      <c r="C123" s="2" t="s">
        <v>100</v>
      </c>
      <c r="D123" s="152">
        <v>24</v>
      </c>
      <c r="E123" s="177">
        <v>0</v>
      </c>
      <c r="F123" s="178">
        <f t="shared" si="5"/>
        <v>0</v>
      </c>
    </row>
    <row r="124" spans="1:6" s="162" customFormat="1" ht="12.75">
      <c r="A124" s="4" t="s">
        <v>297</v>
      </c>
      <c r="B124" s="3" t="s">
        <v>176</v>
      </c>
      <c r="C124" s="2" t="s">
        <v>138</v>
      </c>
      <c r="D124" s="152">
        <v>16</v>
      </c>
      <c r="E124" s="194">
        <v>0</v>
      </c>
      <c r="F124" s="178">
        <f t="shared" si="5"/>
        <v>0</v>
      </c>
    </row>
    <row r="125" spans="1:6" s="162" customFormat="1" ht="12.75">
      <c r="A125" s="4" t="s">
        <v>299</v>
      </c>
      <c r="B125" s="3" t="s">
        <v>49</v>
      </c>
      <c r="C125" s="2" t="s">
        <v>18</v>
      </c>
      <c r="D125" s="152">
        <v>1</v>
      </c>
      <c r="E125" s="194">
        <v>0</v>
      </c>
      <c r="F125" s="178">
        <f t="shared" si="5"/>
        <v>0</v>
      </c>
    </row>
    <row r="126" spans="1:6" s="162" customFormat="1" ht="12.75">
      <c r="A126" s="4" t="s">
        <v>300</v>
      </c>
      <c r="B126" s="165" t="s">
        <v>102</v>
      </c>
      <c r="C126" s="2" t="s">
        <v>100</v>
      </c>
      <c r="D126" s="152">
        <v>16</v>
      </c>
      <c r="E126" s="177">
        <v>0</v>
      </c>
      <c r="F126" s="178">
        <f t="shared" si="5"/>
        <v>0</v>
      </c>
    </row>
    <row r="127" spans="1:6" s="162" customFormat="1" ht="12.75">
      <c r="A127" s="4" t="s">
        <v>303</v>
      </c>
      <c r="B127" s="3" t="s">
        <v>293</v>
      </c>
      <c r="C127" s="2" t="s">
        <v>18</v>
      </c>
      <c r="D127" s="152">
        <v>1</v>
      </c>
      <c r="E127" s="200">
        <v>0</v>
      </c>
      <c r="F127" s="178">
        <f t="shared" si="5"/>
        <v>0</v>
      </c>
    </row>
    <row r="128" spans="1:6" s="162" customFormat="1" ht="15.75" thickBot="1">
      <c r="A128" s="9"/>
      <c r="B128" s="195" t="s">
        <v>24</v>
      </c>
      <c r="C128" s="196"/>
      <c r="D128" s="197"/>
      <c r="E128" s="198"/>
      <c r="F128" s="199">
        <f>SUM(F115:F127)</f>
        <v>0</v>
      </c>
    </row>
    <row r="129" spans="1:6" ht="12.75">
      <c r="A129" s="92"/>
      <c r="B129" s="94"/>
      <c r="C129" s="92"/>
      <c r="D129" s="92"/>
      <c r="E129" s="212"/>
      <c r="F129" s="213"/>
    </row>
    <row r="130" spans="1:6" ht="15.75">
      <c r="A130" s="92"/>
      <c r="B130" s="93" t="s">
        <v>88</v>
      </c>
      <c r="C130" s="92"/>
      <c r="D130" s="92"/>
      <c r="E130" s="179"/>
      <c r="F130" s="179"/>
    </row>
    <row r="131" spans="1:6" ht="12.75">
      <c r="A131" s="92"/>
      <c r="B131" s="94"/>
      <c r="C131" s="92"/>
      <c r="D131" s="92"/>
      <c r="E131" s="179"/>
      <c r="F131" s="179"/>
    </row>
    <row r="132" spans="1:6" ht="12.75">
      <c r="A132" s="92"/>
      <c r="B132" s="94" t="s">
        <v>89</v>
      </c>
      <c r="C132" s="92"/>
      <c r="D132" s="92"/>
      <c r="E132" s="179"/>
      <c r="F132" s="181">
        <f>F20</f>
        <v>0</v>
      </c>
    </row>
    <row r="133" spans="1:6" ht="12.75">
      <c r="A133" s="92"/>
      <c r="B133" s="95" t="s">
        <v>90</v>
      </c>
      <c r="C133" s="214"/>
      <c r="D133" s="214"/>
      <c r="E133" s="215"/>
      <c r="F133" s="181">
        <f>F38</f>
        <v>0</v>
      </c>
    </row>
    <row r="134" spans="1:6" ht="12.75">
      <c r="A134" s="92"/>
      <c r="B134" s="94" t="s">
        <v>92</v>
      </c>
      <c r="C134" s="214"/>
      <c r="D134" s="214"/>
      <c r="E134" s="215"/>
      <c r="F134" s="181">
        <f>F56</f>
        <v>0</v>
      </c>
    </row>
    <row r="135" spans="1:6" ht="12.75">
      <c r="A135" s="92"/>
      <c r="B135" s="94" t="s">
        <v>91</v>
      </c>
      <c r="C135" s="214"/>
      <c r="D135" s="214"/>
      <c r="E135" s="215"/>
      <c r="F135" s="181">
        <f>F95</f>
        <v>0</v>
      </c>
    </row>
    <row r="136" spans="1:6" ht="12.75">
      <c r="A136" s="92"/>
      <c r="B136" s="95" t="s">
        <v>93</v>
      </c>
      <c r="C136" s="214"/>
      <c r="D136" s="214"/>
      <c r="E136" s="215"/>
      <c r="F136" s="181">
        <f>F112</f>
        <v>0</v>
      </c>
    </row>
    <row r="137" spans="1:6" ht="12.75">
      <c r="A137" s="92"/>
      <c r="B137" s="95" t="s">
        <v>108</v>
      </c>
      <c r="C137" s="214"/>
      <c r="D137" s="214"/>
      <c r="E137" s="215"/>
      <c r="F137" s="181">
        <f>F128</f>
        <v>0</v>
      </c>
    </row>
    <row r="138" spans="1:6" ht="12.75">
      <c r="A138" s="92"/>
      <c r="B138" s="214"/>
      <c r="C138" s="214"/>
      <c r="D138" s="214"/>
      <c r="E138" s="215"/>
      <c r="F138" s="215"/>
    </row>
    <row r="139" spans="1:6" ht="15.75">
      <c r="A139" s="92"/>
      <c r="B139" s="96" t="s">
        <v>94</v>
      </c>
      <c r="C139" s="214"/>
      <c r="D139" s="214"/>
      <c r="E139" s="215"/>
      <c r="F139" s="216">
        <f>SUM(F132:F138)</f>
        <v>0</v>
      </c>
    </row>
    <row r="140" spans="1:6" ht="12.75">
      <c r="A140" s="92"/>
      <c r="B140" s="214"/>
      <c r="C140" s="214"/>
      <c r="D140" s="214"/>
      <c r="E140" s="215"/>
      <c r="F140" s="215"/>
    </row>
    <row r="141" spans="1:6" ht="12.75">
      <c r="A141" s="92"/>
      <c r="B141" s="95" t="s">
        <v>95</v>
      </c>
      <c r="C141" s="214"/>
      <c r="D141" s="214"/>
      <c r="E141" s="215"/>
      <c r="F141" s="215"/>
    </row>
    <row r="142" spans="1:6" ht="12.75">
      <c r="A142" s="92"/>
      <c r="B142" s="94"/>
      <c r="C142" s="92"/>
      <c r="D142" s="92"/>
      <c r="E142" s="179"/>
      <c r="F142" s="180"/>
    </row>
    <row r="144" spans="2:6" ht="15.75">
      <c r="B144" s="93"/>
      <c r="C144" s="92"/>
      <c r="D144" s="92"/>
      <c r="E144" s="179"/>
      <c r="F144" s="179"/>
    </row>
    <row r="145" spans="2:6" ht="12.75">
      <c r="B145" s="94"/>
      <c r="C145" s="92"/>
      <c r="D145" s="92"/>
      <c r="E145" s="179"/>
      <c r="F145" s="179"/>
    </row>
    <row r="146" spans="2:6" ht="12.75">
      <c r="B146" s="94"/>
      <c r="C146" s="92"/>
      <c r="D146" s="92"/>
      <c r="E146" s="179"/>
      <c r="F146" s="181"/>
    </row>
    <row r="147" spans="2:6" ht="12.75">
      <c r="B147" s="95"/>
      <c r="E147" s="182"/>
      <c r="F147" s="181"/>
    </row>
    <row r="148" spans="2:6" ht="12.75">
      <c r="B148" s="94"/>
      <c r="E148" s="182"/>
      <c r="F148" s="181"/>
    </row>
    <row r="149" spans="2:6" ht="12.75">
      <c r="B149" s="94"/>
      <c r="E149" s="182"/>
      <c r="F149" s="181"/>
    </row>
    <row r="150" spans="2:6" ht="12.75">
      <c r="B150" s="95"/>
      <c r="E150" s="182"/>
      <c r="F150" s="181"/>
    </row>
    <row r="151" spans="2:6" ht="12.75">
      <c r="B151" s="95"/>
      <c r="E151" s="182"/>
      <c r="F151" s="181"/>
    </row>
    <row r="152" spans="5:6" ht="12.75">
      <c r="E152" s="182"/>
      <c r="F152" s="182"/>
    </row>
    <row r="153" spans="2:6" ht="15.75">
      <c r="B153" s="96"/>
      <c r="E153" s="182"/>
      <c r="F153" s="183"/>
    </row>
    <row r="154" spans="5:6" ht="12.75">
      <c r="E154" s="182"/>
      <c r="F154" s="182"/>
    </row>
    <row r="155" spans="2:6" ht="12.75">
      <c r="B155" s="95"/>
      <c r="E155" s="182"/>
      <c r="F155" s="182"/>
    </row>
    <row r="158" ht="12.75">
      <c r="F158" s="185"/>
    </row>
  </sheetData>
  <sheetProtection/>
  <printOptions/>
  <pageMargins left="0.5511811023622047" right="0.2755905511811024" top="0.984251968503937" bottom="0.984251968503937" header="0.5118110236220472" footer="0.5118110236220472"/>
  <pageSetup horizontalDpi="600" verticalDpi="600" orientation="portrait" paperSize="9" scale="96" r:id="rId1"/>
  <headerFooter alignWithMargins="0">
    <oddHeader>&amp;L&amp;8Akademické náměstí včetně parkovacího domu&amp;R&amp;8Měření a regulace</oddHeader>
    <oddFooter>&amp;L&amp;8DPS&amp;C&amp;8&amp;P&amp;R&amp;8duben / 2021</oddFooter>
  </headerFooter>
  <rowBreaks count="1" manualBreakCount="1">
    <brk id="1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Hruška</dc:creator>
  <cp:keywords/>
  <dc:description/>
  <cp:lastModifiedBy>Tomáš jelínek</cp:lastModifiedBy>
  <cp:lastPrinted>2021-05-19T11:47:05Z</cp:lastPrinted>
  <dcterms:created xsi:type="dcterms:W3CDTF">2004-07-09T18:22:09Z</dcterms:created>
  <dcterms:modified xsi:type="dcterms:W3CDTF">2022-05-16T13:44:17Z</dcterms:modified>
  <cp:category/>
  <cp:version/>
  <cp:contentType/>
  <cp:contentStatus/>
</cp:coreProperties>
</file>