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3256" windowHeight="13176"/>
  </bookViews>
  <sheets>
    <sheet name="Stavba" sheetId="1" r:id="rId1"/>
    <sheet name="VzorPolozky" sheetId="10" state="hidden" r:id="rId2"/>
    <sheet name="02 D.1.1 - D.1.3 Pol" sheetId="12" r:id="rId3"/>
    <sheet name="02 D.1.4.1 Pol" sheetId="13" r:id="rId4"/>
    <sheet name="02 D.1.4.1a Pol" sheetId="14" r:id="rId5"/>
    <sheet name="02 D.1.4.1b Pol" sheetId="15" r:id="rId6"/>
    <sheet name="02 D.1.4.1c Pol" sheetId="16" r:id="rId7"/>
    <sheet name="02 VRN Pol" sheetId="17" r:id="rId8"/>
  </sheets>
  <externalReferences>
    <externalReference r:id="rId9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D.1.1 - D.1.3 Pol'!$1:$7</definedName>
    <definedName name="_xlnm.Print_Titles" localSheetId="3">'02 D.1.4.1 Pol'!$1:$7</definedName>
    <definedName name="_xlnm.Print_Titles" localSheetId="4">'02 D.1.4.1a Pol'!$1:$7</definedName>
    <definedName name="_xlnm.Print_Titles" localSheetId="5">'02 D.1.4.1b Pol'!$1:$7</definedName>
    <definedName name="_xlnm.Print_Titles" localSheetId="6">'02 D.1.4.1c Pol'!$1:$7</definedName>
    <definedName name="_xlnm.Print_Titles" localSheetId="7">'02 VRN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D.1.1 - D.1.3 Pol'!$A$1:$X$574</definedName>
    <definedName name="_xlnm.Print_Area" localSheetId="3">'02 D.1.4.1 Pol'!$A$1:$X$103</definedName>
    <definedName name="_xlnm.Print_Area" localSheetId="4">'02 D.1.4.1a Pol'!$A$1:$X$34</definedName>
    <definedName name="_xlnm.Print_Area" localSheetId="5">'02 D.1.4.1b Pol'!$A$1:$X$58</definedName>
    <definedName name="_xlnm.Print_Area" localSheetId="6">'02 D.1.4.1c Pol'!$A$1:$X$34</definedName>
    <definedName name="_xlnm.Print_Area" localSheetId="7">'02 VRN Pol'!$A$1:$X$37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7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AE27" i="17"/>
  <c r="G24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K14" i="16"/>
  <c r="O14" i="16"/>
  <c r="V14" i="16"/>
  <c r="G15" i="16"/>
  <c r="I15" i="16"/>
  <c r="I14" i="16" s="1"/>
  <c r="K15" i="16"/>
  <c r="M15" i="16"/>
  <c r="M14" i="16" s="1"/>
  <c r="O15" i="16"/>
  <c r="Q15" i="16"/>
  <c r="Q14" i="16" s="1"/>
  <c r="V15" i="16"/>
  <c r="G17" i="16"/>
  <c r="I17" i="16"/>
  <c r="I16" i="16" s="1"/>
  <c r="K17" i="16"/>
  <c r="M17" i="16"/>
  <c r="O17" i="16"/>
  <c r="Q17" i="16"/>
  <c r="Q16" i="16" s="1"/>
  <c r="V17" i="16"/>
  <c r="G18" i="16"/>
  <c r="M18" i="16" s="1"/>
  <c r="I18" i="16"/>
  <c r="K18" i="16"/>
  <c r="K16" i="16" s="1"/>
  <c r="O18" i="16"/>
  <c r="Q18" i="16"/>
  <c r="V18" i="16"/>
  <c r="V16" i="16" s="1"/>
  <c r="G19" i="16"/>
  <c r="I19" i="16"/>
  <c r="K19" i="16"/>
  <c r="M19" i="16"/>
  <c r="O19" i="16"/>
  <c r="Q19" i="16"/>
  <c r="V19" i="16"/>
  <c r="G20" i="16"/>
  <c r="G16" i="16" s="1"/>
  <c r="I20" i="16"/>
  <c r="K20" i="16"/>
  <c r="O20" i="16"/>
  <c r="O16" i="16" s="1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AE24" i="16"/>
  <c r="G48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O29" i="15"/>
  <c r="G30" i="15"/>
  <c r="M30" i="15" s="1"/>
  <c r="M29" i="15" s="1"/>
  <c r="I30" i="15"/>
  <c r="I29" i="15" s="1"/>
  <c r="K30" i="15"/>
  <c r="K29" i="15" s="1"/>
  <c r="O30" i="15"/>
  <c r="Q30" i="15"/>
  <c r="Q29" i="15" s="1"/>
  <c r="V30" i="15"/>
  <c r="V29" i="15" s="1"/>
  <c r="G32" i="15"/>
  <c r="G31" i="15" s="1"/>
  <c r="I32" i="15"/>
  <c r="I31" i="15" s="1"/>
  <c r="K32" i="15"/>
  <c r="M32" i="15"/>
  <c r="O32" i="15"/>
  <c r="O31" i="15" s="1"/>
  <c r="Q32" i="15"/>
  <c r="Q31" i="15" s="1"/>
  <c r="V32" i="15"/>
  <c r="G33" i="15"/>
  <c r="M33" i="15" s="1"/>
  <c r="I33" i="15"/>
  <c r="K33" i="15"/>
  <c r="K31" i="15" s="1"/>
  <c r="O33" i="15"/>
  <c r="Q33" i="15"/>
  <c r="V33" i="15"/>
  <c r="V31" i="15" s="1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AF48" i="15" s="1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AE48" i="15"/>
  <c r="G2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8" i="14"/>
  <c r="M18" i="14" s="1"/>
  <c r="I18" i="14"/>
  <c r="I17" i="14" s="1"/>
  <c r="K18" i="14"/>
  <c r="K17" i="14" s="1"/>
  <c r="O18" i="14"/>
  <c r="Q18" i="14"/>
  <c r="Q17" i="14" s="1"/>
  <c r="V18" i="14"/>
  <c r="V17" i="14" s="1"/>
  <c r="G19" i="14"/>
  <c r="I19" i="14"/>
  <c r="K19" i="14"/>
  <c r="M19" i="14"/>
  <c r="O19" i="14"/>
  <c r="Q19" i="14"/>
  <c r="V19" i="14"/>
  <c r="G20" i="14"/>
  <c r="AF24" i="14" s="1"/>
  <c r="I20" i="14"/>
  <c r="K20" i="14"/>
  <c r="M20" i="14"/>
  <c r="O20" i="14"/>
  <c r="O17" i="14" s="1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AE24" i="14"/>
  <c r="G93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I10" i="13" s="1"/>
  <c r="K11" i="13"/>
  <c r="M11" i="13"/>
  <c r="O11" i="13"/>
  <c r="Q11" i="13"/>
  <c r="Q10" i="13" s="1"/>
  <c r="V11" i="13"/>
  <c r="G12" i="13"/>
  <c r="G10" i="13" s="1"/>
  <c r="I12" i="13"/>
  <c r="K12" i="13"/>
  <c r="K10" i="13" s="1"/>
  <c r="O12" i="13"/>
  <c r="O10" i="13" s="1"/>
  <c r="Q12" i="13"/>
  <c r="V12" i="13"/>
  <c r="V10" i="13" s="1"/>
  <c r="G13" i="13"/>
  <c r="I13" i="13"/>
  <c r="K13" i="13"/>
  <c r="M13" i="13"/>
  <c r="O13" i="13"/>
  <c r="Q13" i="13"/>
  <c r="V13" i="13"/>
  <c r="G14" i="13"/>
  <c r="O14" i="13"/>
  <c r="G15" i="13"/>
  <c r="I15" i="13"/>
  <c r="I14" i="13" s="1"/>
  <c r="K15" i="13"/>
  <c r="M15" i="13"/>
  <c r="O15" i="13"/>
  <c r="Q15" i="13"/>
  <c r="Q14" i="13" s="1"/>
  <c r="V15" i="13"/>
  <c r="G16" i="13"/>
  <c r="M16" i="13" s="1"/>
  <c r="I16" i="13"/>
  <c r="K16" i="13"/>
  <c r="K14" i="13" s="1"/>
  <c r="O16" i="13"/>
  <c r="Q16" i="13"/>
  <c r="V16" i="13"/>
  <c r="V14" i="13" s="1"/>
  <c r="I17" i="13"/>
  <c r="Q17" i="13"/>
  <c r="G18" i="13"/>
  <c r="M18" i="13" s="1"/>
  <c r="M17" i="13" s="1"/>
  <c r="I18" i="13"/>
  <c r="K18" i="13"/>
  <c r="K17" i="13" s="1"/>
  <c r="O18" i="13"/>
  <c r="O17" i="13" s="1"/>
  <c r="Q18" i="13"/>
  <c r="V18" i="13"/>
  <c r="V17" i="13" s="1"/>
  <c r="I19" i="13"/>
  <c r="Q19" i="13"/>
  <c r="G20" i="13"/>
  <c r="G19" i="13" s="1"/>
  <c r="I20" i="13"/>
  <c r="K20" i="13"/>
  <c r="K19" i="13" s="1"/>
  <c r="O20" i="13"/>
  <c r="O19" i="13" s="1"/>
  <c r="Q20" i="13"/>
  <c r="V20" i="13"/>
  <c r="V19" i="13" s="1"/>
  <c r="G22" i="13"/>
  <c r="M22" i="13" s="1"/>
  <c r="M21" i="13" s="1"/>
  <c r="I22" i="13"/>
  <c r="I21" i="13" s="1"/>
  <c r="K22" i="13"/>
  <c r="K21" i="13" s="1"/>
  <c r="O22" i="13"/>
  <c r="O21" i="13" s="1"/>
  <c r="Q22" i="13"/>
  <c r="Q21" i="13" s="1"/>
  <c r="V22" i="13"/>
  <c r="V21" i="13" s="1"/>
  <c r="G23" i="13"/>
  <c r="I23" i="13"/>
  <c r="K23" i="13"/>
  <c r="M23" i="13"/>
  <c r="O23" i="13"/>
  <c r="Q23" i="13"/>
  <c r="V23" i="13"/>
  <c r="G25" i="13"/>
  <c r="I25" i="13"/>
  <c r="I24" i="13" s="1"/>
  <c r="K25" i="13"/>
  <c r="M25" i="13"/>
  <c r="O25" i="13"/>
  <c r="Q25" i="13"/>
  <c r="Q24" i="13" s="1"/>
  <c r="V25" i="13"/>
  <c r="G26" i="13"/>
  <c r="G24" i="13" s="1"/>
  <c r="I26" i="13"/>
  <c r="K26" i="13"/>
  <c r="K24" i="13" s="1"/>
  <c r="O26" i="13"/>
  <c r="O24" i="13" s="1"/>
  <c r="Q26" i="13"/>
  <c r="V26" i="13"/>
  <c r="V24" i="13" s="1"/>
  <c r="G27" i="13"/>
  <c r="I27" i="13"/>
  <c r="K27" i="13"/>
  <c r="M27" i="13"/>
  <c r="O27" i="13"/>
  <c r="Q27" i="13"/>
  <c r="V27" i="13"/>
  <c r="G28" i="13"/>
  <c r="O28" i="13"/>
  <c r="G29" i="13"/>
  <c r="I29" i="13"/>
  <c r="I28" i="13" s="1"/>
  <c r="K29" i="13"/>
  <c r="M29" i="13"/>
  <c r="O29" i="13"/>
  <c r="Q29" i="13"/>
  <c r="Q28" i="13" s="1"/>
  <c r="V29" i="13"/>
  <c r="G30" i="13"/>
  <c r="M30" i="13" s="1"/>
  <c r="I30" i="13"/>
  <c r="K30" i="13"/>
  <c r="K28" i="13" s="1"/>
  <c r="O30" i="13"/>
  <c r="Q30" i="13"/>
  <c r="V30" i="13"/>
  <c r="V28" i="13" s="1"/>
  <c r="G31" i="13"/>
  <c r="I31" i="13"/>
  <c r="K31" i="13"/>
  <c r="M31" i="13"/>
  <c r="O31" i="13"/>
  <c r="Q31" i="13"/>
  <c r="V31" i="13"/>
  <c r="G32" i="13"/>
  <c r="K32" i="13"/>
  <c r="O32" i="13"/>
  <c r="V32" i="13"/>
  <c r="G33" i="13"/>
  <c r="I33" i="13"/>
  <c r="I32" i="13" s="1"/>
  <c r="K33" i="13"/>
  <c r="M33" i="13"/>
  <c r="M32" i="13" s="1"/>
  <c r="O33" i="13"/>
  <c r="Q33" i="13"/>
  <c r="Q32" i="13" s="1"/>
  <c r="V33" i="13"/>
  <c r="G35" i="13"/>
  <c r="I35" i="13"/>
  <c r="I34" i="13" s="1"/>
  <c r="K35" i="13"/>
  <c r="M35" i="13"/>
  <c r="O35" i="13"/>
  <c r="Q35" i="13"/>
  <c r="Q34" i="13" s="1"/>
  <c r="V35" i="13"/>
  <c r="G36" i="13"/>
  <c r="G34" i="13" s="1"/>
  <c r="I36" i="13"/>
  <c r="K36" i="13"/>
  <c r="O36" i="13"/>
  <c r="O34" i="13" s="1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K34" i="13" s="1"/>
  <c r="O38" i="13"/>
  <c r="Q38" i="13"/>
  <c r="V38" i="13"/>
  <c r="V34" i="13" s="1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4" i="13"/>
  <c r="G43" i="13" s="1"/>
  <c r="I44" i="13"/>
  <c r="K44" i="13"/>
  <c r="K43" i="13" s="1"/>
  <c r="O44" i="13"/>
  <c r="O43" i="13" s="1"/>
  <c r="Q44" i="13"/>
  <c r="V44" i="13"/>
  <c r="V43" i="13" s="1"/>
  <c r="G45" i="13"/>
  <c r="I45" i="13"/>
  <c r="I43" i="13" s="1"/>
  <c r="K45" i="13"/>
  <c r="M45" i="13"/>
  <c r="O45" i="13"/>
  <c r="Q45" i="13"/>
  <c r="Q43" i="13" s="1"/>
  <c r="V45" i="13"/>
  <c r="G47" i="13"/>
  <c r="I47" i="13"/>
  <c r="I46" i="13" s="1"/>
  <c r="K47" i="13"/>
  <c r="M47" i="13"/>
  <c r="O47" i="13"/>
  <c r="Q47" i="13"/>
  <c r="Q46" i="13" s="1"/>
  <c r="V47" i="13"/>
  <c r="G48" i="13"/>
  <c r="G46" i="13" s="1"/>
  <c r="I48" i="13"/>
  <c r="K48" i="13"/>
  <c r="K46" i="13" s="1"/>
  <c r="O48" i="13"/>
  <c r="O46" i="13" s="1"/>
  <c r="Q48" i="13"/>
  <c r="V48" i="13"/>
  <c r="V46" i="13" s="1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3" i="13"/>
  <c r="I53" i="13"/>
  <c r="I52" i="13" s="1"/>
  <c r="K53" i="13"/>
  <c r="M53" i="13"/>
  <c r="O53" i="13"/>
  <c r="Q53" i="13"/>
  <c r="Q52" i="13" s="1"/>
  <c r="V53" i="13"/>
  <c r="G54" i="13"/>
  <c r="M54" i="13" s="1"/>
  <c r="I54" i="13"/>
  <c r="K54" i="13"/>
  <c r="K52" i="13" s="1"/>
  <c r="O54" i="13"/>
  <c r="Q54" i="13"/>
  <c r="V54" i="13"/>
  <c r="V52" i="13" s="1"/>
  <c r="G55" i="13"/>
  <c r="I55" i="13"/>
  <c r="K55" i="13"/>
  <c r="M55" i="13"/>
  <c r="O55" i="13"/>
  <c r="Q55" i="13"/>
  <c r="V55" i="13"/>
  <c r="G56" i="13"/>
  <c r="G52" i="13" s="1"/>
  <c r="I56" i="13"/>
  <c r="K56" i="13"/>
  <c r="O56" i="13"/>
  <c r="O52" i="13" s="1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2" i="13"/>
  <c r="G71" i="13" s="1"/>
  <c r="I72" i="13"/>
  <c r="K72" i="13"/>
  <c r="K71" i="13" s="1"/>
  <c r="O72" i="13"/>
  <c r="O71" i="13" s="1"/>
  <c r="Q72" i="13"/>
  <c r="V72" i="13"/>
  <c r="V71" i="13" s="1"/>
  <c r="G73" i="13"/>
  <c r="I73" i="13"/>
  <c r="I71" i="13" s="1"/>
  <c r="K73" i="13"/>
  <c r="M73" i="13"/>
  <c r="O73" i="13"/>
  <c r="Q73" i="13"/>
  <c r="Q71" i="13" s="1"/>
  <c r="V73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I91" i="13"/>
  <c r="K91" i="13"/>
  <c r="M91" i="13"/>
  <c r="O91" i="13"/>
  <c r="Q91" i="13"/>
  <c r="V91" i="13"/>
  <c r="AE93" i="13"/>
  <c r="AF93" i="13"/>
  <c r="G564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19" i="12"/>
  <c r="G8" i="12" s="1"/>
  <c r="I19" i="12"/>
  <c r="K19" i="12"/>
  <c r="O19" i="12"/>
  <c r="O8" i="12" s="1"/>
  <c r="Q19" i="12"/>
  <c r="V19" i="12"/>
  <c r="G22" i="12"/>
  <c r="M22" i="12" s="1"/>
  <c r="I22" i="12"/>
  <c r="I21" i="12" s="1"/>
  <c r="K22" i="12"/>
  <c r="K21" i="12" s="1"/>
  <c r="O22" i="12"/>
  <c r="Q22" i="12"/>
  <c r="Q21" i="12" s="1"/>
  <c r="V22" i="12"/>
  <c r="V21" i="12" s="1"/>
  <c r="G25" i="12"/>
  <c r="I25" i="12"/>
  <c r="K25" i="12"/>
  <c r="M25" i="12"/>
  <c r="O25" i="12"/>
  <c r="Q25" i="12"/>
  <c r="V25" i="12"/>
  <c r="G28" i="12"/>
  <c r="G21" i="12" s="1"/>
  <c r="I28" i="12"/>
  <c r="K28" i="12"/>
  <c r="O28" i="12"/>
  <c r="O21" i="12" s="1"/>
  <c r="Q28" i="12"/>
  <c r="V28" i="12"/>
  <c r="G32" i="12"/>
  <c r="M32" i="12" s="1"/>
  <c r="I32" i="12"/>
  <c r="I31" i="12" s="1"/>
  <c r="K32" i="12"/>
  <c r="K31" i="12" s="1"/>
  <c r="O32" i="12"/>
  <c r="Q32" i="12"/>
  <c r="Q31" i="12" s="1"/>
  <c r="V32" i="12"/>
  <c r="V31" i="12" s="1"/>
  <c r="G43" i="12"/>
  <c r="I43" i="12"/>
  <c r="K43" i="12"/>
  <c r="M43" i="12"/>
  <c r="O43" i="12"/>
  <c r="Q43" i="12"/>
  <c r="V43" i="12"/>
  <c r="G49" i="12"/>
  <c r="I49" i="12"/>
  <c r="K49" i="12"/>
  <c r="M49" i="12"/>
  <c r="O49" i="12"/>
  <c r="Q49" i="12"/>
  <c r="V49" i="12"/>
  <c r="G52" i="12"/>
  <c r="M52" i="12" s="1"/>
  <c r="I52" i="12"/>
  <c r="K52" i="12"/>
  <c r="O52" i="12"/>
  <c r="O31" i="12" s="1"/>
  <c r="Q52" i="12"/>
  <c r="V52" i="12"/>
  <c r="G54" i="12"/>
  <c r="M54" i="12" s="1"/>
  <c r="I54" i="12"/>
  <c r="K54" i="12"/>
  <c r="O54" i="12"/>
  <c r="Q54" i="12"/>
  <c r="V54" i="12"/>
  <c r="G56" i="12"/>
  <c r="I56" i="12"/>
  <c r="K56" i="12"/>
  <c r="M56" i="12"/>
  <c r="O56" i="12"/>
  <c r="Q56" i="12"/>
  <c r="V56" i="12"/>
  <c r="G62" i="12"/>
  <c r="I62" i="12"/>
  <c r="K62" i="12"/>
  <c r="M62" i="12"/>
  <c r="O62" i="12"/>
  <c r="Q62" i="12"/>
  <c r="V62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70" i="12"/>
  <c r="G69" i="12" s="1"/>
  <c r="I70" i="12"/>
  <c r="I69" i="12" s="1"/>
  <c r="K70" i="12"/>
  <c r="M70" i="12"/>
  <c r="O70" i="12"/>
  <c r="O69" i="12" s="1"/>
  <c r="Q70" i="12"/>
  <c r="Q69" i="12" s="1"/>
  <c r="V70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6" i="12"/>
  <c r="I76" i="12"/>
  <c r="K76" i="12"/>
  <c r="K69" i="12" s="1"/>
  <c r="M76" i="12"/>
  <c r="O76" i="12"/>
  <c r="Q76" i="12"/>
  <c r="V76" i="12"/>
  <c r="V69" i="12" s="1"/>
  <c r="G77" i="12"/>
  <c r="I77" i="12"/>
  <c r="K77" i="12"/>
  <c r="M77" i="12"/>
  <c r="O77" i="12"/>
  <c r="Q77" i="12"/>
  <c r="V77" i="12"/>
  <c r="G78" i="12"/>
  <c r="O78" i="12"/>
  <c r="G79" i="12"/>
  <c r="I79" i="12"/>
  <c r="I78" i="12" s="1"/>
  <c r="K79" i="12"/>
  <c r="K78" i="12" s="1"/>
  <c r="M79" i="12"/>
  <c r="M78" i="12" s="1"/>
  <c r="O79" i="12"/>
  <c r="Q79" i="12"/>
  <c r="Q78" i="12" s="1"/>
  <c r="V79" i="12"/>
  <c r="V78" i="12" s="1"/>
  <c r="G81" i="12"/>
  <c r="G80" i="12" s="1"/>
  <c r="I81" i="12"/>
  <c r="I80" i="12" s="1"/>
  <c r="K81" i="12"/>
  <c r="M81" i="12"/>
  <c r="O81" i="12"/>
  <c r="O80" i="12" s="1"/>
  <c r="Q81" i="12"/>
  <c r="Q80" i="12" s="1"/>
  <c r="V81" i="12"/>
  <c r="G86" i="12"/>
  <c r="M86" i="12" s="1"/>
  <c r="I86" i="12"/>
  <c r="K86" i="12"/>
  <c r="O86" i="12"/>
  <c r="Q86" i="12"/>
  <c r="V86" i="12"/>
  <c r="G89" i="12"/>
  <c r="I89" i="12"/>
  <c r="K89" i="12"/>
  <c r="M89" i="12"/>
  <c r="O89" i="12"/>
  <c r="Q89" i="12"/>
  <c r="V89" i="12"/>
  <c r="G94" i="12"/>
  <c r="I94" i="12"/>
  <c r="K94" i="12"/>
  <c r="K80" i="12" s="1"/>
  <c r="M94" i="12"/>
  <c r="O94" i="12"/>
  <c r="Q94" i="12"/>
  <c r="V94" i="12"/>
  <c r="V80" i="12" s="1"/>
  <c r="G96" i="12"/>
  <c r="I96" i="12"/>
  <c r="K96" i="12"/>
  <c r="M96" i="12"/>
  <c r="O96" i="12"/>
  <c r="Q96" i="12"/>
  <c r="V96" i="12"/>
  <c r="G98" i="12"/>
  <c r="M98" i="12" s="1"/>
  <c r="I98" i="12"/>
  <c r="K98" i="12"/>
  <c r="O98" i="12"/>
  <c r="Q98" i="12"/>
  <c r="V98" i="12"/>
  <c r="G101" i="12"/>
  <c r="I101" i="12"/>
  <c r="K101" i="12"/>
  <c r="M101" i="12"/>
  <c r="O101" i="12"/>
  <c r="Q101" i="12"/>
  <c r="V101" i="12"/>
  <c r="G103" i="12"/>
  <c r="I103" i="12"/>
  <c r="K103" i="12"/>
  <c r="M103" i="12"/>
  <c r="O103" i="12"/>
  <c r="Q103" i="12"/>
  <c r="V103" i="12"/>
  <c r="G105" i="12"/>
  <c r="I105" i="12"/>
  <c r="K105" i="12"/>
  <c r="M105" i="12"/>
  <c r="O105" i="12"/>
  <c r="Q105" i="12"/>
  <c r="V105" i="12"/>
  <c r="G108" i="12"/>
  <c r="M108" i="12" s="1"/>
  <c r="I108" i="12"/>
  <c r="K108" i="12"/>
  <c r="O108" i="12"/>
  <c r="Q108" i="12"/>
  <c r="V108" i="12"/>
  <c r="I109" i="12"/>
  <c r="Q109" i="12"/>
  <c r="G110" i="12"/>
  <c r="G109" i="12" s="1"/>
  <c r="I110" i="12"/>
  <c r="K110" i="12"/>
  <c r="K109" i="12" s="1"/>
  <c r="M110" i="12"/>
  <c r="M109" i="12" s="1"/>
  <c r="O110" i="12"/>
  <c r="O109" i="12" s="1"/>
  <c r="Q110" i="12"/>
  <c r="V110" i="12"/>
  <c r="V109" i="12" s="1"/>
  <c r="G112" i="12"/>
  <c r="I112" i="12"/>
  <c r="K112" i="12"/>
  <c r="M112" i="12"/>
  <c r="O112" i="12"/>
  <c r="Q112" i="12"/>
  <c r="V112" i="12"/>
  <c r="G114" i="12"/>
  <c r="I114" i="12"/>
  <c r="I113" i="12" s="1"/>
  <c r="K114" i="12"/>
  <c r="K113" i="12" s="1"/>
  <c r="M114" i="12"/>
  <c r="O114" i="12"/>
  <c r="Q114" i="12"/>
  <c r="Q113" i="12" s="1"/>
  <c r="V114" i="12"/>
  <c r="V113" i="12" s="1"/>
  <c r="G123" i="12"/>
  <c r="M123" i="12" s="1"/>
  <c r="I123" i="12"/>
  <c r="K123" i="12"/>
  <c r="O123" i="12"/>
  <c r="Q123" i="12"/>
  <c r="V123" i="12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O113" i="12" s="1"/>
  <c r="Q130" i="12"/>
  <c r="V130" i="12"/>
  <c r="G132" i="12"/>
  <c r="I132" i="12"/>
  <c r="K132" i="12"/>
  <c r="M132" i="12"/>
  <c r="O132" i="12"/>
  <c r="Q132" i="12"/>
  <c r="V132" i="12"/>
  <c r="G134" i="12"/>
  <c r="M134" i="12" s="1"/>
  <c r="I134" i="12"/>
  <c r="K134" i="12"/>
  <c r="O134" i="12"/>
  <c r="Q134" i="12"/>
  <c r="V134" i="12"/>
  <c r="G137" i="12"/>
  <c r="I137" i="12"/>
  <c r="K137" i="12"/>
  <c r="M137" i="12"/>
  <c r="O137" i="12"/>
  <c r="Q137" i="12"/>
  <c r="V137" i="12"/>
  <c r="G145" i="12"/>
  <c r="M145" i="12" s="1"/>
  <c r="I145" i="12"/>
  <c r="K145" i="12"/>
  <c r="O145" i="12"/>
  <c r="Q145" i="12"/>
  <c r="V145" i="12"/>
  <c r="G150" i="12"/>
  <c r="I150" i="12"/>
  <c r="K150" i="12"/>
  <c r="M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I154" i="12"/>
  <c r="K154" i="12"/>
  <c r="M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I158" i="12"/>
  <c r="K158" i="12"/>
  <c r="M158" i="12"/>
  <c r="O158" i="12"/>
  <c r="Q158" i="12"/>
  <c r="V158" i="12"/>
  <c r="G162" i="12"/>
  <c r="M162" i="12" s="1"/>
  <c r="I162" i="12"/>
  <c r="K162" i="12"/>
  <c r="O162" i="12"/>
  <c r="Q162" i="12"/>
  <c r="V162" i="12"/>
  <c r="G166" i="12"/>
  <c r="I166" i="12"/>
  <c r="K166" i="12"/>
  <c r="M166" i="12"/>
  <c r="O166" i="12"/>
  <c r="Q166" i="12"/>
  <c r="V166" i="12"/>
  <c r="G170" i="12"/>
  <c r="M170" i="12" s="1"/>
  <c r="I170" i="12"/>
  <c r="K170" i="12"/>
  <c r="O170" i="12"/>
  <c r="Q170" i="12"/>
  <c r="V170" i="12"/>
  <c r="G173" i="12"/>
  <c r="I173" i="12"/>
  <c r="K173" i="12"/>
  <c r="M173" i="12"/>
  <c r="O173" i="12"/>
  <c r="Q173" i="12"/>
  <c r="V173" i="12"/>
  <c r="G175" i="12"/>
  <c r="I175" i="12"/>
  <c r="I174" i="12" s="1"/>
  <c r="K175" i="12"/>
  <c r="M175" i="12"/>
  <c r="O175" i="12"/>
  <c r="Q175" i="12"/>
  <c r="Q174" i="12" s="1"/>
  <c r="V175" i="12"/>
  <c r="G182" i="12"/>
  <c r="G174" i="12" s="1"/>
  <c r="I182" i="12"/>
  <c r="K182" i="12"/>
  <c r="O182" i="12"/>
  <c r="O174" i="12" s="1"/>
  <c r="Q182" i="12"/>
  <c r="V182" i="12"/>
  <c r="G188" i="12"/>
  <c r="I188" i="12"/>
  <c r="K188" i="12"/>
  <c r="M188" i="12"/>
  <c r="O188" i="12"/>
  <c r="Q188" i="12"/>
  <c r="V188" i="12"/>
  <c r="G194" i="12"/>
  <c r="M194" i="12" s="1"/>
  <c r="I194" i="12"/>
  <c r="K194" i="12"/>
  <c r="K174" i="12" s="1"/>
  <c r="O194" i="12"/>
  <c r="Q194" i="12"/>
  <c r="V194" i="12"/>
  <c r="V174" i="12" s="1"/>
  <c r="G200" i="12"/>
  <c r="I200" i="12"/>
  <c r="K200" i="12"/>
  <c r="M200" i="12"/>
  <c r="O200" i="12"/>
  <c r="Q200" i="12"/>
  <c r="V200" i="12"/>
  <c r="G206" i="12"/>
  <c r="M206" i="12" s="1"/>
  <c r="I206" i="12"/>
  <c r="K206" i="12"/>
  <c r="O206" i="12"/>
  <c r="Q206" i="12"/>
  <c r="V206" i="12"/>
  <c r="G212" i="12"/>
  <c r="I212" i="12"/>
  <c r="K212" i="12"/>
  <c r="M212" i="12"/>
  <c r="O212" i="12"/>
  <c r="Q212" i="12"/>
  <c r="V212" i="12"/>
  <c r="G218" i="12"/>
  <c r="M218" i="12" s="1"/>
  <c r="I218" i="12"/>
  <c r="K218" i="12"/>
  <c r="O218" i="12"/>
  <c r="Q218" i="12"/>
  <c r="V218" i="12"/>
  <c r="G223" i="12"/>
  <c r="I223" i="12"/>
  <c r="K223" i="12"/>
  <c r="M223" i="12"/>
  <c r="O223" i="12"/>
  <c r="Q223" i="12"/>
  <c r="V223" i="12"/>
  <c r="G228" i="12"/>
  <c r="M228" i="12" s="1"/>
  <c r="I228" i="12"/>
  <c r="K228" i="12"/>
  <c r="O228" i="12"/>
  <c r="Q228" i="12"/>
  <c r="V228" i="12"/>
  <c r="G233" i="12"/>
  <c r="I233" i="12"/>
  <c r="K233" i="12"/>
  <c r="M233" i="12"/>
  <c r="O233" i="12"/>
  <c r="Q233" i="12"/>
  <c r="V233" i="12"/>
  <c r="G238" i="12"/>
  <c r="M238" i="12" s="1"/>
  <c r="I238" i="12"/>
  <c r="K238" i="12"/>
  <c r="O238" i="12"/>
  <c r="Q238" i="12"/>
  <c r="V238" i="12"/>
  <c r="G243" i="12"/>
  <c r="I243" i="12"/>
  <c r="K243" i="12"/>
  <c r="M243" i="12"/>
  <c r="O243" i="12"/>
  <c r="Q243" i="12"/>
  <c r="V243" i="12"/>
  <c r="G245" i="12"/>
  <c r="I245" i="12"/>
  <c r="I244" i="12" s="1"/>
  <c r="K245" i="12"/>
  <c r="M245" i="12"/>
  <c r="O245" i="12"/>
  <c r="Q245" i="12"/>
  <c r="Q244" i="12" s="1"/>
  <c r="V245" i="12"/>
  <c r="G249" i="12"/>
  <c r="M249" i="12" s="1"/>
  <c r="I249" i="12"/>
  <c r="K249" i="12"/>
  <c r="K244" i="12" s="1"/>
  <c r="O249" i="12"/>
  <c r="Q249" i="12"/>
  <c r="V249" i="12"/>
  <c r="V244" i="12" s="1"/>
  <c r="G253" i="12"/>
  <c r="I253" i="12"/>
  <c r="K253" i="12"/>
  <c r="M253" i="12"/>
  <c r="O253" i="12"/>
  <c r="Q253" i="12"/>
  <c r="V253" i="12"/>
  <c r="G257" i="12"/>
  <c r="M257" i="12" s="1"/>
  <c r="I257" i="12"/>
  <c r="K257" i="12"/>
  <c r="O257" i="12"/>
  <c r="O244" i="12" s="1"/>
  <c r="Q257" i="12"/>
  <c r="V257" i="12"/>
  <c r="G261" i="12"/>
  <c r="I261" i="12"/>
  <c r="K261" i="12"/>
  <c r="M261" i="12"/>
  <c r="O261" i="12"/>
  <c r="Q261" i="12"/>
  <c r="V261" i="12"/>
  <c r="G263" i="12"/>
  <c r="I263" i="12"/>
  <c r="I262" i="12" s="1"/>
  <c r="K263" i="12"/>
  <c r="M263" i="12"/>
  <c r="O263" i="12"/>
  <c r="Q263" i="12"/>
  <c r="Q262" i="12" s="1"/>
  <c r="V263" i="12"/>
  <c r="G266" i="12"/>
  <c r="G262" i="12" s="1"/>
  <c r="I266" i="12"/>
  <c r="K266" i="12"/>
  <c r="O266" i="12"/>
  <c r="O262" i="12" s="1"/>
  <c r="Q266" i="12"/>
  <c r="V266" i="12"/>
  <c r="G269" i="12"/>
  <c r="I269" i="12"/>
  <c r="K269" i="12"/>
  <c r="M269" i="12"/>
  <c r="O269" i="12"/>
  <c r="Q269" i="12"/>
  <c r="V269" i="12"/>
  <c r="G272" i="12"/>
  <c r="M272" i="12" s="1"/>
  <c r="I272" i="12"/>
  <c r="K272" i="12"/>
  <c r="K262" i="12" s="1"/>
  <c r="O272" i="12"/>
  <c r="Q272" i="12"/>
  <c r="V272" i="12"/>
  <c r="V262" i="12" s="1"/>
  <c r="G275" i="12"/>
  <c r="I275" i="12"/>
  <c r="K275" i="12"/>
  <c r="M275" i="12"/>
  <c r="O275" i="12"/>
  <c r="Q275" i="12"/>
  <c r="V275" i="12"/>
  <c r="G278" i="12"/>
  <c r="M278" i="12" s="1"/>
  <c r="I278" i="12"/>
  <c r="K278" i="12"/>
  <c r="O278" i="12"/>
  <c r="Q278" i="12"/>
  <c r="V278" i="12"/>
  <c r="G281" i="12"/>
  <c r="I281" i="12"/>
  <c r="K281" i="12"/>
  <c r="M281" i="12"/>
  <c r="O281" i="12"/>
  <c r="Q281" i="12"/>
  <c r="V281" i="12"/>
  <c r="G284" i="12"/>
  <c r="M284" i="12" s="1"/>
  <c r="I284" i="12"/>
  <c r="K284" i="12"/>
  <c r="O284" i="12"/>
  <c r="Q284" i="12"/>
  <c r="V284" i="12"/>
  <c r="G287" i="12"/>
  <c r="I287" i="12"/>
  <c r="K287" i="12"/>
  <c r="M287" i="12"/>
  <c r="O287" i="12"/>
  <c r="Q287" i="12"/>
  <c r="V287" i="12"/>
  <c r="G289" i="12"/>
  <c r="M289" i="12" s="1"/>
  <c r="I289" i="12"/>
  <c r="K289" i="12"/>
  <c r="O289" i="12"/>
  <c r="Q289" i="12"/>
  <c r="V289" i="12"/>
  <c r="G293" i="12"/>
  <c r="I293" i="12"/>
  <c r="K293" i="12"/>
  <c r="M293" i="12"/>
  <c r="O293" i="12"/>
  <c r="Q293" i="12"/>
  <c r="V293" i="12"/>
  <c r="G296" i="12"/>
  <c r="M296" i="12" s="1"/>
  <c r="I296" i="12"/>
  <c r="K296" i="12"/>
  <c r="O296" i="12"/>
  <c r="Q296" i="12"/>
  <c r="V296" i="12"/>
  <c r="G298" i="12"/>
  <c r="G297" i="12" s="1"/>
  <c r="I298" i="12"/>
  <c r="K298" i="12"/>
  <c r="K297" i="12" s="1"/>
  <c r="O298" i="12"/>
  <c r="O297" i="12" s="1"/>
  <c r="Q298" i="12"/>
  <c r="V298" i="12"/>
  <c r="V297" i="12" s="1"/>
  <c r="G302" i="12"/>
  <c r="I302" i="12"/>
  <c r="I297" i="12" s="1"/>
  <c r="K302" i="12"/>
  <c r="M302" i="12"/>
  <c r="O302" i="12"/>
  <c r="Q302" i="12"/>
  <c r="Q297" i="12" s="1"/>
  <c r="V302" i="12"/>
  <c r="G306" i="12"/>
  <c r="M306" i="12" s="1"/>
  <c r="I306" i="12"/>
  <c r="K306" i="12"/>
  <c r="O306" i="12"/>
  <c r="Q306" i="12"/>
  <c r="V306" i="12"/>
  <c r="G313" i="12"/>
  <c r="I313" i="12"/>
  <c r="K313" i="12"/>
  <c r="M313" i="12"/>
  <c r="O313" i="12"/>
  <c r="Q313" i="12"/>
  <c r="V313" i="12"/>
  <c r="G317" i="12"/>
  <c r="M317" i="12" s="1"/>
  <c r="I317" i="12"/>
  <c r="K317" i="12"/>
  <c r="O317" i="12"/>
  <c r="Q317" i="12"/>
  <c r="V317" i="12"/>
  <c r="G334" i="12"/>
  <c r="I334" i="12"/>
  <c r="K334" i="12"/>
  <c r="M334" i="12"/>
  <c r="O334" i="12"/>
  <c r="Q334" i="12"/>
  <c r="V334" i="12"/>
  <c r="G344" i="12"/>
  <c r="M344" i="12" s="1"/>
  <c r="I344" i="12"/>
  <c r="K344" i="12"/>
  <c r="O344" i="12"/>
  <c r="Q344" i="12"/>
  <c r="V344" i="12"/>
  <c r="G352" i="12"/>
  <c r="I352" i="12"/>
  <c r="K352" i="12"/>
  <c r="M352" i="12"/>
  <c r="O352" i="12"/>
  <c r="Q352" i="12"/>
  <c r="V352" i="12"/>
  <c r="G364" i="12"/>
  <c r="M364" i="12" s="1"/>
  <c r="I364" i="12"/>
  <c r="K364" i="12"/>
  <c r="O364" i="12"/>
  <c r="Q364" i="12"/>
  <c r="V364" i="12"/>
  <c r="G371" i="12"/>
  <c r="I371" i="12"/>
  <c r="K371" i="12"/>
  <c r="M371" i="12"/>
  <c r="O371" i="12"/>
  <c r="Q371" i="12"/>
  <c r="V371" i="12"/>
  <c r="G374" i="12"/>
  <c r="M374" i="12" s="1"/>
  <c r="I374" i="12"/>
  <c r="K374" i="12"/>
  <c r="O374" i="12"/>
  <c r="Q374" i="12"/>
  <c r="V374" i="12"/>
  <c r="G388" i="12"/>
  <c r="I388" i="12"/>
  <c r="K388" i="12"/>
  <c r="M388" i="12"/>
  <c r="O388" i="12"/>
  <c r="Q388" i="12"/>
  <c r="V388" i="12"/>
  <c r="G391" i="12"/>
  <c r="M391" i="12" s="1"/>
  <c r="I391" i="12"/>
  <c r="K391" i="12"/>
  <c r="O391" i="12"/>
  <c r="Q391" i="12"/>
  <c r="V391" i="12"/>
  <c r="G394" i="12"/>
  <c r="I394" i="12"/>
  <c r="K394" i="12"/>
  <c r="M394" i="12"/>
  <c r="O394" i="12"/>
  <c r="Q394" i="12"/>
  <c r="V394" i="12"/>
  <c r="G398" i="12"/>
  <c r="M398" i="12" s="1"/>
  <c r="I398" i="12"/>
  <c r="K398" i="12"/>
  <c r="O398" i="12"/>
  <c r="Q398" i="12"/>
  <c r="V398" i="12"/>
  <c r="G401" i="12"/>
  <c r="I401" i="12"/>
  <c r="K401" i="12"/>
  <c r="M401" i="12"/>
  <c r="O401" i="12"/>
  <c r="Q401" i="12"/>
  <c r="V401" i="12"/>
  <c r="G404" i="12"/>
  <c r="M404" i="12" s="1"/>
  <c r="I404" i="12"/>
  <c r="K404" i="12"/>
  <c r="O404" i="12"/>
  <c r="Q404" i="12"/>
  <c r="V404" i="12"/>
  <c r="G407" i="12"/>
  <c r="I407" i="12"/>
  <c r="K407" i="12"/>
  <c r="M407" i="12"/>
  <c r="O407" i="12"/>
  <c r="Q407" i="12"/>
  <c r="V407" i="12"/>
  <c r="G410" i="12"/>
  <c r="M410" i="12" s="1"/>
  <c r="I410" i="12"/>
  <c r="K410" i="12"/>
  <c r="O410" i="12"/>
  <c r="Q410" i="12"/>
  <c r="V410" i="12"/>
  <c r="G413" i="12"/>
  <c r="I413" i="12"/>
  <c r="K413" i="12"/>
  <c r="M413" i="12"/>
  <c r="O413" i="12"/>
  <c r="Q413" i="12"/>
  <c r="V413" i="12"/>
  <c r="G417" i="12"/>
  <c r="M417" i="12" s="1"/>
  <c r="I417" i="12"/>
  <c r="K417" i="12"/>
  <c r="O417" i="12"/>
  <c r="Q417" i="12"/>
  <c r="V417" i="12"/>
  <c r="G421" i="12"/>
  <c r="I421" i="12"/>
  <c r="K421" i="12"/>
  <c r="M421" i="12"/>
  <c r="O421" i="12"/>
  <c r="Q421" i="12"/>
  <c r="V421" i="12"/>
  <c r="G425" i="12"/>
  <c r="M425" i="12" s="1"/>
  <c r="I425" i="12"/>
  <c r="K425" i="12"/>
  <c r="O425" i="12"/>
  <c r="Q425" i="12"/>
  <c r="V425" i="12"/>
  <c r="G428" i="12"/>
  <c r="I428" i="12"/>
  <c r="K428" i="12"/>
  <c r="M428" i="12"/>
  <c r="O428" i="12"/>
  <c r="Q428" i="12"/>
  <c r="V428" i="12"/>
  <c r="G431" i="12"/>
  <c r="M431" i="12" s="1"/>
  <c r="I431" i="12"/>
  <c r="K431" i="12"/>
  <c r="O431" i="12"/>
  <c r="Q431" i="12"/>
  <c r="V431" i="12"/>
  <c r="G434" i="12"/>
  <c r="I434" i="12"/>
  <c r="K434" i="12"/>
  <c r="M434" i="12"/>
  <c r="O434" i="12"/>
  <c r="Q434" i="12"/>
  <c r="V434" i="12"/>
  <c r="G437" i="12"/>
  <c r="M437" i="12" s="1"/>
  <c r="I437" i="12"/>
  <c r="K437" i="12"/>
  <c r="O437" i="12"/>
  <c r="Q437" i="12"/>
  <c r="V437" i="12"/>
  <c r="G441" i="12"/>
  <c r="G440" i="12" s="1"/>
  <c r="I441" i="12"/>
  <c r="K441" i="12"/>
  <c r="K440" i="12" s="1"/>
  <c r="O441" i="12"/>
  <c r="O440" i="12" s="1"/>
  <c r="Q441" i="12"/>
  <c r="V441" i="12"/>
  <c r="V440" i="12" s="1"/>
  <c r="G445" i="12"/>
  <c r="I445" i="12"/>
  <c r="I440" i="12" s="1"/>
  <c r="K445" i="12"/>
  <c r="M445" i="12"/>
  <c r="O445" i="12"/>
  <c r="Q445" i="12"/>
  <c r="Q440" i="12" s="1"/>
  <c r="V445" i="12"/>
  <c r="G448" i="12"/>
  <c r="K448" i="12"/>
  <c r="O448" i="12"/>
  <c r="V448" i="12"/>
  <c r="G449" i="12"/>
  <c r="I449" i="12"/>
  <c r="I448" i="12" s="1"/>
  <c r="K449" i="12"/>
  <c r="M449" i="12"/>
  <c r="M448" i="12" s="1"/>
  <c r="O449" i="12"/>
  <c r="Q449" i="12"/>
  <c r="Q448" i="12" s="1"/>
  <c r="V449" i="12"/>
  <c r="G453" i="12"/>
  <c r="I453" i="12"/>
  <c r="I452" i="12" s="1"/>
  <c r="K453" i="12"/>
  <c r="M453" i="12"/>
  <c r="O453" i="12"/>
  <c r="Q453" i="12"/>
  <c r="Q452" i="12" s="1"/>
  <c r="V453" i="12"/>
  <c r="G456" i="12"/>
  <c r="M456" i="12" s="1"/>
  <c r="I456" i="12"/>
  <c r="K456" i="12"/>
  <c r="K452" i="12" s="1"/>
  <c r="O456" i="12"/>
  <c r="Q456" i="12"/>
  <c r="V456" i="12"/>
  <c r="V452" i="12" s="1"/>
  <c r="G459" i="12"/>
  <c r="I459" i="12"/>
  <c r="K459" i="12"/>
  <c r="M459" i="12"/>
  <c r="O459" i="12"/>
  <c r="Q459" i="12"/>
  <c r="V459" i="12"/>
  <c r="G462" i="12"/>
  <c r="M462" i="12" s="1"/>
  <c r="I462" i="12"/>
  <c r="K462" i="12"/>
  <c r="O462" i="12"/>
  <c r="O452" i="12" s="1"/>
  <c r="Q462" i="12"/>
  <c r="V462" i="12"/>
  <c r="G465" i="12"/>
  <c r="I465" i="12"/>
  <c r="K465" i="12"/>
  <c r="M465" i="12"/>
  <c r="O465" i="12"/>
  <c r="Q465" i="12"/>
  <c r="V465" i="12"/>
  <c r="G468" i="12"/>
  <c r="M468" i="12" s="1"/>
  <c r="I468" i="12"/>
  <c r="K468" i="12"/>
  <c r="O468" i="12"/>
  <c r="Q468" i="12"/>
  <c r="V468" i="12"/>
  <c r="G471" i="12"/>
  <c r="I471" i="12"/>
  <c r="K471" i="12"/>
  <c r="M471" i="12"/>
  <c r="O471" i="12"/>
  <c r="Q471" i="12"/>
  <c r="V471" i="12"/>
  <c r="G474" i="12"/>
  <c r="M474" i="12" s="1"/>
  <c r="I474" i="12"/>
  <c r="K474" i="12"/>
  <c r="O474" i="12"/>
  <c r="Q474" i="12"/>
  <c r="V474" i="12"/>
  <c r="G477" i="12"/>
  <c r="I477" i="12"/>
  <c r="K477" i="12"/>
  <c r="M477" i="12"/>
  <c r="O477" i="12"/>
  <c r="Q477" i="12"/>
  <c r="V477" i="12"/>
  <c r="G478" i="12"/>
  <c r="M478" i="12" s="1"/>
  <c r="I478" i="12"/>
  <c r="K478" i="12"/>
  <c r="O478" i="12"/>
  <c r="Q478" i="12"/>
  <c r="V478" i="12"/>
  <c r="G479" i="12"/>
  <c r="I479" i="12"/>
  <c r="K479" i="12"/>
  <c r="M479" i="12"/>
  <c r="O479" i="12"/>
  <c r="Q479" i="12"/>
  <c r="V479" i="12"/>
  <c r="G480" i="12"/>
  <c r="M480" i="12" s="1"/>
  <c r="I480" i="12"/>
  <c r="K480" i="12"/>
  <c r="O480" i="12"/>
  <c r="Q480" i="12"/>
  <c r="V480" i="12"/>
  <c r="I481" i="12"/>
  <c r="Q481" i="12"/>
  <c r="G482" i="12"/>
  <c r="M482" i="12" s="1"/>
  <c r="M481" i="12" s="1"/>
  <c r="I482" i="12"/>
  <c r="K482" i="12"/>
  <c r="K481" i="12" s="1"/>
  <c r="O482" i="12"/>
  <c r="O481" i="12" s="1"/>
  <c r="Q482" i="12"/>
  <c r="V482" i="12"/>
  <c r="V481" i="12" s="1"/>
  <c r="G484" i="12"/>
  <c r="I484" i="12"/>
  <c r="K484" i="12"/>
  <c r="M484" i="12"/>
  <c r="O484" i="12"/>
  <c r="Q484" i="12"/>
  <c r="V484" i="12"/>
  <c r="G486" i="12"/>
  <c r="I486" i="12"/>
  <c r="I485" i="12" s="1"/>
  <c r="K486" i="12"/>
  <c r="M486" i="12"/>
  <c r="O486" i="12"/>
  <c r="Q486" i="12"/>
  <c r="Q485" i="12" s="1"/>
  <c r="V486" i="12"/>
  <c r="G488" i="12"/>
  <c r="M488" i="12" s="1"/>
  <c r="I488" i="12"/>
  <c r="K488" i="12"/>
  <c r="K485" i="12" s="1"/>
  <c r="O488" i="12"/>
  <c r="Q488" i="12"/>
  <c r="V488" i="12"/>
  <c r="V485" i="12" s="1"/>
  <c r="G490" i="12"/>
  <c r="I490" i="12"/>
  <c r="K490" i="12"/>
  <c r="M490" i="12"/>
  <c r="O490" i="12"/>
  <c r="Q490" i="12"/>
  <c r="V490" i="12"/>
  <c r="G494" i="12"/>
  <c r="M494" i="12" s="1"/>
  <c r="I494" i="12"/>
  <c r="K494" i="12"/>
  <c r="O494" i="12"/>
  <c r="O485" i="12" s="1"/>
  <c r="Q494" i="12"/>
  <c r="V494" i="12"/>
  <c r="G498" i="12"/>
  <c r="I498" i="12"/>
  <c r="K498" i="12"/>
  <c r="M498" i="12"/>
  <c r="O498" i="12"/>
  <c r="Q498" i="12"/>
  <c r="V498" i="12"/>
  <c r="G507" i="12"/>
  <c r="M507" i="12" s="1"/>
  <c r="I507" i="12"/>
  <c r="K507" i="12"/>
  <c r="O507" i="12"/>
  <c r="Q507" i="12"/>
  <c r="V507" i="12"/>
  <c r="G511" i="12"/>
  <c r="I511" i="12"/>
  <c r="K511" i="12"/>
  <c r="M511" i="12"/>
  <c r="O511" i="12"/>
  <c r="Q511" i="12"/>
  <c r="V511" i="12"/>
  <c r="G515" i="12"/>
  <c r="M515" i="12" s="1"/>
  <c r="I515" i="12"/>
  <c r="K515" i="12"/>
  <c r="O515" i="12"/>
  <c r="Q515" i="12"/>
  <c r="V515" i="12"/>
  <c r="G519" i="12"/>
  <c r="I519" i="12"/>
  <c r="K519" i="12"/>
  <c r="M519" i="12"/>
  <c r="O519" i="12"/>
  <c r="Q519" i="12"/>
  <c r="V519" i="12"/>
  <c r="K520" i="12"/>
  <c r="V520" i="12"/>
  <c r="G521" i="12"/>
  <c r="I521" i="12"/>
  <c r="I520" i="12" s="1"/>
  <c r="K521" i="12"/>
  <c r="M521" i="12"/>
  <c r="O521" i="12"/>
  <c r="Q521" i="12"/>
  <c r="Q520" i="12" s="1"/>
  <c r="V521" i="12"/>
  <c r="G523" i="12"/>
  <c r="G520" i="12" s="1"/>
  <c r="I523" i="12"/>
  <c r="K523" i="12"/>
  <c r="O523" i="12"/>
  <c r="O520" i="12" s="1"/>
  <c r="Q523" i="12"/>
  <c r="V523" i="12"/>
  <c r="G525" i="12"/>
  <c r="I525" i="12"/>
  <c r="K525" i="12"/>
  <c r="M525" i="12"/>
  <c r="O525" i="12"/>
  <c r="Q525" i="12"/>
  <c r="V525" i="12"/>
  <c r="K526" i="12"/>
  <c r="V526" i="12"/>
  <c r="G527" i="12"/>
  <c r="I527" i="12"/>
  <c r="I526" i="12" s="1"/>
  <c r="K527" i="12"/>
  <c r="M527" i="12"/>
  <c r="O527" i="12"/>
  <c r="Q527" i="12"/>
  <c r="Q526" i="12" s="1"/>
  <c r="V527" i="12"/>
  <c r="G529" i="12"/>
  <c r="G526" i="12" s="1"/>
  <c r="I529" i="12"/>
  <c r="K529" i="12"/>
  <c r="O529" i="12"/>
  <c r="O526" i="12" s="1"/>
  <c r="Q529" i="12"/>
  <c r="V529" i="12"/>
  <c r="G532" i="12"/>
  <c r="M532" i="12" s="1"/>
  <c r="M531" i="12" s="1"/>
  <c r="I532" i="12"/>
  <c r="K532" i="12"/>
  <c r="K531" i="12" s="1"/>
  <c r="O532" i="12"/>
  <c r="O531" i="12" s="1"/>
  <c r="Q532" i="12"/>
  <c r="V532" i="12"/>
  <c r="V531" i="12" s="1"/>
  <c r="G533" i="12"/>
  <c r="I533" i="12"/>
  <c r="K533" i="12"/>
  <c r="M533" i="12"/>
  <c r="O533" i="12"/>
  <c r="Q533" i="12"/>
  <c r="V533" i="12"/>
  <c r="G534" i="12"/>
  <c r="M534" i="12" s="1"/>
  <c r="I534" i="12"/>
  <c r="K534" i="12"/>
  <c r="O534" i="12"/>
  <c r="Q534" i="12"/>
  <c r="V534" i="12"/>
  <c r="G535" i="12"/>
  <c r="I535" i="12"/>
  <c r="I531" i="12" s="1"/>
  <c r="K535" i="12"/>
  <c r="M535" i="12"/>
  <c r="O535" i="12"/>
  <c r="Q535" i="12"/>
  <c r="Q531" i="12" s="1"/>
  <c r="V535" i="12"/>
  <c r="G536" i="12"/>
  <c r="M536" i="12" s="1"/>
  <c r="I536" i="12"/>
  <c r="K536" i="12"/>
  <c r="O536" i="12"/>
  <c r="Q536" i="12"/>
  <c r="V536" i="12"/>
  <c r="G537" i="12"/>
  <c r="I537" i="12"/>
  <c r="K537" i="12"/>
  <c r="M537" i="12"/>
  <c r="O537" i="12"/>
  <c r="Q537" i="12"/>
  <c r="V537" i="12"/>
  <c r="G538" i="12"/>
  <c r="M538" i="12" s="1"/>
  <c r="I538" i="12"/>
  <c r="K538" i="12"/>
  <c r="O538" i="12"/>
  <c r="Q538" i="12"/>
  <c r="V538" i="12"/>
  <c r="I539" i="12"/>
  <c r="Q539" i="12"/>
  <c r="G540" i="12"/>
  <c r="M540" i="12" s="1"/>
  <c r="M539" i="12" s="1"/>
  <c r="I540" i="12"/>
  <c r="K540" i="12"/>
  <c r="K539" i="12" s="1"/>
  <c r="O540" i="12"/>
  <c r="O539" i="12" s="1"/>
  <c r="Q540" i="12"/>
  <c r="V540" i="12"/>
  <c r="V539" i="12" s="1"/>
  <c r="G543" i="12"/>
  <c r="G542" i="12" s="1"/>
  <c r="I543" i="12"/>
  <c r="K543" i="12"/>
  <c r="K542" i="12" s="1"/>
  <c r="O543" i="12"/>
  <c r="O542" i="12" s="1"/>
  <c r="Q543" i="12"/>
  <c r="V543" i="12"/>
  <c r="V542" i="12" s="1"/>
  <c r="G547" i="12"/>
  <c r="I547" i="12"/>
  <c r="I542" i="12" s="1"/>
  <c r="K547" i="12"/>
  <c r="M547" i="12"/>
  <c r="O547" i="12"/>
  <c r="Q547" i="12"/>
  <c r="Q542" i="12" s="1"/>
  <c r="V547" i="12"/>
  <c r="G550" i="12"/>
  <c r="M550" i="12" s="1"/>
  <c r="I550" i="12"/>
  <c r="K550" i="12"/>
  <c r="O550" i="12"/>
  <c r="Q550" i="12"/>
  <c r="V550" i="12"/>
  <c r="G553" i="12"/>
  <c r="I553" i="12"/>
  <c r="K553" i="12"/>
  <c r="M553" i="12"/>
  <c r="O553" i="12"/>
  <c r="Q553" i="12"/>
  <c r="V553" i="12"/>
  <c r="G556" i="12"/>
  <c r="K556" i="12"/>
  <c r="O556" i="12"/>
  <c r="V556" i="12"/>
  <c r="G557" i="12"/>
  <c r="I557" i="12"/>
  <c r="I556" i="12" s="1"/>
  <c r="K557" i="12"/>
  <c r="M557" i="12"/>
  <c r="M556" i="12" s="1"/>
  <c r="O557" i="12"/>
  <c r="Q557" i="12"/>
  <c r="Q556" i="12" s="1"/>
  <c r="V557" i="12"/>
  <c r="AE564" i="12"/>
  <c r="AF564" i="12"/>
  <c r="I20" i="1"/>
  <c r="I19" i="1"/>
  <c r="I18" i="1"/>
  <c r="I17" i="1"/>
  <c r="I16" i="1"/>
  <c r="I93" i="1"/>
  <c r="J92" i="1" s="1"/>
  <c r="F47" i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7" i="1" s="1"/>
  <c r="J55" i="1" l="1"/>
  <c r="J54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G26" i="1"/>
  <c r="A26" i="1"/>
  <c r="G28" i="1"/>
  <c r="G23" i="1"/>
  <c r="AF27" i="17"/>
  <c r="M12" i="17"/>
  <c r="M8" i="17" s="1"/>
  <c r="M20" i="16"/>
  <c r="M16" i="16" s="1"/>
  <c r="M12" i="16"/>
  <c r="M8" i="16" s="1"/>
  <c r="AF24" i="16"/>
  <c r="M31" i="15"/>
  <c r="M12" i="15"/>
  <c r="M8" i="15" s="1"/>
  <c r="M17" i="14"/>
  <c r="G17" i="14"/>
  <c r="M12" i="14"/>
  <c r="M8" i="14" s="1"/>
  <c r="M52" i="13"/>
  <c r="M28" i="13"/>
  <c r="M14" i="13"/>
  <c r="M72" i="13"/>
  <c r="M71" i="13" s="1"/>
  <c r="M56" i="13"/>
  <c r="M48" i="13"/>
  <c r="M46" i="13" s="1"/>
  <c r="M44" i="13"/>
  <c r="M43" i="13" s="1"/>
  <c r="M36" i="13"/>
  <c r="M34" i="13" s="1"/>
  <c r="G21" i="13"/>
  <c r="M20" i="13"/>
  <c r="M19" i="13" s="1"/>
  <c r="G17" i="13"/>
  <c r="M12" i="13"/>
  <c r="M10" i="13" s="1"/>
  <c r="M26" i="13"/>
  <c r="M24" i="13" s="1"/>
  <c r="M452" i="12"/>
  <c r="M69" i="12"/>
  <c r="M485" i="12"/>
  <c r="M80" i="12"/>
  <c r="M244" i="12"/>
  <c r="M113" i="12"/>
  <c r="M31" i="12"/>
  <c r="G485" i="12"/>
  <c r="G452" i="12"/>
  <c r="G244" i="12"/>
  <c r="G113" i="12"/>
  <c r="G31" i="12"/>
  <c r="M28" i="12"/>
  <c r="M21" i="12" s="1"/>
  <c r="M19" i="12"/>
  <c r="M8" i="12" s="1"/>
  <c r="M543" i="12"/>
  <c r="M542" i="12" s="1"/>
  <c r="G539" i="12"/>
  <c r="G531" i="12"/>
  <c r="M529" i="12"/>
  <c r="M526" i="12" s="1"/>
  <c r="M523" i="12"/>
  <c r="M520" i="12" s="1"/>
  <c r="G481" i="12"/>
  <c r="M441" i="12"/>
  <c r="M440" i="12" s="1"/>
  <c r="M298" i="12"/>
  <c r="M297" i="12" s="1"/>
  <c r="M266" i="12"/>
  <c r="M262" i="12" s="1"/>
  <c r="M182" i="12"/>
  <c r="M174" i="12" s="1"/>
  <c r="J45" i="1"/>
  <c r="J41" i="1"/>
  <c r="J46" i="1"/>
  <c r="J42" i="1"/>
  <c r="J43" i="1"/>
  <c r="J39" i="1"/>
  <c r="J47" i="1" s="1"/>
  <c r="J44" i="1"/>
  <c r="J40" i="1"/>
  <c r="H47" i="1"/>
  <c r="I21" i="1"/>
  <c r="J28" i="1"/>
  <c r="J26" i="1"/>
  <c r="G38" i="1"/>
  <c r="F38" i="1"/>
  <c r="J23" i="1"/>
  <c r="J24" i="1"/>
  <c r="J25" i="1"/>
  <c r="J27" i="1"/>
  <c r="E24" i="1"/>
  <c r="E26" i="1"/>
  <c r="J93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<sst xmlns="http://schemas.openxmlformats.org/spreadsheetml/2006/main" count="3515" uniqueCount="941">
  <si>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</si>
  <si>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</si>
  <si>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</si>
  <si>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</si>
  <si>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</si>
  <si>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</si>
  <si>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</si>
  <si>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</si>
  <si>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</si>
  <si>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</si>
  <si>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</si>
  <si>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</si>
  <si>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</si>
  <si>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</si>
  <si>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</si>
  <si>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</si>
  <si>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</si>
  <si>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</si>
  <si>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</si>
  <si>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</si>
  <si>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</si>
  <si>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</si>
  <si>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</si>
  <si>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</si>
  <si>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</si>
  <si>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</si>
  <si>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</si>
  <si>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</si>
  <si>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</si>
  <si>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</si>
  <si>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</si>
  <si>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</si>
  <si>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</si>
  <si>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</si>
  <si>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</si>
  <si>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</si>
  <si>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</si>
  <si>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</si>
  <si>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</si>
  <si>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</si>
  <si>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</si>
  <si>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03</t>
  </si>
  <si>
    <t>Rekonstrukce, zateplení, střechy a výměna osvětlení v bazénové hale MPS Lužánky</t>
  </si>
  <si>
    <t>INTAR a.s.</t>
  </si>
  <si>
    <t>Bezručova 81/17a</t>
  </si>
  <si>
    <t>Brno-Staré Brno</t>
  </si>
  <si>
    <t>60200</t>
  </si>
  <si>
    <t>25594443</t>
  </si>
  <si>
    <t>Stavba</t>
  </si>
  <si>
    <t>02</t>
  </si>
  <si>
    <t>MPS Lužánky</t>
  </si>
  <si>
    <t>D.1.1 - D.1.3</t>
  </si>
  <si>
    <t>ASŘ, SKŘ, PBŘ</t>
  </si>
  <si>
    <t>D.1.4.1</t>
  </si>
  <si>
    <t>ELEKTROINSTALACE aktualizace 2022</t>
  </si>
  <si>
    <t>D.1.4.1a</t>
  </si>
  <si>
    <t>Řídící systém osvětlení - jako referenční nastaven systém Loxone</t>
  </si>
  <si>
    <t>D.1.4.1b</t>
  </si>
  <si>
    <t>ROZVADĚČ R-S</t>
  </si>
  <si>
    <t>D.1.4.1c</t>
  </si>
  <si>
    <t>ROZVADĚČ R-UPS</t>
  </si>
  <si>
    <t>VRN</t>
  </si>
  <si>
    <t>Vedlejší rozpočtové náklady</t>
  </si>
  <si>
    <t>Celkem za stavbu</t>
  </si>
  <si>
    <t>CZK</t>
  </si>
  <si>
    <t>Rekapitulace dílů</t>
  </si>
  <si>
    <t>Typ dílu</t>
  </si>
  <si>
    <t>_1</t>
  </si>
  <si>
    <t>Elektrospotřebiče</t>
  </si>
  <si>
    <t>_10</t>
  </si>
  <si>
    <t>Ventilátory (CPV 297 141 00-8)</t>
  </si>
  <si>
    <t>_11</t>
  </si>
  <si>
    <t>Vodiče (CPV 313 000 00-9)</t>
  </si>
  <si>
    <t>_12</t>
  </si>
  <si>
    <t>Vypínače (CPV 312 120 00-5)</t>
  </si>
  <si>
    <t>_13</t>
  </si>
  <si>
    <t>Demontáže</t>
  </si>
  <si>
    <t>_14</t>
  </si>
  <si>
    <t>Hodinové zúčtovací sazby</t>
  </si>
  <si>
    <t>_15</t>
  </si>
  <si>
    <t>Montáže</t>
  </si>
  <si>
    <t>_16</t>
  </si>
  <si>
    <t>*Inteligentní elektroinstalace</t>
  </si>
  <si>
    <t>_17</t>
  </si>
  <si>
    <t>Montážní práce, nastavení, oživení</t>
  </si>
  <si>
    <t>_18</t>
  </si>
  <si>
    <t>Přístrojová náplň</t>
  </si>
  <si>
    <t>_19</t>
  </si>
  <si>
    <t>Rozvaděčové skříně, příslušenství</t>
  </si>
  <si>
    <t>_2</t>
  </si>
  <si>
    <t>Instalační krabice (CPV 284 220 00-6)</t>
  </si>
  <si>
    <t>_20</t>
  </si>
  <si>
    <t>Montáž (CPV 453 100 00-3)</t>
  </si>
  <si>
    <t>_21</t>
  </si>
  <si>
    <t>_22</t>
  </si>
  <si>
    <t>Rozvaděče HAGER</t>
  </si>
  <si>
    <t>_23</t>
  </si>
  <si>
    <t>_3</t>
  </si>
  <si>
    <t>Instalační žlaby</t>
  </si>
  <si>
    <t>_4</t>
  </si>
  <si>
    <t>Kabely s funkční integritou při požáru</t>
  </si>
  <si>
    <t>_5</t>
  </si>
  <si>
    <t>Modulové skříně , rozvaděče a příslušenství</t>
  </si>
  <si>
    <t>_6</t>
  </si>
  <si>
    <t>Nosné prvky pro uložení vodičů (CPV 284 223 00-9)</t>
  </si>
  <si>
    <t>_7</t>
  </si>
  <si>
    <t>Svítidla (CPV 315 000 00-1)</t>
  </si>
  <si>
    <t>_9</t>
  </si>
  <si>
    <t>Topné kabely</t>
  </si>
  <si>
    <t>3</t>
  </si>
  <si>
    <t>Svislé a kompletní konstrukce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</si>
  <si>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</si>
  <si>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</si>
  <si>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</si>
  <si>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</si>
  <si>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</si>
  <si>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</si>
  <si>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</si>
  <si>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</si>
  <si>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</si>
  <si>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</si>
  <si>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</si>
  <si>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</si>
  <si>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</si>
  <si>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</si>
  <si>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</si>
  <si>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</si>
  <si>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</si>
  <si>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</si>
  <si>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764</t>
  </si>
  <si>
    <t>Konstrukce klempířské</t>
  </si>
  <si>
    <t>766</t>
  </si>
  <si>
    <t>Konstrukce truhlářské</t>
  </si>
  <si>
    <t>767</t>
  </si>
  <si>
    <t>Konstrukce zámečnické</t>
  </si>
  <si>
    <t>768</t>
  </si>
  <si>
    <t>Konstrukce hliníkové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</si>
  <si>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</si>
  <si>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</si>
  <si>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</si>
  <si>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</si>
  <si>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</si>
  <si>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</si>
  <si>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</si>
  <si>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</si>
  <si>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</si>
  <si>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</si>
  <si>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</si>
  <si>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</si>
  <si>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</si>
  <si>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</si>
  <si>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</si>
  <si>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</si>
  <si>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</si>
  <si>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</si>
  <si>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</si>
  <si>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</si>
  <si>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</si>
  <si>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</si>
  <si>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</si>
  <si>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</si>
  <si>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</si>
  <si>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</si>
  <si>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</si>
  <si>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</si>
  <si>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</si>
  <si>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</si>
  <si>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</si>
  <si>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</si>
  <si>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</si>
  <si>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</si>
  <si>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602011241RT3</t>
  </si>
  <si>
    <t>Omítka stěn z hotových směsí vrstva štuková, vápenná,  , tloušťka vrstvy 4 mm,</t>
  </si>
  <si>
    <t>m2</t>
  </si>
  <si>
    <t>RTS 22/ I</t>
  </si>
  <si>
    <t>Indiv</t>
  </si>
  <si>
    <t>Práce</t>
  </si>
  <si>
    <t>POL1_</t>
  </si>
  <si>
    <t>Za tribunama : 60,5*3,2+2*3,20*2,62</t>
  </si>
  <si>
    <t>VV</t>
  </si>
  <si>
    <t>odečet oken : -18*1,86*1,54</t>
  </si>
  <si>
    <t>druhá stěna : 27,50*13,20+4,67*10,27+12,6*3,2+(12,35*7,07)/2</t>
  </si>
  <si>
    <t>odečet akustického obkladu : -149</t>
  </si>
  <si>
    <t>Koeficient : 0,15</t>
  </si>
  <si>
    <t>602021203R00</t>
  </si>
  <si>
    <t>Omítka stěn z hotových směsí postřik, báze, cementová, 100% krytí,  ,</t>
  </si>
  <si>
    <t>Odkaz na mn. položky pořadí 1 : 580,45899</t>
  </si>
  <si>
    <t>602021211RT5</t>
  </si>
  <si>
    <t>Omítka stěn z hotových směsí vrstva jádrová, vápenocementová,  , tloušťka vrstvy 20 mm,</t>
  </si>
  <si>
    <t>612481211RT2</t>
  </si>
  <si>
    <t>Vyztužení povrchu vnitřních stěn sklotextilní síťovinou s dodávkou síťoviny a stěrkového tmelu</t>
  </si>
  <si>
    <t>622421491R00</t>
  </si>
  <si>
    <t>Doplňky zateplovacích systémů rohová lišta</t>
  </si>
  <si>
    <t>m</t>
  </si>
  <si>
    <t>2*111</t>
  </si>
  <si>
    <t>Koeficient : 0,1</t>
  </si>
  <si>
    <t>622421492R00</t>
  </si>
  <si>
    <t>Doplňky zateplovacích systémů okenní lišta</t>
  </si>
  <si>
    <t>622421494R00</t>
  </si>
  <si>
    <t>Doplňky zateplovacích systémů podparapetní lišta s tkaninou</t>
  </si>
  <si>
    <t>941955002R00</t>
  </si>
  <si>
    <t>Lešení lehké pracovní pomocné pomocné, o výšce lešeňové podlahy přes 1,2 do 1,9 m</t>
  </si>
  <si>
    <t>Začátek provozního součtu</t>
  </si>
  <si>
    <t xml:space="preserve">  Na omítky : 27,50*13,20+4,67*10,27+12,6*3,2+(12,35*7,07)/2</t>
  </si>
  <si>
    <t>Konec provozního součtu</t>
  </si>
  <si>
    <t>500</t>
  </si>
  <si>
    <t/>
  </si>
  <si>
    <t xml:space="preserve">  venkovní fasádní lešení : 16,5*66</t>
  </si>
  <si>
    <t xml:space="preserve">  detail C : 16,5*53</t>
  </si>
  <si>
    <t>1970</t>
  </si>
  <si>
    <t>94-01</t>
  </si>
  <si>
    <t>Montáž a demontáž prostorového lešení</t>
  </si>
  <si>
    <t>m3</t>
  </si>
  <si>
    <t>Vlastní</t>
  </si>
  <si>
    <t>1. etapa : 5650</t>
  </si>
  <si>
    <t>2. etapa : 11300</t>
  </si>
  <si>
    <t>3. etapa : 11300</t>
  </si>
  <si>
    <t>4. etapa : 11300</t>
  </si>
  <si>
    <t>5. etapa : 11300</t>
  </si>
  <si>
    <t>94-02</t>
  </si>
  <si>
    <t>Nájen prostorového lešení - 1 den</t>
  </si>
  <si>
    <t xml:space="preserve">30 dní: : </t>
  </si>
  <si>
    <t>Odkaz na mn. položky pořadí 9 : 50850,00000*30</t>
  </si>
  <si>
    <t>94-03</t>
  </si>
  <si>
    <t>Manipulační poplatek - lešení</t>
  </si>
  <si>
    <t>Odkaz na mn. položky pořadí 9 : 50850,00000</t>
  </si>
  <si>
    <t>94-04</t>
  </si>
  <si>
    <t>Doprava prostorového lešení</t>
  </si>
  <si>
    <t>11300</t>
  </si>
  <si>
    <t>94-05</t>
  </si>
  <si>
    <t>Montáž a demontáž plošiny</t>
  </si>
  <si>
    <t>1. etapa : 430</t>
  </si>
  <si>
    <t>2. etapa : 860</t>
  </si>
  <si>
    <t>3. etapa : 860</t>
  </si>
  <si>
    <t>4. etapa : 860</t>
  </si>
  <si>
    <t>5. etapa : 860</t>
  </si>
  <si>
    <t>94-06</t>
  </si>
  <si>
    <t>Nájem plošiny - 1 den</t>
  </si>
  <si>
    <t>Odkaz na mn. položky pořadí 13 : 3870,00000*30</t>
  </si>
  <si>
    <t>94-08</t>
  </si>
  <si>
    <t>Doprava fasádního lešení</t>
  </si>
  <si>
    <t>860</t>
  </si>
  <si>
    <t>94-07</t>
  </si>
  <si>
    <t>Manipulační poplatek - plošina</t>
  </si>
  <si>
    <t>Odkaz na mn. položky pořadí 13 : 3870,00000</t>
  </si>
  <si>
    <t>95-01</t>
  </si>
  <si>
    <t>Vyčištění podhledů po demontáži lešení z plošin</t>
  </si>
  <si>
    <t>Odkaz na mn. položky pořadí 51 : 2581,92000</t>
  </si>
  <si>
    <t>Odkaz na mn. položky pořadí 57 : 149,04000</t>
  </si>
  <si>
    <t>95-05A</t>
  </si>
  <si>
    <t>Vyčištění podlahy 3300x2700 mm, zapravení trhlinek, zatmelení, penetrační a bezprašný nátěr</t>
  </si>
  <si>
    <t>3,3*2,7</t>
  </si>
  <si>
    <t>95-02</t>
  </si>
  <si>
    <t>Závěrečný úklid - ztížené pracovní podmínky</t>
  </si>
  <si>
    <t>95-03</t>
  </si>
  <si>
    <t>Přesuny stav. materiálu - ztížené pracovní podmínky do výšky max. 24 m</t>
  </si>
  <si>
    <t>soubor</t>
  </si>
  <si>
    <t>95-04</t>
  </si>
  <si>
    <t>HZS - nepředvídatelné předem nespecifikované práce, (díry po sundání lešení, ... )</t>
  </si>
  <si>
    <t>hod</t>
  </si>
  <si>
    <t>999281111R00</t>
  </si>
  <si>
    <t>Přesun hmot pro opravy a údržbu objektů pro opravy a údržbu dosavadních objektů včetně vnějších plášťů výšky do 25 m,</t>
  </si>
  <si>
    <t>t</t>
  </si>
  <si>
    <t>POL1_1</t>
  </si>
  <si>
    <t>711111006RZ3</t>
  </si>
  <si>
    <t>Provedení izolace proti zemní vlhkosti natěradly za studena na ploše vodorovné asfaltovou penetrační suspenzí, včetně dodávky emulze 0,3 kg/m2</t>
  </si>
  <si>
    <t xml:space="preserve">  S3 - napojení na výtahovou šachtu : (2*1*4)+(2*2)</t>
  </si>
  <si>
    <t>cca : 15</t>
  </si>
  <si>
    <t>711131101R00</t>
  </si>
  <si>
    <t>Provedení izolace proti zemní vlhkosti pásy na sucho vodorovná, 1 vrstva, bez dodávky izolačních pásů</t>
  </si>
  <si>
    <t>S1 : 2950</t>
  </si>
  <si>
    <t>711141559RY2</t>
  </si>
  <si>
    <t>Provedení izolace proti zemní vlhkosti pásy přitavením vodorovná, 1 vrstva, s dodávkou izolačního pásu se skleněnou nebo polyesterovou vložkou, s minerálním posypem</t>
  </si>
  <si>
    <t>711140101R00</t>
  </si>
  <si>
    <t>Odstr.izolace proti vlhk.vodor. pásy přitav.,1vrst</t>
  </si>
  <si>
    <t>Spodní plášť nad halou : 60,5*47,5</t>
  </si>
  <si>
    <t>711170101R00</t>
  </si>
  <si>
    <t>Odstranění izolace proti vodě - fólie vodorovná, volně</t>
  </si>
  <si>
    <t>Spodní plášť nad halou - AL folie : 60,5*47,5</t>
  </si>
  <si>
    <t>711-01</t>
  </si>
  <si>
    <t>Dod - 3vrstvá monolitická fólie lehkého typu pro doplňkovou hydroizolační vrstvu</t>
  </si>
  <si>
    <t>Odkaz na mn. položky pořadí 23 : 3245,00000</t>
  </si>
  <si>
    <t>711-02</t>
  </si>
  <si>
    <t>Položení vrstvy z geotextilie, materiál ve specifikaci</t>
  </si>
  <si>
    <t>S2 : 294</t>
  </si>
  <si>
    <t>Přesah římsy : 2*111</t>
  </si>
  <si>
    <t>69366198R</t>
  </si>
  <si>
    <t>geotextilie PP; funkce separační, ochranná, výztužná, filtrační; plošná hmotnost 300 g/m2; zpevněná oboustranně</t>
  </si>
  <si>
    <t>Specifikace</t>
  </si>
  <si>
    <t>POL3_</t>
  </si>
  <si>
    <t>Odkaz na mn. položky pořadí 28 : 294,00000</t>
  </si>
  <si>
    <t>998711203R00</t>
  </si>
  <si>
    <t>Přesun hmot pro izolace proti vodě svisle do 60 m</t>
  </si>
  <si>
    <t>POL1_7</t>
  </si>
  <si>
    <t>712-01</t>
  </si>
  <si>
    <t>Odstranění hladké plechové krytiny</t>
  </si>
  <si>
    <t>998712203R00</t>
  </si>
  <si>
    <t>Přesun hmot pro povlakové krytiny v objektech výšky přes 12 do 24 m</t>
  </si>
  <si>
    <t>713111111R00</t>
  </si>
  <si>
    <t>Montáž tepelné izolace stropů kladené vrchem, volně,</t>
  </si>
  <si>
    <t xml:space="preserve">S1 : </t>
  </si>
  <si>
    <t>minerální plsť na nosný rošt : 2950</t>
  </si>
  <si>
    <t>713131131R00</t>
  </si>
  <si>
    <t>Montáž tepelné izolace stěn lepením</t>
  </si>
  <si>
    <t xml:space="preserve">      2*111*0,9</t>
  </si>
  <si>
    <t>200</t>
  </si>
  <si>
    <t>713191100RT1</t>
  </si>
  <si>
    <t>Položení izolační fólie, materiál ve specifikaci</t>
  </si>
  <si>
    <t>713-01</t>
  </si>
  <si>
    <t>Odstranění tepelné izolace - křemelinové desky - tl. do 10 cm</t>
  </si>
  <si>
    <t>713-01A</t>
  </si>
  <si>
    <t>713-02</t>
  </si>
  <si>
    <t>Dod - vícevrstvá samolepicí parozábrana vyrobená z křížně laminované PE vrstvy, s horní vrstvou z hliníkové fólie a „hot-melt“ lepidla na zadní straně</t>
  </si>
  <si>
    <t>Odkaz na mn. položky pořadí 40 : 3260,00000</t>
  </si>
  <si>
    <t>713-03</t>
  </si>
  <si>
    <t>Montáž parozábrany s přelepením spojů</t>
  </si>
  <si>
    <t>713-04</t>
  </si>
  <si>
    <t>Stříkaná izolace - tl. 120 mm</t>
  </si>
  <si>
    <t xml:space="preserve">      2*111*0,120*(0,500+0,600)</t>
  </si>
  <si>
    <t>30</t>
  </si>
  <si>
    <t>713100812RA</t>
  </si>
  <si>
    <t>Odstranění tepelné izolace, PUR desky tl.do 5 cm</t>
  </si>
  <si>
    <t>Spodní plášť nad halou : 60,5*47,5*3</t>
  </si>
  <si>
    <t>713100812R00</t>
  </si>
  <si>
    <t>Přesah římsy : 2*111*4</t>
  </si>
  <si>
    <t>713101321RA</t>
  </si>
  <si>
    <t>Odstranění tepelná izolace z minerálních vláken obalených v PE fólii, do 50 mm</t>
  </si>
  <si>
    <t>713101321R00</t>
  </si>
  <si>
    <t>283220013R</t>
  </si>
  <si>
    <t>fólie izolační střešní hydroizolační; tloušťka 1,80 mm; plošná hmotnost 2 200 g/m2; PVC-P, PES výztuž; µ = 15 000,0</t>
  </si>
  <si>
    <t xml:space="preserve">S2 : </t>
  </si>
  <si>
    <t>Odkaz na mn. položky pořadí 36 : 294,00000</t>
  </si>
  <si>
    <t>63151406R</t>
  </si>
  <si>
    <t>deska izolační minerální vlákno; tl. 100,0 mm; součinitel tepelné vodivosti 0,035 W/mK; R = 2,800 m2K/W; obj. hmotnost 40,00 kg/m3; hydrofobizováno</t>
  </si>
  <si>
    <t xml:space="preserve">celk. tl. 500 mm - 2x 200 mm + 1x 100 mm : </t>
  </si>
  <si>
    <t>Odkaz na mn. položky pořadí 34 : 3260,00000</t>
  </si>
  <si>
    <t>63151414.AR</t>
  </si>
  <si>
    <t>deska izolační minerální vlákno; tl. 200,0 mm; součinitel tepelné vodivosti 0,035 W/mK; R = 5,600 m2K/W; obj. hmotnost 40,00 kg/m3; hydrofobizováno</t>
  </si>
  <si>
    <t>Odkaz na mn. položky pořadí 34 : 3260,00000*2</t>
  </si>
  <si>
    <t>63151549R</t>
  </si>
  <si>
    <t>deska izolační fasádní; minerální vlákno; orientace vláken rovnoběžná; tl. 200,0 mm; součinitel tepelné vodivosti 0,036 W/mK; R = 5,550 m2K/W; obj. hmotnost 150,00 kg/m3; hydrofobizováno</t>
  </si>
  <si>
    <t>Odkaz na mn. položky pořadí 35 : 200,00000</t>
  </si>
  <si>
    <t>998713203R00</t>
  </si>
  <si>
    <t>Přesun hmot pro izolace tepelné v objektech výšky do 24 m</t>
  </si>
  <si>
    <t>714-01</t>
  </si>
  <si>
    <t>Hygiene Performance A Tech, PE, bílá 500, 600x1200x40 mm</t>
  </si>
  <si>
    <t xml:space="preserve">      2346,2</t>
  </si>
  <si>
    <t>2347,2</t>
  </si>
  <si>
    <t xml:space="preserve">Parametry viz. technika zpráva : </t>
  </si>
  <si>
    <t>714-02</t>
  </si>
  <si>
    <t>Connect T24 hlavní profil C4 9170, L = 3700 mm, bílá barva 01</t>
  </si>
  <si>
    <t xml:space="preserve">      2111,58</t>
  </si>
  <si>
    <t>2131,2</t>
  </si>
  <si>
    <t>714-03</t>
  </si>
  <si>
    <t>Connect T24 vedlejší profil C4 9171, L = 1200 mm, bílá barva 01</t>
  </si>
  <si>
    <t xml:space="preserve">      3988,54</t>
  </si>
  <si>
    <t>4017,6</t>
  </si>
  <si>
    <t>714-04</t>
  </si>
  <si>
    <t>Connect stavitelné závěsy 3789 C4, hák &amp; hák, L = 330 - 600 mm</t>
  </si>
  <si>
    <t>ks</t>
  </si>
  <si>
    <t xml:space="preserve">      1642,34</t>
  </si>
  <si>
    <t>1700</t>
  </si>
  <si>
    <t>714-05</t>
  </si>
  <si>
    <t>Connect Hygiene klip 40 C4 0036</t>
  </si>
  <si>
    <t xml:space="preserve">      16423,40</t>
  </si>
  <si>
    <t>16450</t>
  </si>
  <si>
    <t>714-06</t>
  </si>
  <si>
    <t>Connect U profil C3 3465, L = 3000 mm, H = 44 mm, bílá barva 01</t>
  </si>
  <si>
    <t>1680</t>
  </si>
  <si>
    <t>714-07</t>
  </si>
  <si>
    <t>Akusto Wall C/Akutex HS, bílá 500, 600x2700x40 mm</t>
  </si>
  <si>
    <t xml:space="preserve">      147,60</t>
  </si>
  <si>
    <t>149,04</t>
  </si>
  <si>
    <t>714-08</t>
  </si>
  <si>
    <t>Connect Thinline profil 0976, L = 2678, barva bílá 02</t>
  </si>
  <si>
    <t xml:space="preserve">      138</t>
  </si>
  <si>
    <t>149,97</t>
  </si>
  <si>
    <t>714-09</t>
  </si>
  <si>
    <t>Connect stěnový distančník C4</t>
  </si>
  <si>
    <t xml:space="preserve">      640</t>
  </si>
  <si>
    <t>700</t>
  </si>
  <si>
    <t>714-10</t>
  </si>
  <si>
    <t>Connect Ambit instalační konzole C4</t>
  </si>
  <si>
    <t xml:space="preserve">      364</t>
  </si>
  <si>
    <t>400</t>
  </si>
  <si>
    <t>714-11</t>
  </si>
  <si>
    <t>Connect plastová vsuvka pro hrany C a F</t>
  </si>
  <si>
    <t xml:space="preserve">      212</t>
  </si>
  <si>
    <t>250</t>
  </si>
  <si>
    <t>714-12</t>
  </si>
  <si>
    <t>Connect Thinline vnější roh, barva bílá 02</t>
  </si>
  <si>
    <t xml:space="preserve">      26</t>
  </si>
  <si>
    <t>28</t>
  </si>
  <si>
    <t>998714203R00</t>
  </si>
  <si>
    <t>Přesun hmot v objektech výšky do 24 m</t>
  </si>
  <si>
    <t>764-01</t>
  </si>
  <si>
    <t>D+M Okapnice rš. 200 mm, ozn. K/01</t>
  </si>
  <si>
    <t>2*(62+49)</t>
  </si>
  <si>
    <t>Koeficient : 0,08</t>
  </si>
  <si>
    <t xml:space="preserve">Detailní popis viz. výpis klempířských výrobků : </t>
  </si>
  <si>
    <t>764-02</t>
  </si>
  <si>
    <t>D+M Koutová lišta rš. 250 mm, ozn. K/02</t>
  </si>
  <si>
    <t>764-03</t>
  </si>
  <si>
    <t>D+M Okapnice rš. 140 mm, ozn. K/03</t>
  </si>
  <si>
    <t>62+49</t>
  </si>
  <si>
    <t>764-04</t>
  </si>
  <si>
    <t>D+M Oplechování výtahové šachty, ozn. K/04</t>
  </si>
  <si>
    <t>2*(3,6+2,9)</t>
  </si>
  <si>
    <t>998764203R00</t>
  </si>
  <si>
    <t>Přesun hmot pro konstrukce klempířské v objektech výšky do 24 m</t>
  </si>
  <si>
    <t>766601211R00</t>
  </si>
  <si>
    <t>Těsnění připojovací spáry spára ostění, interiér - fólie parotěsná šířky 70 mm samolepicí, výplň PU pěnou, exteriér - páska paropropustná šířky 10 mm, tl. 2/10 mm expanzní,</t>
  </si>
  <si>
    <t>766-01</t>
  </si>
  <si>
    <t>D+M Dřevěný hranol 160x60 mm, ozn. T/01, včetně spojovacího materiálu</t>
  </si>
  <si>
    <t>222</t>
  </si>
  <si>
    <t>766-02</t>
  </si>
  <si>
    <t>D+M Dřevěný hranol 110x60 mm, ozn. T/02, včetně spojovacího materiálu</t>
  </si>
  <si>
    <t>Koeficient : 0,10</t>
  </si>
  <si>
    <t>766-03</t>
  </si>
  <si>
    <t>D+M Dřevěný hranol 120x60 mm, ozn. T/03, včetně spojovacího materiálu</t>
  </si>
  <si>
    <t>766-04</t>
  </si>
  <si>
    <t>D+M Přítlačná lať 50x30 mm, ozn. T/04, včetně spojovacího materiálu</t>
  </si>
  <si>
    <t>111</t>
  </si>
  <si>
    <t>766-05</t>
  </si>
  <si>
    <t>D+M Dřevěné bednění - dezka s vodovzdorné překližky tl. 30 mm, š. 1200 mm, ozn. T/05, včetně spojovacího materiálu</t>
  </si>
  <si>
    <t>766-06</t>
  </si>
  <si>
    <t>Konstrukce pro vynesení podhledu - 2 vrstvy - bez dodávky materiálu, ozn. CT/01</t>
  </si>
  <si>
    <t>2950</t>
  </si>
  <si>
    <t>766-07</t>
  </si>
  <si>
    <t>Obložení obvodové stěny - bez dodávky materiálu</t>
  </si>
  <si>
    <t>CT/02 : 62+49</t>
  </si>
  <si>
    <t>CT/03 : 62+49</t>
  </si>
  <si>
    <t>766-08</t>
  </si>
  <si>
    <t>Odbědnění z prken 24 mm</t>
  </si>
  <si>
    <t>59590737R</t>
  </si>
  <si>
    <t>deska cementotřísková l = 3 350 mm; š = 1 250 mm; tl. 12,0 mm; povrch hladký</t>
  </si>
  <si>
    <t xml:space="preserve">2x : </t>
  </si>
  <si>
    <t>Odkaz na mn. položky pořadí 75 : 3245,00000*2</t>
  </si>
  <si>
    <t>59590741R</t>
  </si>
  <si>
    <t>deska cementotřísková l = 3 350 mm; š = 1 250 mm; tl. 20,0 mm; povrch hladký</t>
  </si>
  <si>
    <t>Odkaz na mn. položky pořadí 76 : 222,00000*0,675</t>
  </si>
  <si>
    <t>998766203R00</t>
  </si>
  <si>
    <t>Přesun hmot pro konstrukce truhlářské v objektech výšky do 24 m</t>
  </si>
  <si>
    <t>767995104R00</t>
  </si>
  <si>
    <t>Výroba a montáž atypických kovovových doplňků staveb hmotnosti přes 20 do 50 kg</t>
  </si>
  <si>
    <t>kg</t>
  </si>
  <si>
    <t xml:space="preserve">Nové ocelové konstrukce : </t>
  </si>
  <si>
    <t>ozn. 17 : 38,55</t>
  </si>
  <si>
    <t>Koeficient : 0,20</t>
  </si>
  <si>
    <t>767995105R00</t>
  </si>
  <si>
    <t>Výroba a montáž atypických kovovových doplňků staveb hmotnosti přes 50 do 100 kg</t>
  </si>
  <si>
    <t xml:space="preserve">Pochůzí lávky : </t>
  </si>
  <si>
    <t>Odkaz na mn. položky pořadí 93 : 70,05600</t>
  </si>
  <si>
    <t>Odkaz na mn. položky pořadí 98 : 68,32800</t>
  </si>
  <si>
    <t>767995106R00</t>
  </si>
  <si>
    <t>Výroba a montáž atypických kovovových doplňků staveb hmotnosti přes 100 do 250 kg</t>
  </si>
  <si>
    <t>ozn. 15 : 240,28</t>
  </si>
  <si>
    <t>ozn. 16 : 114,47</t>
  </si>
  <si>
    <t>ozn. 18 : 201,96</t>
  </si>
  <si>
    <t>ozn. 21 : 145,21</t>
  </si>
  <si>
    <t>Koeficient : 0,2</t>
  </si>
  <si>
    <t>767995107R00</t>
  </si>
  <si>
    <t>Výroba a montáž atypických kovovových doplňků staveb hmotnosti přes 250 do 500 kg</t>
  </si>
  <si>
    <t xml:space="preserve">Nová ocelová konstrukce : </t>
  </si>
  <si>
    <t>ozn. 14 : 271,50</t>
  </si>
  <si>
    <t>767995108R00</t>
  </si>
  <si>
    <t>Výroba a montáž atypických kovovových doplňků staveb hmotnosti přes 500 kg</t>
  </si>
  <si>
    <t>ozn. 13 : 4479,31</t>
  </si>
  <si>
    <t>ozn. 19 : 1530,65</t>
  </si>
  <si>
    <t>ozn. 20 : 894,95</t>
  </si>
  <si>
    <t>Odkaz na mn. položky pořadí 92 : 8535,07200</t>
  </si>
  <si>
    <t>Odkaz na mn. položky pořadí 94 : 680,72400</t>
  </si>
  <si>
    <t>Odkaz na mn. položky pořadí 95 : 797,25600</t>
  </si>
  <si>
    <t>Odkaz na mn. položky pořadí 96 : 2009,88000</t>
  </si>
  <si>
    <t>Odkaz na mn. položky pořadí 97 : 2039,90400</t>
  </si>
  <si>
    <t>Odkaz na mn. položky pořadí 99 : 3251,98800</t>
  </si>
  <si>
    <t>Odkaz na mn. položky pořadí 117 : 1540,96128</t>
  </si>
  <si>
    <t>Odkaz na mn. položky pořadí 118 : 773,38368</t>
  </si>
  <si>
    <t>767999802R00</t>
  </si>
  <si>
    <t>Demontáž ostatních doplňků staveb doplňků staveb o hmotnosti přes 50 do 100 kg</t>
  </si>
  <si>
    <t xml:space="preserve">Ocelová konstrukce nad podhledem : </t>
  </si>
  <si>
    <t>ozn. 8 - IE 100 : 2*3,00*9,46</t>
  </si>
  <si>
    <t>ozn. 9 - IE 100 : 1*5,80*9,46</t>
  </si>
  <si>
    <t>ozn. 10 - IE 100 : 1*3,35*9,46</t>
  </si>
  <si>
    <t>ozn. 11 - IE 100 : 1*3,30*9,46</t>
  </si>
  <si>
    <t>Koeficient : 0,13</t>
  </si>
  <si>
    <t xml:space="preserve">Výpis demontovaných prvků je pouze orientační! : </t>
  </si>
  <si>
    <t xml:space="preserve">Demontované konstrukce budou očištěny, upraveny dle nového návrhu kotvení, opatřeny novým nátěrem a budou zpětně osazeny a doplněny novými konstrukcemi. : </t>
  </si>
  <si>
    <t xml:space="preserve">Nevyužité prvky budou zlikvidovány. : </t>
  </si>
  <si>
    <t>767999804R00</t>
  </si>
  <si>
    <t>Demontáž ostatních doplňků staveb doplňků staveb o hmotnosti přes 250 do 500 kg</t>
  </si>
  <si>
    <t>ozn. 5 - IE 100 : 3*15,35*9,46</t>
  </si>
  <si>
    <t>ozn. 7 - IE 100 : 3*14,1*9,46</t>
  </si>
  <si>
    <t>767999805R00</t>
  </si>
  <si>
    <t>Demontáž ostatních doplňků staveb doplňků staveb o hmotnosti přes 500 kg</t>
  </si>
  <si>
    <t>ozn. 1 - IE 140 : 12*60,500*13,70</t>
  </si>
  <si>
    <t>ozn. 2 - IE 140 : 2*58,30*13,70</t>
  </si>
  <si>
    <t>ozn. 3 - IE 100 : 55*47,350*9,46</t>
  </si>
  <si>
    <t>ozn. 4 - IE 100 : 3*28,7*9,46</t>
  </si>
  <si>
    <t>ozn. 6 - IE 100 : 3*27,45*9,46</t>
  </si>
  <si>
    <t>ozn. 12 - U 220 : 1*60,50*29,40</t>
  </si>
  <si>
    <t>767-00</t>
  </si>
  <si>
    <t>Očištění + nový nátěr do agresivního prostředí stávající příhradové konstrukce, v místech působení koroze</t>
  </si>
  <si>
    <t xml:space="preserve">předúprava povrchů: : </t>
  </si>
  <si>
    <t xml:space="preserve">odstranění mastnosty vhodným detergentem, : </t>
  </si>
  <si>
    <t xml:space="preserve">omytí solí a nečistot vysokotlakou čistou vodou : </t>
  </si>
  <si>
    <t xml:space="preserve">abrazivní otrýskání povrchu na Sa 2,5 : </t>
  </si>
  <si>
    <t xml:space="preserve">odstranění prachu : </t>
  </si>
  <si>
    <t>soubor : 1</t>
  </si>
  <si>
    <t>767-01</t>
  </si>
  <si>
    <t>Očištění demontovaných ocelových konstrukcí</t>
  </si>
  <si>
    <t>Odkaz na mn. položky pořadí 91 : 46486,90332</t>
  </si>
  <si>
    <t xml:space="preserve">Upravená nosná konstrukce opatřena novými ochrannými nátěry do agresivního prostředí - odstín dle TZ : </t>
  </si>
  <si>
    <t>767-02</t>
  </si>
  <si>
    <t>Zpětná montáž demontovaných ocelových konstrukcí</t>
  </si>
  <si>
    <t xml:space="preserve">Zpětná montáž : </t>
  </si>
  <si>
    <t>ozn. 8 - IE 100 : 2*2,55*9,46</t>
  </si>
  <si>
    <t>ozn. 11 - IE 100 : 1*2,835*9,46</t>
  </si>
  <si>
    <t>767-03</t>
  </si>
  <si>
    <t>D+M Lávky š. 0,8 m - pozinkované, opatřeny novými syst. nátěry do agresivního prostředí, odstín dle TZ</t>
  </si>
  <si>
    <t>136,78*52</t>
  </si>
  <si>
    <t>767-04</t>
  </si>
  <si>
    <t>D+M Ukončení lávek š. 0,8 m - pozinkované, opatřeny novými syst. nátěry do agresivního prostředí, odstín dle TZ</t>
  </si>
  <si>
    <t>9,73*6</t>
  </si>
  <si>
    <t>767-05</t>
  </si>
  <si>
    <t>D+M Rozšíření nové lávky dl. 1,55 m - pozinkované, opatřeny novými syst. nátěry do agresivního prostředí, odstín dle TZ</t>
  </si>
  <si>
    <t>63,03*9</t>
  </si>
  <si>
    <t xml:space="preserve">Koeficient : </t>
  </si>
  <si>
    <t>767-06</t>
  </si>
  <si>
    <t>D+M Rozšíření nové lávky dl. 1,85 m - pozinkované, opatřeny novými syst. nátěry do agresivního prostředí, odstín dle TZ</t>
  </si>
  <si>
    <t>73,82*9</t>
  </si>
  <si>
    <t>767-07</t>
  </si>
  <si>
    <t>D+M Rozšíření stávající lávky - pozinkované, opatřeny novými syst. nátěry do agresivního prostředí, odstín dle TZ</t>
  </si>
  <si>
    <t>93,05*18</t>
  </si>
  <si>
    <t>767-08</t>
  </si>
  <si>
    <t>D+M Podpory pod lávky - pozinkované, opatřeny novými syst. nátěry do agresivního prostředí, odstín dle TZ</t>
  </si>
  <si>
    <t>47,22*36</t>
  </si>
  <si>
    <t>767-09</t>
  </si>
  <si>
    <t>D+M Napojení lávek - pozinkované, opatřeny novými syst. nátěry do agresivního prostředí, odstín dle TZ</t>
  </si>
  <si>
    <t>0,73*78</t>
  </si>
  <si>
    <t>767-10</t>
  </si>
  <si>
    <t>D+M Zábradlí - pozinkované, opatřeny novými syst. nátěry do agresivního prostředí, odstín dle TZ</t>
  </si>
  <si>
    <t>2709,99*1</t>
  </si>
  <si>
    <t>767-11</t>
  </si>
  <si>
    <t>D+M Lemovací profil - L 50x50x3 mm, pozinkovaný, ozn. Z/01</t>
  </si>
  <si>
    <t>62+49+3*(62+49)</t>
  </si>
  <si>
    <t xml:space="preserve">Detailní popis viz. výpis zámečnických výrobků : </t>
  </si>
  <si>
    <t>767-12</t>
  </si>
  <si>
    <t>D+M Lemovací profil - Jäckl L 50x50x3 mm, pozinkovaný, ozn. Z/02</t>
  </si>
  <si>
    <t>767-13</t>
  </si>
  <si>
    <t>D+M Lemovací profil - Jäckl L 50x50x3 mm, pozinkovaný, ozn. Z/03</t>
  </si>
  <si>
    <t>767-14</t>
  </si>
  <si>
    <t>D+M Lemování svítidel, ozn. Z/04</t>
  </si>
  <si>
    <t>81</t>
  </si>
  <si>
    <t>767-15</t>
  </si>
  <si>
    <t>D+M Poklop nad svítidlem, ozn. Z/05</t>
  </si>
  <si>
    <t>767-16</t>
  </si>
  <si>
    <t>D+M Nadstavení potrubí VZT, ozn. Z/06</t>
  </si>
  <si>
    <t>63</t>
  </si>
  <si>
    <t>767-17</t>
  </si>
  <si>
    <t>D+M Podhled z děrovaného plechu 600x1200 mm - pásy se svítidly a VZT, pozinkovaný, ozn. Z/07</t>
  </si>
  <si>
    <t>22*9</t>
  </si>
  <si>
    <t>767-17a</t>
  </si>
  <si>
    <t>D+M Podhled z děrovaného plechu 600x600 mm - pásy se svítidly a VZT, pozinkovaný, ozn. Z/07</t>
  </si>
  <si>
    <t>9*17</t>
  </si>
  <si>
    <t>342266111RU8</t>
  </si>
  <si>
    <t>Obklad stěn sádrokartonem na ocelovou konstrukci desky protipožární tl. 12,5 mm, bez izolace</t>
  </si>
  <si>
    <t>zdi - pro zjednodušení jako kvádr : (1,7*2+1,7*2)*2,3</t>
  </si>
  <si>
    <t>strop : 1,7*1,7</t>
  </si>
  <si>
    <t>odečet dveře : -0,6*1,97</t>
  </si>
  <si>
    <t>631515232R</t>
  </si>
  <si>
    <t>Deska minerální ISOVER TF THERMO 1000x600x100 mm podélné vlákno</t>
  </si>
  <si>
    <t>Odkaz na mn. položky pořadí 109 : 17,34800</t>
  </si>
  <si>
    <t>+ izolace trubky : 2</t>
  </si>
  <si>
    <t>784442022RT1</t>
  </si>
  <si>
    <t>Malba disperzní interiér.HET Hetline, výška do 5 m pro sádrokartony, 2 x nátěr</t>
  </si>
  <si>
    <t>Odkaz na mn. položky pořadí 109 : 17,34800*2</t>
  </si>
  <si>
    <t xml:space="preserve">(zevnitř+zvenku) : </t>
  </si>
  <si>
    <t>767-18</t>
  </si>
  <si>
    <t>D+M Podhled z děrovaného plechu 600x1200 mm - obvodový pás, pozinkovaný + bílý nátěr, ozn. Z/08</t>
  </si>
  <si>
    <t>39</t>
  </si>
  <si>
    <t>767-18a</t>
  </si>
  <si>
    <t>D+M Podhled z děrovaného plechu 400x1200 mm - obvodový pás, pozinkovaný + bílý nátěr, ozn. Z/08</t>
  </si>
  <si>
    <t>767-19</t>
  </si>
  <si>
    <t>D+M Podhled z děrovaného plechu 600x1200 mm - obvodový pás, pozinkovaný + bílý nátěr, ozn. Z/09</t>
  </si>
  <si>
    <t>767-19a</t>
  </si>
  <si>
    <t>D+M Podhled z děrovaného plechu 500x1200 mm - obvodový pás, pozinkovaný + bílý nátěr, ozn. Z/09</t>
  </si>
  <si>
    <t>767-20</t>
  </si>
  <si>
    <t>D+M Podhled z děrovaného plechu 600x650 mm- obvodový pás, pozinkovaný + bílý nátěr, ozn. Z/10</t>
  </si>
  <si>
    <t>102</t>
  </si>
  <si>
    <t>767-21</t>
  </si>
  <si>
    <t>D+M Podhled z děrovaného plechu 600x900 mm - obvodový pás, pozinkovaný + bílý nátěr, ozn. Z/11</t>
  </si>
  <si>
    <t>767-22</t>
  </si>
  <si>
    <t>D+M Nosný rošt z CD profilů</t>
  </si>
  <si>
    <t>767-23A</t>
  </si>
  <si>
    <t>Demontáž stávající konstrukce strojovny výtahu 3300x2700x2400 mm</t>
  </si>
  <si>
    <t>ocelový rám : 380</t>
  </si>
  <si>
    <t>hmotnost opláštění : 700</t>
  </si>
  <si>
    <t>767-24A</t>
  </si>
  <si>
    <t>D+M Protipožární dveře 700x1970 mm, EW 15 DP3,ocelové, vč. zárubně popis viz. výkres nová vestavba</t>
  </si>
  <si>
    <t>767-25A</t>
  </si>
  <si>
    <t>D+M Protipožární větrací mřížka do sádrokartonu, 106x300 mm, ew 15 dp3 popis viz. výkres Nová vestavba</t>
  </si>
  <si>
    <t>767-26A</t>
  </si>
  <si>
    <t>D+M spiro potrubí, včetně kotvení, tepelně zaizolovat popis viz. výkres Nová vestavba</t>
  </si>
  <si>
    <t>767-27A</t>
  </si>
  <si>
    <t>D+M Ocelové zábradlí - ocel trubka 51x3 + 4x stojka (celk. 6,5 m)</t>
  </si>
  <si>
    <t>953941312R00</t>
  </si>
  <si>
    <t>Osazení požárního hasicího přístroje na stěnu</t>
  </si>
  <si>
    <t>kus</t>
  </si>
  <si>
    <t>Odkaz na mn. položky pořadí 125 : 6,00000</t>
  </si>
  <si>
    <t>95-06A</t>
  </si>
  <si>
    <t>Přístroj hasicí práškový</t>
  </si>
  <si>
    <t>767581801R00</t>
  </si>
  <si>
    <t>DEmontáž podhledů - kazet, včetně nosného rámu</t>
  </si>
  <si>
    <t>Spodní plášť nad halou - děrované kazety : 60,5*47,5</t>
  </si>
  <si>
    <t>767581801R0A1</t>
  </si>
  <si>
    <t>Demontáž podhledů - kazet, včetně nosného rámu</t>
  </si>
  <si>
    <t>Přesah římsy - děrované kazety : 2*111</t>
  </si>
  <si>
    <t>1338-01</t>
  </si>
  <si>
    <t>Tyč ocelová plochá jakost S235 200x8 mm 11375</t>
  </si>
  <si>
    <t>Závěsy Z1 : 240*0,332*12,56</t>
  </si>
  <si>
    <t>Závěsy Z2 : 80*0,282*12,56</t>
  </si>
  <si>
    <t>1338-02</t>
  </si>
  <si>
    <t>Tyč ocelová plochá jakost S235 96x8  mm 11375</t>
  </si>
  <si>
    <t>Závěsy Z1 : 480*0,167*6,03</t>
  </si>
  <si>
    <t>Závěsy Z2 : 160*0,167*6,03</t>
  </si>
  <si>
    <t>13380615R</t>
  </si>
  <si>
    <t>tyč ocelová profilová válcovaná za tepla S235 (11375); průřez I; výška 100 mm</t>
  </si>
  <si>
    <t>ozn. 13 : 9,46*0,001*10*47,350</t>
  </si>
  <si>
    <t>ozn. 14 : 9,46*0,001*1*28,700</t>
  </si>
  <si>
    <t>ozn. 15 : 9,46*0,001*1*25,400</t>
  </si>
  <si>
    <t>ozn. 16 : 9,46*0,001*1*12,100</t>
  </si>
  <si>
    <t>ozn. 17 : 9,46*0,001*1*4,075</t>
  </si>
  <si>
    <t>ozn. 21 : 9,46*0,001*1*15,350</t>
  </si>
  <si>
    <t>13384340R</t>
  </si>
  <si>
    <t>tyč ocelová profilová válcovaná za tepla S235 (11375); průřez U; výška 160 mm</t>
  </si>
  <si>
    <t>ozn. 20 : 18,90*0,001*1*47,350</t>
  </si>
  <si>
    <t>13388425R</t>
  </si>
  <si>
    <t>tyč ocelová profilová válcovaná za tepla S235 (11375); průřez HEB; výška 100 mm</t>
  </si>
  <si>
    <t>ozn. 18 : 20,40*0,001*9,900*1</t>
  </si>
  <si>
    <t>13483315R</t>
  </si>
  <si>
    <t>tyč ocelová profilová válcovaná za tepla S235 (11375); průřez U; výška 200 mm</t>
  </si>
  <si>
    <t>ozn. 19 : 25,30*0,001*1*60,500</t>
  </si>
  <si>
    <t>998767203R00</t>
  </si>
  <si>
    <t>Přesun hmot pro kovové stavební doplňk. konstrukce v objektech výšky do 24 m</t>
  </si>
  <si>
    <t>768-01</t>
  </si>
  <si>
    <t>D+M Hliníková mřížka 180x1000 mm, ozn. AL/01</t>
  </si>
  <si>
    <t>3 ks do pole : (17+13)*3</t>
  </si>
  <si>
    <t>768-02</t>
  </si>
  <si>
    <t>D+M Hliníková mřížka 200x1000 mm, ozn. AL/02</t>
  </si>
  <si>
    <t>998768203R00</t>
  </si>
  <si>
    <t>Přesun hmot pro hliníkové konstrukce, výšky do 24 m</t>
  </si>
  <si>
    <t>784450075RA0</t>
  </si>
  <si>
    <t>Malby z malířských směsí disperzní, penetrace jednonásobná, malba dvojnásobná, bílá</t>
  </si>
  <si>
    <t>Agregovaná položka</t>
  </si>
  <si>
    <t>POL2_</t>
  </si>
  <si>
    <t>784-01A</t>
  </si>
  <si>
    <t>Nátěr stávajících ocelových konstrukcí v barvě stávajících konstrukcí</t>
  </si>
  <si>
    <t>týká se místnosti UPS : 1</t>
  </si>
  <si>
    <t>979086112R00</t>
  </si>
  <si>
    <t>Vodorovná doprava suti a vybouraných hmot nakládání nebo překládání suti a vybouraných hmot na dopravní prostředek při vodorovné dopravě,  ,</t>
  </si>
  <si>
    <t>POL1_9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</si>
  <si>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</si>
  <si>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</si>
  <si>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</si>
  <si>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</si>
  <si>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979990001R00</t>
  </si>
  <si>
    <t>Poplatek za skládku stavební suti, skupina 17 09 04 z Katalogu odpadů</t>
  </si>
  <si>
    <t>RTS 20/ I</t>
  </si>
  <si>
    <t>979087312R00</t>
  </si>
  <si>
    <t>Vodorovné přemístění suti nošením k místu nakládky vodorovné přemístění vybouraných hmot nošením nebo přehozením, na vzdálenost 10 m</t>
  </si>
  <si>
    <t>979087392R00</t>
  </si>
  <si>
    <t>Vodorovné přemístění suti nošením k místu nakládky příplatek za každých dalích i započatých 10 m vzdálenosti vybouraných hmot,</t>
  </si>
  <si>
    <t>979093111R00</t>
  </si>
  <si>
    <t>Uložení suti na skládku bez zhutnění</t>
  </si>
  <si>
    <t>767-28B</t>
  </si>
  <si>
    <t>Odřezání trapézového plechu v. 300 mm</t>
  </si>
  <si>
    <t>kolem celého objektu : 66*2+2*52,8</t>
  </si>
  <si>
    <t>979990121R00</t>
  </si>
  <si>
    <t>Poplatek za uložení suti - asfaltové pásy, skupina odpadu 170302</t>
  </si>
  <si>
    <t>Odkaz na dem. hmot. položky pořadí 30 : 1,08114</t>
  </si>
  <si>
    <t>Odkaz na dem. hmot. položky pořadí 27 : 4,10946</t>
  </si>
  <si>
    <t>Odkaz na dem. hmot. položky pořadí 26 : 13,99516</t>
  </si>
  <si>
    <t>979990144R00</t>
  </si>
  <si>
    <t>Poplatek za uložení suti - minerální vata, skupina odpadu 170604</t>
  </si>
  <si>
    <t>Odkaz na dem. hmot. položky pořadí 45 : 31,12271</t>
  </si>
  <si>
    <t>Odkaz na dem. hmot. položky pořadí 46 : 2,40426</t>
  </si>
  <si>
    <t>979-02</t>
  </si>
  <si>
    <t>Poplatek za uložení suti - křemelinové desky</t>
  </si>
  <si>
    <t>Odkaz na dem. hmot. položky pořadí 38 : 86,21250</t>
  </si>
  <si>
    <t>Odkaz na dem. hmot. položky pořadí 39 : 0,00000</t>
  </si>
  <si>
    <t>979-01</t>
  </si>
  <si>
    <t>Poplatek za uložení suti - PUR desky</t>
  </si>
  <si>
    <t>Odkaz na dem. hmot. položky pořadí 43 : 9,48338</t>
  </si>
  <si>
    <t>Odkaz na dem. hmot. položky pořadí 44 : 0,97680</t>
  </si>
  <si>
    <t>94-09</t>
  </si>
  <si>
    <t>Lešení lehké pomocné, kotvené do zdiva včetně zábradlí</t>
  </si>
  <si>
    <t xml:space="preserve">  viz. detail A : 16,5*53</t>
  </si>
  <si>
    <t>SUM</t>
  </si>
  <si>
    <t>Poznámky uchazeče k zadání</t>
  </si>
  <si>
    <t>POPUZIV</t>
  </si>
  <si>
    <t>END</t>
  </si>
  <si>
    <t>Pol__0001</t>
  </si>
  <si>
    <t>požátně těsnící tmel</t>
  </si>
  <si>
    <t>Pol__0002</t>
  </si>
  <si>
    <t>Elektroinstalační rozvodná krabice ABOX na povrch IP 65</t>
  </si>
  <si>
    <t>Pol__0003</t>
  </si>
  <si>
    <t>Elektroinstalační rozvodná krabice na povrch IP 54</t>
  </si>
  <si>
    <t>Pol__0004</t>
  </si>
  <si>
    <t>Instalační krabice s požární odolností E30-E90</t>
  </si>
  <si>
    <t>KS</t>
  </si>
  <si>
    <t>Pol__0005</t>
  </si>
  <si>
    <t>CABLOFIL CF 50/50 EZ</t>
  </si>
  <si>
    <t>Pol__0006</t>
  </si>
  <si>
    <t>drátěný žlab 50/50 v ohniodolném provedení EZ</t>
  </si>
  <si>
    <t>Pol__0007</t>
  </si>
  <si>
    <t>KABEL 1-CXKE-V 3CX 2,5</t>
  </si>
  <si>
    <t>M</t>
  </si>
  <si>
    <t>Pol__0008</t>
  </si>
  <si>
    <t>Zásuvková skříň 2x230V/1x400V/16A</t>
  </si>
  <si>
    <t>Pol__0009</t>
  </si>
  <si>
    <t>KO TRUBKA 8016 PC Z PH</t>
  </si>
  <si>
    <t>Pol__0010</t>
  </si>
  <si>
    <t>Systémový pomocný materiál pro sestavení žlabů</t>
  </si>
  <si>
    <t>sada</t>
  </si>
  <si>
    <t>Pol__0011</t>
  </si>
  <si>
    <t>LED svítidlo průmyslové přisazené 13,4W/3000K,polykarbonát,IP65</t>
  </si>
  <si>
    <t>pár</t>
  </si>
  <si>
    <t>Pol__0012</t>
  </si>
  <si>
    <t>A - Speciální LED svítidlo 273W/4000kK Al slitina+ oc. plech, prisl´matický difuzor,reflektor 100°IP 66, vč . driveru externě v krabici, kabel min.3mprůmyslové přisazené 51W/IP54</t>
  </si>
  <si>
    <t>Pol__0013</t>
  </si>
  <si>
    <t>B - LED svítidlo průmyslové 33W/2200lm/IP 65</t>
  </si>
  <si>
    <t>Pol__0015</t>
  </si>
  <si>
    <t>Samoregulační topný kabel na oc.konstrukce délka 6,5m</t>
  </si>
  <si>
    <t>Pol__0016</t>
  </si>
  <si>
    <t>Výstražné štítky na topný kabel</t>
  </si>
  <si>
    <t>Pol__0017</t>
  </si>
  <si>
    <t>Zakončovací sada pro topný kabel uchycený k oc. sloupu</t>
  </si>
  <si>
    <t>Pol__0018</t>
  </si>
  <si>
    <t>kovový ventilátor do potrubí 125mm,230V/25W/340m3/hod</t>
  </si>
  <si>
    <t>Pol__0019</t>
  </si>
  <si>
    <t>KABEL JYSTY 2x2x0,8</t>
  </si>
  <si>
    <t>Pol__0020</t>
  </si>
  <si>
    <t>Datový kabel FTP Cat5e pro venkovní prostředí SOLARIX</t>
  </si>
  <si>
    <t>Pol__0021</t>
  </si>
  <si>
    <t>KABEL CYKY 3C x 1.5</t>
  </si>
  <si>
    <t>Pol__0022</t>
  </si>
  <si>
    <t>KABEL CYKY 4B x25</t>
  </si>
  <si>
    <t>Pol__0023</t>
  </si>
  <si>
    <t>KABEL CYKY 5C x 2.5</t>
  </si>
  <si>
    <t>Pol__0024</t>
  </si>
  <si>
    <t>KABEL CYKY 5C x 4</t>
  </si>
  <si>
    <t>Pol__0025</t>
  </si>
  <si>
    <t>KABEL JYTY 2A X 1</t>
  </si>
  <si>
    <t>Pol__0026</t>
  </si>
  <si>
    <t>Ohebný kabel CGTG 3C X 10</t>
  </si>
  <si>
    <t>Pol__0027</t>
  </si>
  <si>
    <t>JBQ SP 3558-01750 ř.1 Garant AL</t>
  </si>
  <si>
    <t>Pol__0028</t>
  </si>
  <si>
    <t>Vypínač nástěnný IP 44 řazení 01</t>
  </si>
  <si>
    <t>Pol__0029</t>
  </si>
  <si>
    <t>Demontáž oc. kabelové trasy vč. likvidace materiálu</t>
  </si>
  <si>
    <t>Pol__0030</t>
  </si>
  <si>
    <t>Demontáž rozvaděče vč. likvidace materiálu</t>
  </si>
  <si>
    <t>Pol__0031</t>
  </si>
  <si>
    <t>Demontáž stávajícího přívodního kabelu vč. likvidace materiálu</t>
  </si>
  <si>
    <t>210201039</t>
  </si>
  <si>
    <t>Demontáž svítidla - výbojkové vč. likvidce materiálu</t>
  </si>
  <si>
    <t>Demontáž svítidla - žárovkové vč.likvidace materiálu</t>
  </si>
  <si>
    <t>R-položka</t>
  </si>
  <si>
    <t>POL12_1</t>
  </si>
  <si>
    <t>Pol__0034</t>
  </si>
  <si>
    <t>Kompletace rozvaděče</t>
  </si>
  <si>
    <t>Demontáž stávající elektroinstalace včetně likvidace materiálu</t>
  </si>
  <si>
    <t>Pol__0036</t>
  </si>
  <si>
    <t>Demontážní práce</t>
  </si>
  <si>
    <t>Pol__0037</t>
  </si>
  <si>
    <t>Komlexní zkoušky</t>
  </si>
  <si>
    <t>Pol__0038</t>
  </si>
  <si>
    <t>Koordinace s profesemi</t>
  </si>
  <si>
    <t>Pol__0039</t>
  </si>
  <si>
    <t>Napojení ovládacího panelu iPad v místnosti plavčíků, demontáž stáv. ovládání</t>
  </si>
  <si>
    <t>Pol__0040</t>
  </si>
  <si>
    <t>Nepředvídatelné náklady a práce spojené s rekonstrukcí</t>
  </si>
  <si>
    <t>Pol__0041</t>
  </si>
  <si>
    <t>Pomocné práce,kompletace</t>
  </si>
  <si>
    <t>Pol__0042</t>
  </si>
  <si>
    <t>Práce na oc. konstrukcích, ztížené pracovní podmínky</t>
  </si>
  <si>
    <t>Pol__0043</t>
  </si>
  <si>
    <t>Práce ve výškách, ztížené pracovní podmínky</t>
  </si>
  <si>
    <t>Pol__0044</t>
  </si>
  <si>
    <t>Prověření a zmapování stávajících kabelových tras</t>
  </si>
  <si>
    <t>Pol__0045</t>
  </si>
  <si>
    <t>Revizní práce</t>
  </si>
  <si>
    <t>Pol__0046</t>
  </si>
  <si>
    <t>Spolupráce s revizním technikem</t>
  </si>
  <si>
    <t>Pol__0047</t>
  </si>
  <si>
    <t>Úprava stávající elektroinstalace</t>
  </si>
  <si>
    <t>Pol__0048</t>
  </si>
  <si>
    <t>Výchozí revize s vypracováním revizní zprávy</t>
  </si>
  <si>
    <t>Pol__0049</t>
  </si>
  <si>
    <t>Výroba pomocných oc. konstrukcí pro vedení kabelů</t>
  </si>
  <si>
    <t>Pol__0050</t>
  </si>
  <si>
    <t>Výroba vnitřní oc. konstrukce - konstrukce pro upenění rozvaděče a zás. skříně</t>
  </si>
  <si>
    <t>Pol__0051</t>
  </si>
  <si>
    <t>Zakreslení skutečného provedení</t>
  </si>
  <si>
    <t>210203002</t>
  </si>
  <si>
    <t>Montáž svítidla</t>
  </si>
  <si>
    <t>210290741</t>
  </si>
  <si>
    <t>Montáž bez zapojení el.motor do 1 kW</t>
  </si>
  <si>
    <t>Montáž externího driveru</t>
  </si>
  <si>
    <t>210010351</t>
  </si>
  <si>
    <t>Montáž instalační karabice na povrch vč. svorek a zapojení vodičů</t>
  </si>
  <si>
    <t>Montáž LED svítidla do stavebně připraveného otvoru</t>
  </si>
  <si>
    <t>210810054</t>
  </si>
  <si>
    <t>Montáž samoregulačního kabelu</t>
  </si>
  <si>
    <t>210201073</t>
  </si>
  <si>
    <t>Montáž svítidla - zářivkové na závěs</t>
  </si>
  <si>
    <t>210010434</t>
  </si>
  <si>
    <t>Montáž systémové požárně odolné krabice vč. zapojení</t>
  </si>
  <si>
    <t>210010074</t>
  </si>
  <si>
    <t>Montáž trubky instalační pancéřové z PH typ 8029 O 29mm (vu+po)</t>
  </si>
  <si>
    <t>Pol__0061</t>
  </si>
  <si>
    <t>Montáž zásuvkové skříně</t>
  </si>
  <si>
    <t>210020503</t>
  </si>
  <si>
    <t>Montáž žlabu CABLIFIL vč. konzol a úchytů</t>
  </si>
  <si>
    <t>210810042</t>
  </si>
  <si>
    <t>Položení kabelu pevně</t>
  </si>
  <si>
    <t>210100003</t>
  </si>
  <si>
    <t>Ukončení 1 vodiče v rozvaděči vč.zap.a konc.do 16mm2</t>
  </si>
  <si>
    <t>210100001</t>
  </si>
  <si>
    <t>Ukončení 1 vodiče v rozvaděči vč.zap.a konc.do 2,5mm2</t>
  </si>
  <si>
    <t>Ukončení vodiče v rozvaděči vč.zap.a konc.do 2.5mm2</t>
  </si>
  <si>
    <t>211010010</t>
  </si>
  <si>
    <t>upevnění ohniodolní krabice</t>
  </si>
  <si>
    <t>POL3_0</t>
  </si>
  <si>
    <t>Pol__0068</t>
  </si>
  <si>
    <t>Zapojení světelného čidla</t>
  </si>
  <si>
    <t>Pol__0069</t>
  </si>
  <si>
    <t>Zapojení teplotního čidla</t>
  </si>
  <si>
    <t>Pol__0070</t>
  </si>
  <si>
    <t>Zapojení termostatu</t>
  </si>
  <si>
    <t>Pol__0071</t>
  </si>
  <si>
    <t>Zapojení vypínače na povrch</t>
  </si>
  <si>
    <t>Loxone miniserver</t>
  </si>
  <si>
    <t>DALI Extension</t>
  </si>
  <si>
    <t>Napájecí zdroj pro Loxone</t>
  </si>
  <si>
    <t>Apple iPad</t>
  </si>
  <si>
    <t>Nástěnný držák pro iPad</t>
  </si>
  <si>
    <t>Trvalé napájení pro iPad</t>
  </si>
  <si>
    <t>Senzor intenzity osvětlení 0-10V</t>
  </si>
  <si>
    <t>Svorky, propojovací kabeláž v rozvaděči, značení  v rozvadaděči,…</t>
  </si>
  <si>
    <t>kpl</t>
  </si>
  <si>
    <t>Zapojení kabeláže v rozvaděči</t>
  </si>
  <si>
    <t>Zprovoznění systému, konfigurace Loxone, zaškolení obsluhy</t>
  </si>
  <si>
    <t>Montáž vypínače na připravené KU68 a připravený UTP kabel</t>
  </si>
  <si>
    <t>Montáž senzor intenzity osvětlení na připravenou kabeláž</t>
  </si>
  <si>
    <t>Doprava osob a materiálu</t>
  </si>
  <si>
    <t>Denní, 1 x přep. (předprogramované)</t>
  </si>
  <si>
    <t>Jistič 1 pól. 2A, char.C, 10 kA</t>
  </si>
  <si>
    <t>Jistič 1 pól. 10A, char.B, 10 kA</t>
  </si>
  <si>
    <t>Jistič 1 pól. 16A, char.B, 10 kA</t>
  </si>
  <si>
    <t>Jistič 1 pól. 63A, char.B, 10 kA</t>
  </si>
  <si>
    <t>Jistič 3 pól. 10A, char.B, 10 kA</t>
  </si>
  <si>
    <t>Jistič 3 pól. 16A, char.B, 10 kA</t>
  </si>
  <si>
    <t>Jistič 3 pól. 20A, char.B, 10 kA</t>
  </si>
  <si>
    <t>Jistič 3 pól. 25A, char.B, 10 kA</t>
  </si>
  <si>
    <t>Jistič 3 pól. 63A, char.B, 10 kA</t>
  </si>
  <si>
    <t>Kontrolka s clonkou zelenou</t>
  </si>
  <si>
    <t>Pr. chránič 4 pól. 25 / 0,03 A</t>
  </si>
  <si>
    <t>Pr. chránič s nadpr.ochr. 2p., 10A/B, 0,03A</t>
  </si>
  <si>
    <t>Pol__0014</t>
  </si>
  <si>
    <t>Pr. chránič s nadpr.ochr. 2p., 16A/B, 0,03A</t>
  </si>
  <si>
    <t>ŘADOVÁ SVORKA RSA 2,5</t>
  </si>
  <si>
    <t>Stykač 4 spín., 25A, 230V~, man.ovl.</t>
  </si>
  <si>
    <t>Systémový pomocný materiál pro sestavení rozvaděče</t>
  </si>
  <si>
    <t>Termostat vícefunkční vč. dálkové sondy -30°C až +90°C</t>
  </si>
  <si>
    <t>Tlačítko 1 x spínací, 16 A</t>
  </si>
  <si>
    <t>Typ H125, 25 kA - 3 pól., In 80 A</t>
  </si>
  <si>
    <t>Samostatně stojící oceloplech. skříňový rozv. 600x1800x300mm</t>
  </si>
  <si>
    <t>Montáž jističe 1-pól.</t>
  </si>
  <si>
    <t>Montáž jističe 3-pól.</t>
  </si>
  <si>
    <t>Montáž stykače</t>
  </si>
  <si>
    <t>Doprava, stěhování, montáž na místě</t>
  </si>
  <si>
    <t>Kompletace rozvaděče (hod)</t>
  </si>
  <si>
    <t>Kontrola funkčnosti pomocných obvodů</t>
  </si>
  <si>
    <t>Kusová zkouška, protokoly, atesty</t>
  </si>
  <si>
    <t>Montáž signálky</t>
  </si>
  <si>
    <t>Montáž ovladače</t>
  </si>
  <si>
    <t>Osazení a zapojení systému LOXON</t>
  </si>
  <si>
    <t>Pol__0032</t>
  </si>
  <si>
    <t>Piktogramy, štítky na dveřích rozvaděče, včetně polepení</t>
  </si>
  <si>
    <t>Pol__0033</t>
  </si>
  <si>
    <t>Popisky komponent dle PD, včetně polepení</t>
  </si>
  <si>
    <t>Svorky a praporce pro připojení kabelů dle zvyklostí výrobce na jmenovité proudy jističů, pomocný a montážní materiál</t>
  </si>
  <si>
    <t>Pol__0035</t>
  </si>
  <si>
    <t>Veškeré propojovací vodiče v rozvaděči</t>
  </si>
  <si>
    <t>Zprovoznění rozvaděče a test provozních stavů</t>
  </si>
  <si>
    <t>Jistič 1 pól. 6A, char.B, 10 kA</t>
  </si>
  <si>
    <t>Otočný vypínač 3pól. In= 63 A</t>
  </si>
  <si>
    <t>Pr. chránič s nadpr.ochr. 2p., 6A/B, 0,03A</t>
  </si>
  <si>
    <t>Pr. chránič s nadpr.ochr. 2p., 13A/C, 0,03A</t>
  </si>
  <si>
    <t>3-řadý, 300x500x140 mm, 36 modulů</t>
  </si>
  <si>
    <t>Montáž vypínače</t>
  </si>
  <si>
    <t>005121 R</t>
  </si>
  <si>
    <t>Zařízení staveniště</t>
  </si>
  <si>
    <t>Soubor</t>
  </si>
  <si>
    <t>POL99_8</t>
  </si>
  <si>
    <t>005121020R</t>
  </si>
  <si>
    <t>Provoz zařízení staveniště</t>
  </si>
  <si>
    <t>005121030R</t>
  </si>
  <si>
    <t>Odstranění zařízení staveniště</t>
  </si>
  <si>
    <t>005124010R</t>
  </si>
  <si>
    <t>Koordinační činnost</t>
  </si>
  <si>
    <t>05</t>
  </si>
  <si>
    <t>Doplňující sondy</t>
  </si>
  <si>
    <t>06</t>
  </si>
  <si>
    <t>Ztížené pracovní podmínky - práce ve výškách</t>
  </si>
  <si>
    <t>07</t>
  </si>
  <si>
    <t>Kontrola bazénu po sundání lešení - díry,...</t>
  </si>
  <si>
    <t>08</t>
  </si>
  <si>
    <t>Přepravní náklady - podhledy, lešení, ...</t>
  </si>
  <si>
    <t>004111020R</t>
  </si>
  <si>
    <t>Vypracování projektové dokumentace</t>
  </si>
  <si>
    <t>005241010R</t>
  </si>
  <si>
    <t>Dokumentace skutečného provedení</t>
  </si>
  <si>
    <t>005211080R</t>
  </si>
  <si>
    <t>Bezpečnostní a hygienická opatření na staveništi</t>
  </si>
  <si>
    <t>00523  R</t>
  </si>
  <si>
    <t>Zkoušky a revize</t>
  </si>
  <si>
    <t>13</t>
  </si>
  <si>
    <t>Fotodokumentace</t>
  </si>
  <si>
    <t>14</t>
  </si>
  <si>
    <t>Odvoz a likvidace komunálního odpadu v průběhu stavby</t>
  </si>
  <si>
    <t>15</t>
  </si>
  <si>
    <t>Náklady spojené s prováděním stavby</t>
  </si>
  <si>
    <t>16</t>
  </si>
  <si>
    <t>Konzultace a posouzení statika</t>
  </si>
  <si>
    <t>POL99_0</t>
  </si>
  <si>
    <t>17-A</t>
  </si>
  <si>
    <t>Ochrana rozvodů GSM - dle pokynů provozovatele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</si>
</sst>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2" borderId="39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5" fillId="2" borderId="0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0" t="s">
        <v>24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5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5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6" t="s">
        <v>43</v>
      </c>
      <c r="E11" s="126"/>
      <c r="F11" s="126"/>
      <c r="G11" s="126"/>
      <c r="H11" s="18" t="s">
        <v>40</v>
      </c>
      <c r="I11" s="131" t="s">
        <v>47</v>
      </c>
      <c r="J11" s="8"/>
    </row>
    <row r="12" spans="1:15" ht="15.75" customHeight="1" x14ac:dyDescent="0.25">
      <c r="A12" s="2"/>
      <c r="B12" s="28"/>
      <c r="C12" s="55"/>
      <c r="D12" s="127" t="s">
        <v>44</v>
      </c>
      <c r="E12" s="127"/>
      <c r="F12" s="127"/>
      <c r="G12" s="127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0" t="s">
        <v>46</v>
      </c>
      <c r="E13" s="128" t="s">
        <v>45</v>
      </c>
      <c r="F13" s="129"/>
      <c r="G13" s="12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SUMIF(F54:F92,A16,I54:I92)+SUMIF(F54:F92,"PSU",I54:I92)</f>
        <v>0</v>
      </c>
      <c r="J16" s="84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SUMIF(F54:F92,A17,I54:I92)</f>
        <v>0</v>
      </c>
      <c r="J17" s="84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SUMIF(F54:F92,A18,I54:I92)</f>
        <v>0</v>
      </c>
      <c r="J18" s="84"/>
    </row>
    <row r="19" spans="1:10" ht="23.25" customHeight="1" x14ac:dyDescent="0.25">
      <c r="A19" s="194" t="s">
        <v>142</v>
      </c>
      <c r="B19" s="38" t="s">
        <v>29</v>
      </c>
      <c r="C19" s="62"/>
      <c r="D19" s="63"/>
      <c r="E19" s="82"/>
      <c r="F19" s="83"/>
      <c r="G19" s="82"/>
      <c r="H19" s="83"/>
      <c r="I19" s="82">
        <f>SUMIF(F54:F92,A19,I54:I92)</f>
        <v>0</v>
      </c>
      <c r="J19" s="84"/>
    </row>
    <row r="20" spans="1:10" ht="23.25" customHeight="1" x14ac:dyDescent="0.25">
      <c r="A20" s="194" t="s">
        <v>143</v>
      </c>
      <c r="B20" s="38" t="s">
        <v>30</v>
      </c>
      <c r="C20" s="62"/>
      <c r="D20" s="63"/>
      <c r="E20" s="82"/>
      <c r="F20" s="83"/>
      <c r="G20" s="82"/>
      <c r="H20" s="83"/>
      <c r="I20" s="82">
        <f>SUMIF(F54:F92,A20,I54:I92)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48</v>
      </c>
      <c r="C39" s="146"/>
      <c r="D39" s="146"/>
      <c r="E39" s="146"/>
      <c r="F39" s="147">
        <f>'02 D.1.1 - D.1.3 Pol'!AE564+'02 D.1.4.1 Pol'!AE93+'02 D.1.4.1a Pol'!AE24+'02 D.1.4.1b Pol'!AE48+'02 D.1.4.1c Pol'!AE24+'02 VRN Pol'!AE27</f>
        <v>0</v>
      </c>
      <c r="G39" s="148">
        <f>'02 D.1.1 - D.1.3 Pol'!AF564+'02 D.1.4.1 Pol'!AF93+'02 D.1.4.1a Pol'!AF24+'02 D.1.4.1b Pol'!AF48+'02 D.1.4.1c Pol'!AF24+'02 VRN Pol'!AF27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 t="s">
        <v>49</v>
      </c>
      <c r="C40" s="152" t="s">
        <v>50</v>
      </c>
      <c r="D40" s="152"/>
      <c r="E40" s="152"/>
      <c r="F40" s="153">
        <f>'02 D.1.1 - D.1.3 Pol'!AE564+'02 D.1.4.1 Pol'!AE93+'02 D.1.4.1a Pol'!AE24+'02 D.1.4.1b Pol'!AE48+'02 D.1.4.1c Pol'!AE24+'02 VRN Pol'!AE27</f>
        <v>0</v>
      </c>
      <c r="G40" s="154">
        <f>'02 D.1.1 - D.1.3 Pol'!AF564+'02 D.1.4.1 Pol'!AF93+'02 D.1.4.1a Pol'!AF24+'02 D.1.4.1b Pol'!AF48+'02 D.1.4.1c Pol'!AF24+'02 VRN Pol'!AF27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51</v>
      </c>
      <c r="C41" s="146" t="s">
        <v>52</v>
      </c>
      <c r="D41" s="146"/>
      <c r="E41" s="146"/>
      <c r="F41" s="157">
        <f>'02 D.1.1 - D.1.3 Pol'!AE564</f>
        <v>0</v>
      </c>
      <c r="G41" s="149">
        <f>'02 D.1.1 - D.1.3 Pol'!AF564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5">
        <v>3</v>
      </c>
      <c r="B42" s="156" t="s">
        <v>53</v>
      </c>
      <c r="C42" s="146" t="s">
        <v>54</v>
      </c>
      <c r="D42" s="146"/>
      <c r="E42" s="146"/>
      <c r="F42" s="157">
        <f>'02 D.1.4.1 Pol'!AE93</f>
        <v>0</v>
      </c>
      <c r="G42" s="149">
        <f>'02 D.1.4.1 Pol'!AF93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5">
      <c r="A43" s="135">
        <v>3</v>
      </c>
      <c r="B43" s="156" t="s">
        <v>55</v>
      </c>
      <c r="C43" s="146" t="s">
        <v>56</v>
      </c>
      <c r="D43" s="146"/>
      <c r="E43" s="146"/>
      <c r="F43" s="157">
        <f>'02 D.1.4.1a Pol'!AE24</f>
        <v>0</v>
      </c>
      <c r="G43" s="149">
        <f>'02 D.1.4.1a Pol'!AF24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5">
      <c r="A44" s="135">
        <v>3</v>
      </c>
      <c r="B44" s="156" t="s">
        <v>57</v>
      </c>
      <c r="C44" s="146" t="s">
        <v>58</v>
      </c>
      <c r="D44" s="146"/>
      <c r="E44" s="146"/>
      <c r="F44" s="157">
        <f>'02 D.1.4.1b Pol'!AE48</f>
        <v>0</v>
      </c>
      <c r="G44" s="149">
        <f>'02 D.1.4.1b Pol'!AF48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5">
        <v>3</v>
      </c>
      <c r="B45" s="156" t="s">
        <v>59</v>
      </c>
      <c r="C45" s="146" t="s">
        <v>60</v>
      </c>
      <c r="D45" s="146"/>
      <c r="E45" s="146"/>
      <c r="F45" s="157">
        <f>'02 D.1.4.1c Pol'!AE24</f>
        <v>0</v>
      </c>
      <c r="G45" s="149">
        <f>'02 D.1.4.1c Pol'!AF24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61</v>
      </c>
      <c r="C46" s="146" t="s">
        <v>62</v>
      </c>
      <c r="D46" s="146"/>
      <c r="E46" s="146"/>
      <c r="F46" s="157">
        <f>'02 VRN Pol'!AE27</f>
        <v>0</v>
      </c>
      <c r="G46" s="149">
        <f>'02 VRN Pol'!AF27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/>
      <c r="B47" s="158" t="s">
        <v>63</v>
      </c>
      <c r="C47" s="159"/>
      <c r="D47" s="159"/>
      <c r="E47" s="160"/>
      <c r="F47" s="161">
        <f>SUMIF(A39:A46,"=1",F39:F46)</f>
        <v>0</v>
      </c>
      <c r="G47" s="162">
        <f>SUMIF(A39:A46,"=1",G39:G46)</f>
        <v>0</v>
      </c>
      <c r="H47" s="162">
        <f>SUMIF(A39:A46,"=1",H39:H46)</f>
        <v>0</v>
      </c>
      <c r="I47" s="162">
        <f>SUMIF(A39:A46,"=1",I39:I46)</f>
        <v>0</v>
      </c>
      <c r="J47" s="163">
        <f>SUMIF(A39:A46,"=1",J39:J46)</f>
        <v>0</v>
      </c>
    </row>
    <row r="51" spans="1:10" ht="15.6" x14ac:dyDescent="0.3">
      <c r="B51" s="174" t="s">
        <v>65</v>
      </c>
    </row>
    <row r="53" spans="1:10" ht="25.5" customHeight="1" x14ac:dyDescent="0.25">
      <c r="A53" s="176"/>
      <c r="B53" s="179" t="s">
        <v>18</v>
      </c>
      <c r="C53" s="179" t="s">
        <v>6</v>
      </c>
      <c r="D53" s="180"/>
      <c r="E53" s="180"/>
      <c r="F53" s="181" t="s">
        <v>66</v>
      </c>
      <c r="G53" s="181"/>
      <c r="H53" s="181"/>
      <c r="I53" s="181" t="s">
        <v>31</v>
      </c>
      <c r="J53" s="181" t="s">
        <v>0</v>
      </c>
    </row>
    <row r="54" spans="1:10" ht="36.75" customHeight="1" x14ac:dyDescent="0.25">
      <c r="A54" s="177"/>
      <c r="B54" s="182" t="s">
        <v>67</v>
      </c>
      <c r="C54" s="183" t="s">
        <v>68</v>
      </c>
      <c r="D54" s="184"/>
      <c r="E54" s="184"/>
      <c r="F54" s="190" t="s">
        <v>26</v>
      </c>
      <c r="G54" s="191"/>
      <c r="H54" s="191"/>
      <c r="I54" s="191">
        <f>'02 D.1.4.1 Pol'!G8</f>
        <v>0</v>
      </c>
      <c r="J54" s="188" t="str">
        <f>IF(I93=0,"",I54/I93*100)</f>
        <v/>
      </c>
    </row>
    <row r="55" spans="1:10" ht="36.75" customHeight="1" x14ac:dyDescent="0.25">
      <c r="A55" s="177"/>
      <c r="B55" s="182" t="s">
        <v>69</v>
      </c>
      <c r="C55" s="183" t="s">
        <v>70</v>
      </c>
      <c r="D55" s="184"/>
      <c r="E55" s="184"/>
      <c r="F55" s="190" t="s">
        <v>26</v>
      </c>
      <c r="G55" s="191"/>
      <c r="H55" s="191"/>
      <c r="I55" s="191">
        <f>'02 D.1.4.1 Pol'!G32</f>
        <v>0</v>
      </c>
      <c r="J55" s="188" t="str">
        <f>IF(I93=0,"",I55/I93*100)</f>
        <v/>
      </c>
    </row>
    <row r="56" spans="1:10" ht="36.75" customHeight="1" x14ac:dyDescent="0.25">
      <c r="A56" s="177"/>
      <c r="B56" s="182" t="s">
        <v>71</v>
      </c>
      <c r="C56" s="183" t="s">
        <v>72</v>
      </c>
      <c r="D56" s="184"/>
      <c r="E56" s="184"/>
      <c r="F56" s="190" t="s">
        <v>26</v>
      </c>
      <c r="G56" s="191"/>
      <c r="H56" s="191"/>
      <c r="I56" s="191">
        <f>'02 D.1.4.1 Pol'!G34</f>
        <v>0</v>
      </c>
      <c r="J56" s="188" t="str">
        <f>IF(I93=0,"",I56/I93*100)</f>
        <v/>
      </c>
    </row>
    <row r="57" spans="1:10" ht="36.75" customHeight="1" x14ac:dyDescent="0.25">
      <c r="A57" s="177"/>
      <c r="B57" s="182" t="s">
        <v>73</v>
      </c>
      <c r="C57" s="183" t="s">
        <v>74</v>
      </c>
      <c r="D57" s="184"/>
      <c r="E57" s="184"/>
      <c r="F57" s="190" t="s">
        <v>26</v>
      </c>
      <c r="G57" s="191"/>
      <c r="H57" s="191"/>
      <c r="I57" s="191">
        <f>'02 D.1.4.1 Pol'!G43</f>
        <v>0</v>
      </c>
      <c r="J57" s="188" t="str">
        <f>IF(I93=0,"",I57/I93*100)</f>
        <v/>
      </c>
    </row>
    <row r="58" spans="1:10" ht="36.75" customHeight="1" x14ac:dyDescent="0.25">
      <c r="A58" s="177"/>
      <c r="B58" s="182" t="s">
        <v>75</v>
      </c>
      <c r="C58" s="183" t="s">
        <v>76</v>
      </c>
      <c r="D58" s="184"/>
      <c r="E58" s="184"/>
      <c r="F58" s="190" t="s">
        <v>26</v>
      </c>
      <c r="G58" s="191"/>
      <c r="H58" s="191"/>
      <c r="I58" s="191">
        <f>'02 D.1.4.1 Pol'!G46</f>
        <v>0</v>
      </c>
      <c r="J58" s="188" t="str">
        <f>IF(I93=0,"",I58/I93*100)</f>
        <v/>
      </c>
    </row>
    <row r="59" spans="1:10" ht="36.75" customHeight="1" x14ac:dyDescent="0.25">
      <c r="A59" s="177"/>
      <c r="B59" s="182" t="s">
        <v>77</v>
      </c>
      <c r="C59" s="183" t="s">
        <v>78</v>
      </c>
      <c r="D59" s="184"/>
      <c r="E59" s="184"/>
      <c r="F59" s="190" t="s">
        <v>26</v>
      </c>
      <c r="G59" s="191"/>
      <c r="H59" s="191"/>
      <c r="I59" s="191">
        <f>'02 D.1.4.1 Pol'!G52</f>
        <v>0</v>
      </c>
      <c r="J59" s="188" t="str">
        <f>IF(I93=0,"",I59/I93*100)</f>
        <v/>
      </c>
    </row>
    <row r="60" spans="1:10" ht="36.75" customHeight="1" x14ac:dyDescent="0.25">
      <c r="A60" s="177"/>
      <c r="B60" s="182" t="s">
        <v>79</v>
      </c>
      <c r="C60" s="183" t="s">
        <v>80</v>
      </c>
      <c r="D60" s="184"/>
      <c r="E60" s="184"/>
      <c r="F60" s="190" t="s">
        <v>26</v>
      </c>
      <c r="G60" s="191"/>
      <c r="H60" s="191"/>
      <c r="I60" s="191">
        <f>'02 D.1.4.1 Pol'!G71</f>
        <v>0</v>
      </c>
      <c r="J60" s="188" t="str">
        <f>IF(I93=0,"",I60/I93*100)</f>
        <v/>
      </c>
    </row>
    <row r="61" spans="1:10" ht="36.75" customHeight="1" x14ac:dyDescent="0.25">
      <c r="A61" s="177"/>
      <c r="B61" s="182" t="s">
        <v>81</v>
      </c>
      <c r="C61" s="183" t="s">
        <v>82</v>
      </c>
      <c r="D61" s="184"/>
      <c r="E61" s="184"/>
      <c r="F61" s="190" t="s">
        <v>26</v>
      </c>
      <c r="G61" s="191"/>
      <c r="H61" s="191"/>
      <c r="I61" s="191">
        <f>'02 D.1.4.1a Pol'!G8</f>
        <v>0</v>
      </c>
      <c r="J61" s="188" t="str">
        <f>IF(I93=0,"",I61/I93*100)</f>
        <v/>
      </c>
    </row>
    <row r="62" spans="1:10" ht="36.75" customHeight="1" x14ac:dyDescent="0.25">
      <c r="A62" s="177"/>
      <c r="B62" s="182" t="s">
        <v>83</v>
      </c>
      <c r="C62" s="183" t="s">
        <v>84</v>
      </c>
      <c r="D62" s="184"/>
      <c r="E62" s="184"/>
      <c r="F62" s="190" t="s">
        <v>26</v>
      </c>
      <c r="G62" s="191"/>
      <c r="H62" s="191"/>
      <c r="I62" s="191">
        <f>'02 D.1.4.1a Pol'!G17</f>
        <v>0</v>
      </c>
      <c r="J62" s="188" t="str">
        <f>IF(I93=0,"",I62/I93*100)</f>
        <v/>
      </c>
    </row>
    <row r="63" spans="1:10" ht="36.75" customHeight="1" x14ac:dyDescent="0.25">
      <c r="A63" s="177"/>
      <c r="B63" s="182" t="s">
        <v>85</v>
      </c>
      <c r="C63" s="183" t="s">
        <v>86</v>
      </c>
      <c r="D63" s="184"/>
      <c r="E63" s="184"/>
      <c r="F63" s="190" t="s">
        <v>26</v>
      </c>
      <c r="G63" s="191"/>
      <c r="H63" s="191"/>
      <c r="I63" s="191">
        <f>'02 D.1.4.1b Pol'!G8</f>
        <v>0</v>
      </c>
      <c r="J63" s="188" t="str">
        <f>IF(I93=0,"",I63/I93*100)</f>
        <v/>
      </c>
    </row>
    <row r="64" spans="1:10" ht="36.75" customHeight="1" x14ac:dyDescent="0.25">
      <c r="A64" s="177"/>
      <c r="B64" s="182" t="s">
        <v>87</v>
      </c>
      <c r="C64" s="183" t="s">
        <v>88</v>
      </c>
      <c r="D64" s="184"/>
      <c r="E64" s="184"/>
      <c r="F64" s="190" t="s">
        <v>26</v>
      </c>
      <c r="G64" s="191"/>
      <c r="H64" s="191"/>
      <c r="I64" s="191">
        <f>'02 D.1.4.1b Pol'!G29</f>
        <v>0</v>
      </c>
      <c r="J64" s="188" t="str">
        <f>IF(I93=0,"",I64/I93*100)</f>
        <v/>
      </c>
    </row>
    <row r="65" spans="1:10" ht="36.75" customHeight="1" x14ac:dyDescent="0.25">
      <c r="A65" s="177"/>
      <c r="B65" s="182" t="s">
        <v>89</v>
      </c>
      <c r="C65" s="183" t="s">
        <v>90</v>
      </c>
      <c r="D65" s="184"/>
      <c r="E65" s="184"/>
      <c r="F65" s="190" t="s">
        <v>26</v>
      </c>
      <c r="G65" s="191"/>
      <c r="H65" s="191"/>
      <c r="I65" s="191">
        <f>'02 D.1.4.1 Pol'!G10</f>
        <v>0</v>
      </c>
      <c r="J65" s="188" t="str">
        <f>IF(I93=0,"",I65/I93*100)</f>
        <v/>
      </c>
    </row>
    <row r="66" spans="1:10" ht="36.75" customHeight="1" x14ac:dyDescent="0.25">
      <c r="A66" s="177"/>
      <c r="B66" s="182" t="s">
        <v>91</v>
      </c>
      <c r="C66" s="183" t="s">
        <v>92</v>
      </c>
      <c r="D66" s="184"/>
      <c r="E66" s="184"/>
      <c r="F66" s="190" t="s">
        <v>26</v>
      </c>
      <c r="G66" s="191"/>
      <c r="H66" s="191"/>
      <c r="I66" s="191">
        <f>'02 D.1.4.1b Pol'!G31</f>
        <v>0</v>
      </c>
      <c r="J66" s="188" t="str">
        <f>IF(I93=0,"",I66/I93*100)</f>
        <v/>
      </c>
    </row>
    <row r="67" spans="1:10" ht="36.75" customHeight="1" x14ac:dyDescent="0.25">
      <c r="A67" s="177"/>
      <c r="B67" s="182" t="s">
        <v>93</v>
      </c>
      <c r="C67" s="183" t="s">
        <v>86</v>
      </c>
      <c r="D67" s="184"/>
      <c r="E67" s="184"/>
      <c r="F67" s="190" t="s">
        <v>26</v>
      </c>
      <c r="G67" s="191"/>
      <c r="H67" s="191"/>
      <c r="I67" s="191">
        <f>'02 D.1.4.1c Pol'!G8</f>
        <v>0</v>
      </c>
      <c r="J67" s="188" t="str">
        <f>IF(I93=0,"",I67/I93*100)</f>
        <v/>
      </c>
    </row>
    <row r="68" spans="1:10" ht="36.75" customHeight="1" x14ac:dyDescent="0.25">
      <c r="A68" s="177"/>
      <c r="B68" s="182" t="s">
        <v>94</v>
      </c>
      <c r="C68" s="183" t="s">
        <v>95</v>
      </c>
      <c r="D68" s="184"/>
      <c r="E68" s="184"/>
      <c r="F68" s="190" t="s">
        <v>26</v>
      </c>
      <c r="G68" s="191"/>
      <c r="H68" s="191"/>
      <c r="I68" s="191">
        <f>'02 D.1.4.1c Pol'!G14</f>
        <v>0</v>
      </c>
      <c r="J68" s="188" t="str">
        <f>IF(I93=0,"",I68/I93*100)</f>
        <v/>
      </c>
    </row>
    <row r="69" spans="1:10" ht="36.75" customHeight="1" x14ac:dyDescent="0.25">
      <c r="A69" s="177"/>
      <c r="B69" s="182" t="s">
        <v>96</v>
      </c>
      <c r="C69" s="183" t="s">
        <v>92</v>
      </c>
      <c r="D69" s="184"/>
      <c r="E69" s="184"/>
      <c r="F69" s="190" t="s">
        <v>26</v>
      </c>
      <c r="G69" s="191"/>
      <c r="H69" s="191"/>
      <c r="I69" s="191">
        <f>'02 D.1.4.1c Pol'!G16</f>
        <v>0</v>
      </c>
      <c r="J69" s="188" t="str">
        <f>IF(I93=0,"",I69/I93*100)</f>
        <v/>
      </c>
    </row>
    <row r="70" spans="1:10" ht="36.75" customHeight="1" x14ac:dyDescent="0.25">
      <c r="A70" s="177"/>
      <c r="B70" s="182" t="s">
        <v>97</v>
      </c>
      <c r="C70" s="183" t="s">
        <v>98</v>
      </c>
      <c r="D70" s="184"/>
      <c r="E70" s="184"/>
      <c r="F70" s="190" t="s">
        <v>26</v>
      </c>
      <c r="G70" s="191"/>
      <c r="H70" s="191"/>
      <c r="I70" s="191">
        <f>'02 D.1.4.1 Pol'!G14</f>
        <v>0</v>
      </c>
      <c r="J70" s="188" t="str">
        <f>IF(I93=0,"",I70/I93*100)</f>
        <v/>
      </c>
    </row>
    <row r="71" spans="1:10" ht="36.75" customHeight="1" x14ac:dyDescent="0.25">
      <c r="A71" s="177"/>
      <c r="B71" s="182" t="s">
        <v>99</v>
      </c>
      <c r="C71" s="183" t="s">
        <v>100</v>
      </c>
      <c r="D71" s="184"/>
      <c r="E71" s="184"/>
      <c r="F71" s="190" t="s">
        <v>26</v>
      </c>
      <c r="G71" s="191"/>
      <c r="H71" s="191"/>
      <c r="I71" s="191">
        <f>'02 D.1.4.1 Pol'!G17</f>
        <v>0</v>
      </c>
      <c r="J71" s="188" t="str">
        <f>IF(I93=0,"",I71/I93*100)</f>
        <v/>
      </c>
    </row>
    <row r="72" spans="1:10" ht="36.75" customHeight="1" x14ac:dyDescent="0.25">
      <c r="A72" s="177"/>
      <c r="B72" s="182" t="s">
        <v>101</v>
      </c>
      <c r="C72" s="183" t="s">
        <v>102</v>
      </c>
      <c r="D72" s="184"/>
      <c r="E72" s="184"/>
      <c r="F72" s="190" t="s">
        <v>26</v>
      </c>
      <c r="G72" s="191"/>
      <c r="H72" s="191"/>
      <c r="I72" s="191">
        <f>'02 D.1.4.1 Pol'!G19</f>
        <v>0</v>
      </c>
      <c r="J72" s="188" t="str">
        <f>IF(I93=0,"",I72/I93*100)</f>
        <v/>
      </c>
    </row>
    <row r="73" spans="1:10" ht="36.75" customHeight="1" x14ac:dyDescent="0.25">
      <c r="A73" s="177"/>
      <c r="B73" s="182" t="s">
        <v>103</v>
      </c>
      <c r="C73" s="183" t="s">
        <v>104</v>
      </c>
      <c r="D73" s="184"/>
      <c r="E73" s="184"/>
      <c r="F73" s="190" t="s">
        <v>26</v>
      </c>
      <c r="G73" s="191"/>
      <c r="H73" s="191"/>
      <c r="I73" s="191">
        <f>'02 D.1.4.1 Pol'!G21</f>
        <v>0</v>
      </c>
      <c r="J73" s="188" t="str">
        <f>IF(I93=0,"",I73/I93*100)</f>
        <v/>
      </c>
    </row>
    <row r="74" spans="1:10" ht="36.75" customHeight="1" x14ac:dyDescent="0.25">
      <c r="A74" s="177"/>
      <c r="B74" s="182" t="s">
        <v>105</v>
      </c>
      <c r="C74" s="183" t="s">
        <v>106</v>
      </c>
      <c r="D74" s="184"/>
      <c r="E74" s="184"/>
      <c r="F74" s="190" t="s">
        <v>26</v>
      </c>
      <c r="G74" s="191"/>
      <c r="H74" s="191"/>
      <c r="I74" s="191">
        <f>'02 D.1.4.1 Pol'!G24</f>
        <v>0</v>
      </c>
      <c r="J74" s="188" t="str">
        <f>IF(I93=0,"",I74/I93*100)</f>
        <v/>
      </c>
    </row>
    <row r="75" spans="1:10" ht="36.75" customHeight="1" x14ac:dyDescent="0.25">
      <c r="A75" s="177"/>
      <c r="B75" s="182" t="s">
        <v>107</v>
      </c>
      <c r="C75" s="183" t="s">
        <v>108</v>
      </c>
      <c r="D75" s="184"/>
      <c r="E75" s="184"/>
      <c r="F75" s="190" t="s">
        <v>26</v>
      </c>
      <c r="G75" s="191"/>
      <c r="H75" s="191"/>
      <c r="I75" s="191">
        <f>'02 D.1.4.1 Pol'!G28</f>
        <v>0</v>
      </c>
      <c r="J75" s="188" t="str">
        <f>IF(I93=0,"",I75/I93*100)</f>
        <v/>
      </c>
    </row>
    <row r="76" spans="1:10" ht="36.75" customHeight="1" x14ac:dyDescent="0.25">
      <c r="A76" s="177"/>
      <c r="B76" s="182" t="s">
        <v>109</v>
      </c>
      <c r="C76" s="183" t="s">
        <v>110</v>
      </c>
      <c r="D76" s="184"/>
      <c r="E76" s="184"/>
      <c r="F76" s="190" t="s">
        <v>26</v>
      </c>
      <c r="G76" s="191"/>
      <c r="H76" s="191"/>
      <c r="I76" s="191">
        <f>'02 D.1.1 - D.1.3 Pol'!G440</f>
        <v>0</v>
      </c>
      <c r="J76" s="188" t="str">
        <f>IF(I93=0,"",I76/I93*100)</f>
        <v/>
      </c>
    </row>
    <row r="77" spans="1:10" ht="36.75" customHeight="1" x14ac:dyDescent="0.25">
      <c r="A77" s="177"/>
      <c r="B77" s="182" t="s">
        <v>111</v>
      </c>
      <c r="C77" s="183" t="s">
        <v>112</v>
      </c>
      <c r="D77" s="184"/>
      <c r="E77" s="184"/>
      <c r="F77" s="190" t="s">
        <v>26</v>
      </c>
      <c r="G77" s="191"/>
      <c r="H77" s="191"/>
      <c r="I77" s="191">
        <f>'02 D.1.1 - D.1.3 Pol'!G8</f>
        <v>0</v>
      </c>
      <c r="J77" s="188" t="str">
        <f>IF(I93=0,"",I77/I93*100)</f>
        <v/>
      </c>
    </row>
    <row r="78" spans="1:10" ht="36.75" customHeight="1" x14ac:dyDescent="0.25">
      <c r="A78" s="177"/>
      <c r="B78" s="182" t="s">
        <v>113</v>
      </c>
      <c r="C78" s="183" t="s">
        <v>114</v>
      </c>
      <c r="D78" s="184"/>
      <c r="E78" s="184"/>
      <c r="F78" s="190" t="s">
        <v>26</v>
      </c>
      <c r="G78" s="191"/>
      <c r="H78" s="191"/>
      <c r="I78" s="191">
        <f>'02 D.1.1 - D.1.3 Pol'!G21</f>
        <v>0</v>
      </c>
      <c r="J78" s="188" t="str">
        <f>IF(I93=0,"",I78/I93*100)</f>
        <v/>
      </c>
    </row>
    <row r="79" spans="1:10" ht="36.75" customHeight="1" x14ac:dyDescent="0.25">
      <c r="A79" s="177"/>
      <c r="B79" s="182" t="s">
        <v>115</v>
      </c>
      <c r="C79" s="183" t="s">
        <v>116</v>
      </c>
      <c r="D79" s="184"/>
      <c r="E79" s="184"/>
      <c r="F79" s="190" t="s">
        <v>26</v>
      </c>
      <c r="G79" s="191"/>
      <c r="H79" s="191"/>
      <c r="I79" s="191">
        <f>'02 D.1.1 - D.1.3 Pol'!G31+'02 D.1.1 - D.1.3 Pol'!G556</f>
        <v>0</v>
      </c>
      <c r="J79" s="188" t="str">
        <f>IF(I93=0,"",I79/I93*100)</f>
        <v/>
      </c>
    </row>
    <row r="80" spans="1:10" ht="36.75" customHeight="1" x14ac:dyDescent="0.25">
      <c r="A80" s="177"/>
      <c r="B80" s="182" t="s">
        <v>117</v>
      </c>
      <c r="C80" s="183" t="s">
        <v>118</v>
      </c>
      <c r="D80" s="184"/>
      <c r="E80" s="184"/>
      <c r="F80" s="190" t="s">
        <v>26</v>
      </c>
      <c r="G80" s="191"/>
      <c r="H80" s="191"/>
      <c r="I80" s="191">
        <f>'02 D.1.1 - D.1.3 Pol'!G69+'02 D.1.1 - D.1.3 Pol'!G481</f>
        <v>0</v>
      </c>
      <c r="J80" s="188" t="str">
        <f>IF(I93=0,"",I80/I93*100)</f>
        <v/>
      </c>
    </row>
    <row r="81" spans="1:10" ht="36.75" customHeight="1" x14ac:dyDescent="0.25">
      <c r="A81" s="177"/>
      <c r="B81" s="182" t="s">
        <v>119</v>
      </c>
      <c r="C81" s="183" t="s">
        <v>120</v>
      </c>
      <c r="D81" s="184"/>
      <c r="E81" s="184"/>
      <c r="F81" s="190" t="s">
        <v>26</v>
      </c>
      <c r="G81" s="191"/>
      <c r="H81" s="191"/>
      <c r="I81" s="191">
        <f>'02 D.1.1 - D.1.3 Pol'!G78</f>
        <v>0</v>
      </c>
      <c r="J81" s="188" t="str">
        <f>IF(I93=0,"",I81/I93*100)</f>
        <v/>
      </c>
    </row>
    <row r="82" spans="1:10" ht="36.75" customHeight="1" x14ac:dyDescent="0.25">
      <c r="A82" s="177"/>
      <c r="B82" s="182" t="s">
        <v>121</v>
      </c>
      <c r="C82" s="183" t="s">
        <v>122</v>
      </c>
      <c r="D82" s="184"/>
      <c r="E82" s="184"/>
      <c r="F82" s="190" t="s">
        <v>27</v>
      </c>
      <c r="G82" s="191"/>
      <c r="H82" s="191"/>
      <c r="I82" s="191">
        <f>'02 D.1.1 - D.1.3 Pol'!G80</f>
        <v>0</v>
      </c>
      <c r="J82" s="188" t="str">
        <f>IF(I93=0,"",I82/I93*100)</f>
        <v/>
      </c>
    </row>
    <row r="83" spans="1:10" ht="36.75" customHeight="1" x14ac:dyDescent="0.25">
      <c r="A83" s="177"/>
      <c r="B83" s="182" t="s">
        <v>123</v>
      </c>
      <c r="C83" s="183" t="s">
        <v>124</v>
      </c>
      <c r="D83" s="184"/>
      <c r="E83" s="184"/>
      <c r="F83" s="190" t="s">
        <v>27</v>
      </c>
      <c r="G83" s="191"/>
      <c r="H83" s="191"/>
      <c r="I83" s="191">
        <f>'02 D.1.1 - D.1.3 Pol'!G109</f>
        <v>0</v>
      </c>
      <c r="J83" s="188" t="str">
        <f>IF(I93=0,"",I83/I93*100)</f>
        <v/>
      </c>
    </row>
    <row r="84" spans="1:10" ht="36.75" customHeight="1" x14ac:dyDescent="0.25">
      <c r="A84" s="177"/>
      <c r="B84" s="182" t="s">
        <v>125</v>
      </c>
      <c r="C84" s="183" t="s">
        <v>126</v>
      </c>
      <c r="D84" s="184"/>
      <c r="E84" s="184"/>
      <c r="F84" s="190" t="s">
        <v>27</v>
      </c>
      <c r="G84" s="191"/>
      <c r="H84" s="191"/>
      <c r="I84" s="191">
        <f>'02 D.1.1 - D.1.3 Pol'!G113</f>
        <v>0</v>
      </c>
      <c r="J84" s="188" t="str">
        <f>IF(I93=0,"",I84/I93*100)</f>
        <v/>
      </c>
    </row>
    <row r="85" spans="1:10" ht="36.75" customHeight="1" x14ac:dyDescent="0.25">
      <c r="A85" s="177"/>
      <c r="B85" s="182" t="s">
        <v>127</v>
      </c>
      <c r="C85" s="183" t="s">
        <v>128</v>
      </c>
      <c r="D85" s="184"/>
      <c r="E85" s="184"/>
      <c r="F85" s="190" t="s">
        <v>27</v>
      </c>
      <c r="G85" s="191"/>
      <c r="H85" s="191"/>
      <c r="I85" s="191">
        <f>'02 D.1.1 - D.1.3 Pol'!G174</f>
        <v>0</v>
      </c>
      <c r="J85" s="188" t="str">
        <f>IF(I93=0,"",I85/I93*100)</f>
        <v/>
      </c>
    </row>
    <row r="86" spans="1:10" ht="36.75" customHeight="1" x14ac:dyDescent="0.25">
      <c r="A86" s="177"/>
      <c r="B86" s="182" t="s">
        <v>129</v>
      </c>
      <c r="C86" s="183" t="s">
        <v>130</v>
      </c>
      <c r="D86" s="184"/>
      <c r="E86" s="184"/>
      <c r="F86" s="190" t="s">
        <v>27</v>
      </c>
      <c r="G86" s="191"/>
      <c r="H86" s="191"/>
      <c r="I86" s="191">
        <f>'02 D.1.1 - D.1.3 Pol'!G244</f>
        <v>0</v>
      </c>
      <c r="J86" s="188" t="str">
        <f>IF(I93=0,"",I86/I93*100)</f>
        <v/>
      </c>
    </row>
    <row r="87" spans="1:10" ht="36.75" customHeight="1" x14ac:dyDescent="0.25">
      <c r="A87" s="177"/>
      <c r="B87" s="182" t="s">
        <v>131</v>
      </c>
      <c r="C87" s="183" t="s">
        <v>132</v>
      </c>
      <c r="D87" s="184"/>
      <c r="E87" s="184"/>
      <c r="F87" s="190" t="s">
        <v>27</v>
      </c>
      <c r="G87" s="191"/>
      <c r="H87" s="191"/>
      <c r="I87" s="191">
        <f>'02 D.1.1 - D.1.3 Pol'!G262</f>
        <v>0</v>
      </c>
      <c r="J87" s="188" t="str">
        <f>IF(I93=0,"",I87/I93*100)</f>
        <v/>
      </c>
    </row>
    <row r="88" spans="1:10" ht="36.75" customHeight="1" x14ac:dyDescent="0.25">
      <c r="A88" s="177"/>
      <c r="B88" s="182" t="s">
        <v>133</v>
      </c>
      <c r="C88" s="183" t="s">
        <v>134</v>
      </c>
      <c r="D88" s="184"/>
      <c r="E88" s="184"/>
      <c r="F88" s="190" t="s">
        <v>27</v>
      </c>
      <c r="G88" s="191"/>
      <c r="H88" s="191"/>
      <c r="I88" s="191">
        <f>'02 D.1.1 - D.1.3 Pol'!G297+'02 D.1.1 - D.1.3 Pol'!G452+'02 D.1.1 - D.1.3 Pol'!G485+'02 D.1.1 - D.1.3 Pol'!G539</f>
        <v>0</v>
      </c>
      <c r="J88" s="188" t="str">
        <f>IF(I93=0,"",I88/I93*100)</f>
        <v/>
      </c>
    </row>
    <row r="89" spans="1:10" ht="36.75" customHeight="1" x14ac:dyDescent="0.25">
      <c r="A89" s="177"/>
      <c r="B89" s="182" t="s">
        <v>135</v>
      </c>
      <c r="C89" s="183" t="s">
        <v>136</v>
      </c>
      <c r="D89" s="184"/>
      <c r="E89" s="184"/>
      <c r="F89" s="190" t="s">
        <v>27</v>
      </c>
      <c r="G89" s="191"/>
      <c r="H89" s="191"/>
      <c r="I89" s="191">
        <f>'02 D.1.1 - D.1.3 Pol'!G520</f>
        <v>0</v>
      </c>
      <c r="J89" s="188" t="str">
        <f>IF(I93=0,"",I89/I93*100)</f>
        <v/>
      </c>
    </row>
    <row r="90" spans="1:10" ht="36.75" customHeight="1" x14ac:dyDescent="0.25">
      <c r="A90" s="177"/>
      <c r="B90" s="182" t="s">
        <v>137</v>
      </c>
      <c r="C90" s="183" t="s">
        <v>138</v>
      </c>
      <c r="D90" s="184"/>
      <c r="E90" s="184"/>
      <c r="F90" s="190" t="s">
        <v>27</v>
      </c>
      <c r="G90" s="191"/>
      <c r="H90" s="191"/>
      <c r="I90" s="191">
        <f>'02 D.1.1 - D.1.3 Pol'!G448+'02 D.1.1 - D.1.3 Pol'!G526</f>
        <v>0</v>
      </c>
      <c r="J90" s="188" t="str">
        <f>IF(I93=0,"",I90/I93*100)</f>
        <v/>
      </c>
    </row>
    <row r="91" spans="1:10" ht="36.75" customHeight="1" x14ac:dyDescent="0.25">
      <c r="A91" s="177"/>
      <c r="B91" s="182" t="s">
        <v>139</v>
      </c>
      <c r="C91" s="183" t="s">
        <v>140</v>
      </c>
      <c r="D91" s="184"/>
      <c r="E91" s="184"/>
      <c r="F91" s="190" t="s">
        <v>141</v>
      </c>
      <c r="G91" s="191"/>
      <c r="H91" s="191"/>
      <c r="I91" s="191">
        <f>'02 D.1.1 - D.1.3 Pol'!G531+'02 D.1.1 - D.1.3 Pol'!G542</f>
        <v>0</v>
      </c>
      <c r="J91" s="188" t="str">
        <f>IF(I93=0,"",I91/I93*100)</f>
        <v/>
      </c>
    </row>
    <row r="92" spans="1:10" ht="36.75" customHeight="1" x14ac:dyDescent="0.25">
      <c r="A92" s="177"/>
      <c r="B92" s="182" t="s">
        <v>142</v>
      </c>
      <c r="C92" s="183" t="s">
        <v>29</v>
      </c>
      <c r="D92" s="184"/>
      <c r="E92" s="184"/>
      <c r="F92" s="190" t="s">
        <v>142</v>
      </c>
      <c r="G92" s="191"/>
      <c r="H92" s="191"/>
      <c r="I92" s="191">
        <f>'02 VRN Pol'!G8</f>
        <v>0</v>
      </c>
      <c r="J92" s="188" t="str">
        <f>IF(I93=0,"",I92/I93*100)</f>
        <v/>
      </c>
    </row>
    <row r="93" spans="1:10" ht="25.5" customHeight="1" x14ac:dyDescent="0.25">
      <c r="A93" s="178"/>
      <c r="B93" s="185" t="s">
        <v>1</v>
      </c>
      <c r="C93" s="186"/>
      <c r="D93" s="187"/>
      <c r="E93" s="187"/>
      <c r="F93" s="192"/>
      <c r="G93" s="193"/>
      <c r="H93" s="193"/>
      <c r="I93" s="193">
        <f>SUM(I54:I92)</f>
        <v>0</v>
      </c>
      <c r="J93" s="189">
        <f>SUM(J54:J92)</f>
        <v>0</v>
      </c>
    </row>
    <row r="94" spans="1:10" x14ac:dyDescent="0.25">
      <c r="F94" s="133"/>
      <c r="G94" s="133"/>
      <c r="H94" s="133"/>
      <c r="I94" s="133"/>
      <c r="J94" s="134"/>
    </row>
    <row r="95" spans="1:10" x14ac:dyDescent="0.25">
      <c r="F95" s="133"/>
      <c r="G95" s="133"/>
      <c r="H95" s="133"/>
      <c r="I95" s="133"/>
      <c r="J95" s="134"/>
    </row>
    <row r="96" spans="1:10" x14ac:dyDescent="0.25">
      <c r="F96" s="133"/>
      <c r="G96" s="133"/>
      <c r="H96" s="133"/>
      <c r="I96" s="133"/>
      <c r="J96" s="134"/>
    </row>
  </sheetData>
  <sheetProtection password="C48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C90:E90"/>
    <mergeCell ref="C91:E91"/>
    <mergeCell ref="C92:E92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sheetProtection password="C48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51</v>
      </c>
      <c r="C4" s="202" t="s">
        <v>52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111</v>
      </c>
      <c r="C8" s="259" t="s">
        <v>112</v>
      </c>
      <c r="D8" s="242"/>
      <c r="E8" s="243"/>
      <c r="F8" s="244"/>
      <c r="G8" s="245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8"/>
      <c r="O8" s="238">
        <f>SUM(O9:O20)</f>
        <v>27.53</v>
      </c>
      <c r="P8" s="238"/>
      <c r="Q8" s="238">
        <f>SUM(Q9:Q20)</f>
        <v>0</v>
      </c>
      <c r="R8" s="239"/>
      <c r="S8" s="239"/>
      <c r="T8" s="239"/>
      <c r="U8" s="239"/>
      <c r="V8" s="239">
        <f>SUM(V9:V20)</f>
        <v>600.20000000000005</v>
      </c>
      <c r="W8" s="239"/>
      <c r="X8" s="239"/>
      <c r="AG8" t="s">
        <v>170</v>
      </c>
    </row>
    <row r="9" spans="1:60" ht="20.399999999999999" outlineLevel="1" x14ac:dyDescent="0.25">
      <c r="A9" s="247">
        <v>1</v>
      </c>
      <c r="B9" s="248" t="s">
        <v>171</v>
      </c>
      <c r="C9" s="260" t="s">
        <v>172</v>
      </c>
      <c r="D9" s="249" t="s">
        <v>173</v>
      </c>
      <c r="E9" s="250">
        <v>580.45898999999997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4.8999999999999998E-3</v>
      </c>
      <c r="O9" s="229">
        <f>ROUND(E9*N9,2)</f>
        <v>2.84</v>
      </c>
      <c r="P9" s="229">
        <v>0</v>
      </c>
      <c r="Q9" s="229">
        <f>ROUND(E9*P9,2)</f>
        <v>0</v>
      </c>
      <c r="R9" s="230"/>
      <c r="S9" s="230" t="s">
        <v>174</v>
      </c>
      <c r="T9" s="230" t="s">
        <v>175</v>
      </c>
      <c r="U9" s="230">
        <v>0.23</v>
      </c>
      <c r="V9" s="230">
        <f>ROUND(E9*U9,2)</f>
        <v>133.51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177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1" t="s">
        <v>178</v>
      </c>
      <c r="D10" s="232"/>
      <c r="E10" s="233">
        <v>210.36799999999999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179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61" t="s">
        <v>180</v>
      </c>
      <c r="D11" s="232"/>
      <c r="E11" s="233">
        <v>-51.559199999999997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179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27"/>
      <c r="B12" s="228"/>
      <c r="C12" s="261" t="s">
        <v>181</v>
      </c>
      <c r="D12" s="232"/>
      <c r="E12" s="233">
        <v>494.93815000000001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179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1" t="s">
        <v>182</v>
      </c>
      <c r="D13" s="232"/>
      <c r="E13" s="233">
        <v>-149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179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2" t="s">
        <v>183</v>
      </c>
      <c r="D14" s="234"/>
      <c r="E14" s="235">
        <v>75.712040000000002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179</v>
      </c>
      <c r="AH14" s="210">
        <v>4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7">
        <v>2</v>
      </c>
      <c r="B15" s="248" t="s">
        <v>184</v>
      </c>
      <c r="C15" s="260" t="s">
        <v>185</v>
      </c>
      <c r="D15" s="249" t="s">
        <v>173</v>
      </c>
      <c r="E15" s="250">
        <v>580.45898999999997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7.3699999999999998E-3</v>
      </c>
      <c r="O15" s="229">
        <f>ROUND(E15*N15,2)</f>
        <v>4.28</v>
      </c>
      <c r="P15" s="229">
        <v>0</v>
      </c>
      <c r="Q15" s="229">
        <f>ROUND(E15*P15,2)</f>
        <v>0</v>
      </c>
      <c r="R15" s="230"/>
      <c r="S15" s="230" t="s">
        <v>174</v>
      </c>
      <c r="T15" s="230" t="s">
        <v>175</v>
      </c>
      <c r="U15" s="230">
        <v>0.152</v>
      </c>
      <c r="V15" s="230">
        <f>ROUND(E15*U15,2)</f>
        <v>88.23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177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1" t="s">
        <v>186</v>
      </c>
      <c r="D16" s="232"/>
      <c r="E16" s="233">
        <v>580.45898999999997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179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7">
        <v>3</v>
      </c>
      <c r="B17" s="248" t="s">
        <v>187</v>
      </c>
      <c r="C17" s="260" t="s">
        <v>188</v>
      </c>
      <c r="D17" s="249" t="s">
        <v>173</v>
      </c>
      <c r="E17" s="250">
        <v>580.45898999999997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3.15E-2</v>
      </c>
      <c r="O17" s="229">
        <f>ROUND(E17*N17,2)</f>
        <v>18.28</v>
      </c>
      <c r="P17" s="229">
        <v>0</v>
      </c>
      <c r="Q17" s="229">
        <f>ROUND(E17*P17,2)</f>
        <v>0</v>
      </c>
      <c r="R17" s="230"/>
      <c r="S17" s="230" t="s">
        <v>174</v>
      </c>
      <c r="T17" s="230" t="s">
        <v>175</v>
      </c>
      <c r="U17" s="230">
        <v>0.28999999999999998</v>
      </c>
      <c r="V17" s="230">
        <f>ROUND(E17*U17,2)</f>
        <v>168.33</v>
      </c>
      <c r="W17" s="230"/>
      <c r="X17" s="230" t="s">
        <v>176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177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1" t="s">
        <v>186</v>
      </c>
      <c r="D18" s="232"/>
      <c r="E18" s="233">
        <v>580.45898999999997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179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7">
        <v>4</v>
      </c>
      <c r="B19" s="248" t="s">
        <v>189</v>
      </c>
      <c r="C19" s="260" t="s">
        <v>190</v>
      </c>
      <c r="D19" s="249" t="s">
        <v>173</v>
      </c>
      <c r="E19" s="250">
        <v>580.45898999999997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3.6700000000000001E-3</v>
      </c>
      <c r="O19" s="229">
        <f>ROUND(E19*N19,2)</f>
        <v>2.13</v>
      </c>
      <c r="P19" s="229">
        <v>0</v>
      </c>
      <c r="Q19" s="229">
        <f>ROUND(E19*P19,2)</f>
        <v>0</v>
      </c>
      <c r="R19" s="230"/>
      <c r="S19" s="230" t="s">
        <v>174</v>
      </c>
      <c r="T19" s="230" t="s">
        <v>175</v>
      </c>
      <c r="U19" s="230">
        <v>0.36199999999999999</v>
      </c>
      <c r="V19" s="230">
        <f>ROUND(E19*U19,2)</f>
        <v>210.13</v>
      </c>
      <c r="W19" s="230"/>
      <c r="X19" s="230" t="s">
        <v>176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177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1" t="s">
        <v>186</v>
      </c>
      <c r="D20" s="232"/>
      <c r="E20" s="233">
        <v>580.45898999999997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179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40" t="s">
        <v>169</v>
      </c>
      <c r="B21" s="241" t="s">
        <v>113</v>
      </c>
      <c r="C21" s="259" t="s">
        <v>114</v>
      </c>
      <c r="D21" s="242"/>
      <c r="E21" s="243"/>
      <c r="F21" s="244"/>
      <c r="G21" s="245">
        <f>SUMIF(AG22:AG30,"&lt;&gt;NOR",G22:G30)</f>
        <v>0</v>
      </c>
      <c r="H21" s="239"/>
      <c r="I21" s="239">
        <f>SUM(I22:I30)</f>
        <v>0</v>
      </c>
      <c r="J21" s="239"/>
      <c r="K21" s="239">
        <f>SUM(K22:K30)</f>
        <v>0</v>
      </c>
      <c r="L21" s="239"/>
      <c r="M21" s="239">
        <f>SUM(M22:M30)</f>
        <v>0</v>
      </c>
      <c r="N21" s="238"/>
      <c r="O21" s="238">
        <f>SUM(O22:O30)</f>
        <v>0.05</v>
      </c>
      <c r="P21" s="238"/>
      <c r="Q21" s="238">
        <f>SUM(Q22:Q30)</f>
        <v>0</v>
      </c>
      <c r="R21" s="239"/>
      <c r="S21" s="239"/>
      <c r="T21" s="239"/>
      <c r="U21" s="239"/>
      <c r="V21" s="239">
        <f>SUM(V22:V30)</f>
        <v>117.21000000000001</v>
      </c>
      <c r="W21" s="239"/>
      <c r="X21" s="239"/>
      <c r="AG21" t="s">
        <v>170</v>
      </c>
    </row>
    <row r="22" spans="1:60" outlineLevel="1" x14ac:dyDescent="0.25">
      <c r="A22" s="247">
        <v>5</v>
      </c>
      <c r="B22" s="248" t="s">
        <v>191</v>
      </c>
      <c r="C22" s="260" t="s">
        <v>192</v>
      </c>
      <c r="D22" s="249" t="s">
        <v>193</v>
      </c>
      <c r="E22" s="250">
        <v>244.2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2.0000000000000002E-5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174</v>
      </c>
      <c r="T22" s="230" t="s">
        <v>175</v>
      </c>
      <c r="U22" s="230">
        <v>0.16</v>
      </c>
      <c r="V22" s="230">
        <f>ROUND(E22*U22,2)</f>
        <v>39.07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177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1" t="s">
        <v>194</v>
      </c>
      <c r="D23" s="232"/>
      <c r="E23" s="233">
        <v>222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179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2" t="s">
        <v>195</v>
      </c>
      <c r="D24" s="234"/>
      <c r="E24" s="235">
        <v>22.2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179</v>
      </c>
      <c r="AH24" s="210">
        <v>4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>
        <v>6</v>
      </c>
      <c r="B25" s="248" t="s">
        <v>196</v>
      </c>
      <c r="C25" s="260" t="s">
        <v>197</v>
      </c>
      <c r="D25" s="249" t="s">
        <v>193</v>
      </c>
      <c r="E25" s="250">
        <v>244.2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1.1E-4</v>
      </c>
      <c r="O25" s="229">
        <f>ROUND(E25*N25,2)</f>
        <v>0.03</v>
      </c>
      <c r="P25" s="229">
        <v>0</v>
      </c>
      <c r="Q25" s="229">
        <f>ROUND(E25*P25,2)</f>
        <v>0</v>
      </c>
      <c r="R25" s="230"/>
      <c r="S25" s="230" t="s">
        <v>174</v>
      </c>
      <c r="T25" s="230" t="s">
        <v>175</v>
      </c>
      <c r="U25" s="230">
        <v>0.16</v>
      </c>
      <c r="V25" s="230">
        <f>ROUND(E25*U25,2)</f>
        <v>39.07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177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1" t="s">
        <v>194</v>
      </c>
      <c r="D26" s="232"/>
      <c r="E26" s="233">
        <v>222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179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2" t="s">
        <v>195</v>
      </c>
      <c r="D27" s="234"/>
      <c r="E27" s="235">
        <v>22.2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179</v>
      </c>
      <c r="AH27" s="210">
        <v>4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7">
        <v>7</v>
      </c>
      <c r="B28" s="248" t="s">
        <v>198</v>
      </c>
      <c r="C28" s="260" t="s">
        <v>199</v>
      </c>
      <c r="D28" s="249" t="s">
        <v>193</v>
      </c>
      <c r="E28" s="250">
        <v>244.2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6.9999999999999994E-5</v>
      </c>
      <c r="O28" s="229">
        <f>ROUND(E28*N28,2)</f>
        <v>0.02</v>
      </c>
      <c r="P28" s="229">
        <v>0</v>
      </c>
      <c r="Q28" s="229">
        <f>ROUND(E28*P28,2)</f>
        <v>0</v>
      </c>
      <c r="R28" s="230"/>
      <c r="S28" s="230" t="s">
        <v>174</v>
      </c>
      <c r="T28" s="230" t="s">
        <v>175</v>
      </c>
      <c r="U28" s="230">
        <v>0.16</v>
      </c>
      <c r="V28" s="230">
        <f>ROUND(E28*U28,2)</f>
        <v>39.07</v>
      </c>
      <c r="W28" s="230"/>
      <c r="X28" s="230" t="s">
        <v>176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177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1" t="s">
        <v>194</v>
      </c>
      <c r="D29" s="232"/>
      <c r="E29" s="233">
        <v>222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179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2" t="s">
        <v>195</v>
      </c>
      <c r="D30" s="234"/>
      <c r="E30" s="235">
        <v>22.2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179</v>
      </c>
      <c r="AH30" s="210">
        <v>4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240" t="s">
        <v>169</v>
      </c>
      <c r="B31" s="241" t="s">
        <v>115</v>
      </c>
      <c r="C31" s="259" t="s">
        <v>116</v>
      </c>
      <c r="D31" s="242"/>
      <c r="E31" s="243"/>
      <c r="F31" s="244"/>
      <c r="G31" s="245">
        <f>SUMIF(AG32:AG68,"&lt;&gt;NOR",G32:G68)</f>
        <v>0</v>
      </c>
      <c r="H31" s="239"/>
      <c r="I31" s="239">
        <f>SUM(I32:I68)</f>
        <v>0</v>
      </c>
      <c r="J31" s="239"/>
      <c r="K31" s="239">
        <f>SUM(K32:K68)</f>
        <v>0</v>
      </c>
      <c r="L31" s="239"/>
      <c r="M31" s="239">
        <f>SUM(M32:M68)</f>
        <v>0</v>
      </c>
      <c r="N31" s="238"/>
      <c r="O31" s="238">
        <f>SUM(O32:O68)</f>
        <v>3.9</v>
      </c>
      <c r="P31" s="238"/>
      <c r="Q31" s="238">
        <f>SUM(Q32:Q68)</f>
        <v>0</v>
      </c>
      <c r="R31" s="239"/>
      <c r="S31" s="239"/>
      <c r="T31" s="239"/>
      <c r="U31" s="239"/>
      <c r="V31" s="239">
        <f>SUM(V32:V68)</f>
        <v>528.58000000000004</v>
      </c>
      <c r="W31" s="239"/>
      <c r="X31" s="239"/>
      <c r="AG31" t="s">
        <v>170</v>
      </c>
    </row>
    <row r="32" spans="1:60" ht="20.399999999999999" outlineLevel="1" x14ac:dyDescent="0.25">
      <c r="A32" s="247">
        <v>8</v>
      </c>
      <c r="B32" s="248" t="s">
        <v>200</v>
      </c>
      <c r="C32" s="260" t="s">
        <v>201</v>
      </c>
      <c r="D32" s="249" t="s">
        <v>173</v>
      </c>
      <c r="E32" s="250">
        <v>2470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1.58E-3</v>
      </c>
      <c r="O32" s="229">
        <f>ROUND(E32*N32,2)</f>
        <v>3.9</v>
      </c>
      <c r="P32" s="229">
        <v>0</v>
      </c>
      <c r="Q32" s="229">
        <f>ROUND(E32*P32,2)</f>
        <v>0</v>
      </c>
      <c r="R32" s="230"/>
      <c r="S32" s="230" t="s">
        <v>174</v>
      </c>
      <c r="T32" s="230" t="s">
        <v>175</v>
      </c>
      <c r="U32" s="230">
        <v>0.214</v>
      </c>
      <c r="V32" s="230">
        <f>ROUND(E32*U32,2)</f>
        <v>528.58000000000004</v>
      </c>
      <c r="W32" s="230"/>
      <c r="X32" s="230" t="s">
        <v>176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177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3" t="s">
        <v>202</v>
      </c>
      <c r="D33" s="236"/>
      <c r="E33" s="237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179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7"/>
      <c r="B34" s="228"/>
      <c r="C34" s="264" t="s">
        <v>203</v>
      </c>
      <c r="D34" s="236"/>
      <c r="E34" s="237">
        <v>494.93815000000001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179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3" t="s">
        <v>204</v>
      </c>
      <c r="D35" s="236"/>
      <c r="E35" s="237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179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1" t="s">
        <v>205</v>
      </c>
      <c r="D36" s="232"/>
      <c r="E36" s="233">
        <v>500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179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1" t="s">
        <v>206</v>
      </c>
      <c r="D37" s="232"/>
      <c r="E37" s="233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179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3" t="s">
        <v>202</v>
      </c>
      <c r="D38" s="236"/>
      <c r="E38" s="237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179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4" t="s">
        <v>207</v>
      </c>
      <c r="D39" s="236"/>
      <c r="E39" s="237">
        <v>1089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179</v>
      </c>
      <c r="AH39" s="210">
        <v>2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4" t="s">
        <v>208</v>
      </c>
      <c r="D40" s="236"/>
      <c r="E40" s="237">
        <v>874.5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179</v>
      </c>
      <c r="AH40" s="210">
        <v>2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3" t="s">
        <v>204</v>
      </c>
      <c r="D41" s="236"/>
      <c r="E41" s="237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179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1" t="s">
        <v>209</v>
      </c>
      <c r="D42" s="232"/>
      <c r="E42" s="233">
        <v>1970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179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7">
        <v>9</v>
      </c>
      <c r="B43" s="248" t="s">
        <v>210</v>
      </c>
      <c r="C43" s="260" t="s">
        <v>211</v>
      </c>
      <c r="D43" s="249" t="s">
        <v>212</v>
      </c>
      <c r="E43" s="250">
        <v>50850</v>
      </c>
      <c r="F43" s="251"/>
      <c r="G43" s="252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213</v>
      </c>
      <c r="T43" s="230" t="s">
        <v>175</v>
      </c>
      <c r="U43" s="230">
        <v>0</v>
      </c>
      <c r="V43" s="230">
        <f>ROUND(E43*U43,2)</f>
        <v>0</v>
      </c>
      <c r="W43" s="230"/>
      <c r="X43" s="230" t="s">
        <v>176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177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1" t="s">
        <v>214</v>
      </c>
      <c r="D44" s="232"/>
      <c r="E44" s="233">
        <v>5650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179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1" t="s">
        <v>215</v>
      </c>
      <c r="D45" s="232"/>
      <c r="E45" s="233">
        <v>11300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179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1" t="s">
        <v>216</v>
      </c>
      <c r="D46" s="232"/>
      <c r="E46" s="233">
        <v>11300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179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1" t="s">
        <v>217</v>
      </c>
      <c r="D47" s="232"/>
      <c r="E47" s="233">
        <v>11300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179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61" t="s">
        <v>218</v>
      </c>
      <c r="D48" s="232"/>
      <c r="E48" s="233">
        <v>11300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179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10</v>
      </c>
      <c r="B49" s="248" t="s">
        <v>219</v>
      </c>
      <c r="C49" s="260" t="s">
        <v>220</v>
      </c>
      <c r="D49" s="249" t="s">
        <v>212</v>
      </c>
      <c r="E49" s="250">
        <v>1525500</v>
      </c>
      <c r="F49" s="251"/>
      <c r="G49" s="252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213</v>
      </c>
      <c r="T49" s="230" t="s">
        <v>175</v>
      </c>
      <c r="U49" s="230">
        <v>0</v>
      </c>
      <c r="V49" s="230">
        <f>ROUND(E49*U49,2)</f>
        <v>0</v>
      </c>
      <c r="W49" s="230"/>
      <c r="X49" s="230" t="s">
        <v>176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177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61" t="s">
        <v>221</v>
      </c>
      <c r="D50" s="232"/>
      <c r="E50" s="233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179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1" t="s">
        <v>222</v>
      </c>
      <c r="D51" s="232"/>
      <c r="E51" s="233">
        <v>1525500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179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7">
        <v>11</v>
      </c>
      <c r="B52" s="248" t="s">
        <v>223</v>
      </c>
      <c r="C52" s="260" t="s">
        <v>224</v>
      </c>
      <c r="D52" s="249" t="s">
        <v>212</v>
      </c>
      <c r="E52" s="250">
        <v>50850</v>
      </c>
      <c r="F52" s="251"/>
      <c r="G52" s="252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213</v>
      </c>
      <c r="T52" s="230" t="s">
        <v>175</v>
      </c>
      <c r="U52" s="230">
        <v>0</v>
      </c>
      <c r="V52" s="230">
        <f>ROUND(E52*U52,2)</f>
        <v>0</v>
      </c>
      <c r="W52" s="230"/>
      <c r="X52" s="230" t="s">
        <v>176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177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1" t="s">
        <v>225</v>
      </c>
      <c r="D53" s="232"/>
      <c r="E53" s="233">
        <v>50850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179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7">
        <v>12</v>
      </c>
      <c r="B54" s="248" t="s">
        <v>226</v>
      </c>
      <c r="C54" s="260" t="s">
        <v>227</v>
      </c>
      <c r="D54" s="249" t="s">
        <v>212</v>
      </c>
      <c r="E54" s="250">
        <v>11300</v>
      </c>
      <c r="F54" s="251"/>
      <c r="G54" s="252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213</v>
      </c>
      <c r="T54" s="230" t="s">
        <v>175</v>
      </c>
      <c r="U54" s="230">
        <v>0</v>
      </c>
      <c r="V54" s="230">
        <f>ROUND(E54*U54,2)</f>
        <v>0</v>
      </c>
      <c r="W54" s="230"/>
      <c r="X54" s="230" t="s">
        <v>176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177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61" t="s">
        <v>228</v>
      </c>
      <c r="D55" s="232"/>
      <c r="E55" s="233">
        <v>11300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179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7">
        <v>13</v>
      </c>
      <c r="B56" s="248" t="s">
        <v>229</v>
      </c>
      <c r="C56" s="260" t="s">
        <v>230</v>
      </c>
      <c r="D56" s="249" t="s">
        <v>173</v>
      </c>
      <c r="E56" s="250">
        <v>3870</v>
      </c>
      <c r="F56" s="251"/>
      <c r="G56" s="252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213</v>
      </c>
      <c r="T56" s="230" t="s">
        <v>175</v>
      </c>
      <c r="U56" s="230">
        <v>0</v>
      </c>
      <c r="V56" s="230">
        <f>ROUND(E56*U56,2)</f>
        <v>0</v>
      </c>
      <c r="W56" s="230"/>
      <c r="X56" s="230" t="s">
        <v>176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177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1" t="s">
        <v>231</v>
      </c>
      <c r="D57" s="232"/>
      <c r="E57" s="233">
        <v>430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179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61" t="s">
        <v>232</v>
      </c>
      <c r="D58" s="232"/>
      <c r="E58" s="233">
        <v>860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179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1" t="s">
        <v>233</v>
      </c>
      <c r="D59" s="232"/>
      <c r="E59" s="233">
        <v>860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179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61" t="s">
        <v>234</v>
      </c>
      <c r="D60" s="232"/>
      <c r="E60" s="233">
        <v>860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179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1" t="s">
        <v>235</v>
      </c>
      <c r="D61" s="232"/>
      <c r="E61" s="233">
        <v>860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179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7">
        <v>14</v>
      </c>
      <c r="B62" s="248" t="s">
        <v>236</v>
      </c>
      <c r="C62" s="260" t="s">
        <v>237</v>
      </c>
      <c r="D62" s="249" t="s">
        <v>173</v>
      </c>
      <c r="E62" s="250">
        <v>116100</v>
      </c>
      <c r="F62" s="251"/>
      <c r="G62" s="252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213</v>
      </c>
      <c r="T62" s="230" t="s">
        <v>175</v>
      </c>
      <c r="U62" s="230">
        <v>0</v>
      </c>
      <c r="V62" s="230">
        <f>ROUND(E62*U62,2)</f>
        <v>0</v>
      </c>
      <c r="W62" s="230"/>
      <c r="X62" s="230" t="s">
        <v>176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177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61" t="s">
        <v>221</v>
      </c>
      <c r="D63" s="232"/>
      <c r="E63" s="233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179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1" t="s">
        <v>238</v>
      </c>
      <c r="D64" s="232"/>
      <c r="E64" s="233">
        <v>116100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179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7">
        <v>15</v>
      </c>
      <c r="B65" s="248" t="s">
        <v>239</v>
      </c>
      <c r="C65" s="260" t="s">
        <v>240</v>
      </c>
      <c r="D65" s="249" t="s">
        <v>173</v>
      </c>
      <c r="E65" s="250">
        <v>860</v>
      </c>
      <c r="F65" s="251"/>
      <c r="G65" s="252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213</v>
      </c>
      <c r="T65" s="230" t="s">
        <v>175</v>
      </c>
      <c r="U65" s="230">
        <v>0</v>
      </c>
      <c r="V65" s="230">
        <f>ROUND(E65*U65,2)</f>
        <v>0</v>
      </c>
      <c r="W65" s="230"/>
      <c r="X65" s="230" t="s">
        <v>176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177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1" t="s">
        <v>241</v>
      </c>
      <c r="D66" s="232"/>
      <c r="E66" s="233">
        <v>860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179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7">
        <v>16</v>
      </c>
      <c r="B67" s="248" t="s">
        <v>242</v>
      </c>
      <c r="C67" s="260" t="s">
        <v>243</v>
      </c>
      <c r="D67" s="249" t="s">
        <v>173</v>
      </c>
      <c r="E67" s="250">
        <v>3870</v>
      </c>
      <c r="F67" s="251"/>
      <c r="G67" s="252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213</v>
      </c>
      <c r="T67" s="230" t="s">
        <v>175</v>
      </c>
      <c r="U67" s="230">
        <v>0</v>
      </c>
      <c r="V67" s="230">
        <f>ROUND(E67*U67,2)</f>
        <v>0</v>
      </c>
      <c r="W67" s="230"/>
      <c r="X67" s="230" t="s">
        <v>176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177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1" t="s">
        <v>244</v>
      </c>
      <c r="D68" s="232"/>
      <c r="E68" s="233">
        <v>3870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179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6.4" x14ac:dyDescent="0.25">
      <c r="A69" s="240" t="s">
        <v>169</v>
      </c>
      <c r="B69" s="241" t="s">
        <v>117</v>
      </c>
      <c r="C69" s="259" t="s">
        <v>118</v>
      </c>
      <c r="D69" s="242"/>
      <c r="E69" s="243"/>
      <c r="F69" s="244"/>
      <c r="G69" s="245">
        <f>SUMIF(AG70:AG77,"&lt;&gt;NOR",G70:G77)</f>
        <v>0</v>
      </c>
      <c r="H69" s="239"/>
      <c r="I69" s="239">
        <f>SUM(I70:I77)</f>
        <v>0</v>
      </c>
      <c r="J69" s="239"/>
      <c r="K69" s="239">
        <f>SUM(K70:K77)</f>
        <v>0</v>
      </c>
      <c r="L69" s="239"/>
      <c r="M69" s="239">
        <f>SUM(M70:M77)</f>
        <v>0</v>
      </c>
      <c r="N69" s="238"/>
      <c r="O69" s="238">
        <f>SUM(O70:O77)</f>
        <v>0</v>
      </c>
      <c r="P69" s="238"/>
      <c r="Q69" s="238">
        <f>SUM(Q70:Q77)</f>
        <v>0</v>
      </c>
      <c r="R69" s="239"/>
      <c r="S69" s="239"/>
      <c r="T69" s="239"/>
      <c r="U69" s="239"/>
      <c r="V69" s="239">
        <f>SUM(V70:V77)</f>
        <v>0</v>
      </c>
      <c r="W69" s="239"/>
      <c r="X69" s="239"/>
      <c r="AG69" t="s">
        <v>170</v>
      </c>
    </row>
    <row r="70" spans="1:60" outlineLevel="1" x14ac:dyDescent="0.25">
      <c r="A70" s="247">
        <v>17</v>
      </c>
      <c r="B70" s="248" t="s">
        <v>245</v>
      </c>
      <c r="C70" s="260" t="s">
        <v>246</v>
      </c>
      <c r="D70" s="249" t="s">
        <v>173</v>
      </c>
      <c r="E70" s="250">
        <v>2730.96</v>
      </c>
      <c r="F70" s="251"/>
      <c r="G70" s="252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213</v>
      </c>
      <c r="T70" s="230" t="s">
        <v>175</v>
      </c>
      <c r="U70" s="230">
        <v>0</v>
      </c>
      <c r="V70" s="230">
        <f>ROUND(E70*U70,2)</f>
        <v>0</v>
      </c>
      <c r="W70" s="230"/>
      <c r="X70" s="230" t="s">
        <v>176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177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1" t="s">
        <v>247</v>
      </c>
      <c r="D71" s="232"/>
      <c r="E71" s="233">
        <v>2581.92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179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61" t="s">
        <v>248</v>
      </c>
      <c r="D72" s="232"/>
      <c r="E72" s="233">
        <v>149.04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179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7">
        <v>18</v>
      </c>
      <c r="B73" s="248" t="s">
        <v>249</v>
      </c>
      <c r="C73" s="260" t="s">
        <v>250</v>
      </c>
      <c r="D73" s="249" t="s">
        <v>173</v>
      </c>
      <c r="E73" s="250">
        <v>8.91</v>
      </c>
      <c r="F73" s="251"/>
      <c r="G73" s="252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213</v>
      </c>
      <c r="T73" s="230" t="s">
        <v>175</v>
      </c>
      <c r="U73" s="230">
        <v>0</v>
      </c>
      <c r="V73" s="230">
        <f>ROUND(E73*U73,2)</f>
        <v>0</v>
      </c>
      <c r="W73" s="230"/>
      <c r="X73" s="230" t="s">
        <v>176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177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1" t="s">
        <v>251</v>
      </c>
      <c r="D74" s="232"/>
      <c r="E74" s="233">
        <v>8.91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179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53">
        <v>19</v>
      </c>
      <c r="B75" s="254" t="s">
        <v>252</v>
      </c>
      <c r="C75" s="265" t="s">
        <v>253</v>
      </c>
      <c r="D75" s="255" t="s">
        <v>173</v>
      </c>
      <c r="E75" s="256">
        <v>2800</v>
      </c>
      <c r="F75" s="257"/>
      <c r="G75" s="258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213</v>
      </c>
      <c r="T75" s="230" t="s">
        <v>175</v>
      </c>
      <c r="U75" s="230">
        <v>0</v>
      </c>
      <c r="V75" s="230">
        <f>ROUND(E75*U75,2)</f>
        <v>0</v>
      </c>
      <c r="W75" s="230"/>
      <c r="X75" s="230" t="s">
        <v>176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177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.399999999999999" outlineLevel="1" x14ac:dyDescent="0.25">
      <c r="A76" s="253">
        <v>20</v>
      </c>
      <c r="B76" s="254" t="s">
        <v>254</v>
      </c>
      <c r="C76" s="265" t="s">
        <v>255</v>
      </c>
      <c r="D76" s="255" t="s">
        <v>256</v>
      </c>
      <c r="E76" s="256">
        <v>1</v>
      </c>
      <c r="F76" s="257"/>
      <c r="G76" s="258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30"/>
      <c r="S76" s="230" t="s">
        <v>213</v>
      </c>
      <c r="T76" s="230" t="s">
        <v>175</v>
      </c>
      <c r="U76" s="230">
        <v>0</v>
      </c>
      <c r="V76" s="230">
        <f>ROUND(E76*U76,2)</f>
        <v>0</v>
      </c>
      <c r="W76" s="230"/>
      <c r="X76" s="230" t="s">
        <v>176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177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53">
        <v>21</v>
      </c>
      <c r="B77" s="254" t="s">
        <v>257</v>
      </c>
      <c r="C77" s="265" t="s">
        <v>258</v>
      </c>
      <c r="D77" s="255" t="s">
        <v>259</v>
      </c>
      <c r="E77" s="256">
        <v>300</v>
      </c>
      <c r="F77" s="257"/>
      <c r="G77" s="258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30"/>
      <c r="S77" s="230" t="s">
        <v>213</v>
      </c>
      <c r="T77" s="230" t="s">
        <v>175</v>
      </c>
      <c r="U77" s="230">
        <v>0</v>
      </c>
      <c r="V77" s="230">
        <f>ROUND(E77*U77,2)</f>
        <v>0</v>
      </c>
      <c r="W77" s="230"/>
      <c r="X77" s="230" t="s">
        <v>176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177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5">
      <c r="A78" s="240" t="s">
        <v>169</v>
      </c>
      <c r="B78" s="241" t="s">
        <v>119</v>
      </c>
      <c r="C78" s="259" t="s">
        <v>120</v>
      </c>
      <c r="D78" s="242"/>
      <c r="E78" s="243"/>
      <c r="F78" s="244"/>
      <c r="G78" s="245">
        <f>SUMIF(AG79:AG79,"&lt;&gt;NOR",G79:G79)</f>
        <v>0</v>
      </c>
      <c r="H78" s="239"/>
      <c r="I78" s="239">
        <f>SUM(I79:I79)</f>
        <v>0</v>
      </c>
      <c r="J78" s="239"/>
      <c r="K78" s="239">
        <f>SUM(K79:K79)</f>
        <v>0</v>
      </c>
      <c r="L78" s="239"/>
      <c r="M78" s="239">
        <f>SUM(M79:M79)</f>
        <v>0</v>
      </c>
      <c r="N78" s="238"/>
      <c r="O78" s="238">
        <f>SUM(O79:O79)</f>
        <v>0</v>
      </c>
      <c r="P78" s="238"/>
      <c r="Q78" s="238">
        <f>SUM(Q79:Q79)</f>
        <v>0</v>
      </c>
      <c r="R78" s="239"/>
      <c r="S78" s="239"/>
      <c r="T78" s="239"/>
      <c r="U78" s="239"/>
      <c r="V78" s="239">
        <f>SUM(V79:V79)</f>
        <v>73.12</v>
      </c>
      <c r="W78" s="239"/>
      <c r="X78" s="239"/>
      <c r="AG78" t="s">
        <v>170</v>
      </c>
    </row>
    <row r="79" spans="1:60" ht="30.6" outlineLevel="1" x14ac:dyDescent="0.25">
      <c r="A79" s="253">
        <v>22</v>
      </c>
      <c r="B79" s="254" t="s">
        <v>260</v>
      </c>
      <c r="C79" s="265" t="s">
        <v>261</v>
      </c>
      <c r="D79" s="255" t="s">
        <v>262</v>
      </c>
      <c r="E79" s="256">
        <v>28.375810000000001</v>
      </c>
      <c r="F79" s="257"/>
      <c r="G79" s="258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30"/>
      <c r="S79" s="230" t="s">
        <v>174</v>
      </c>
      <c r="T79" s="230" t="s">
        <v>175</v>
      </c>
      <c r="U79" s="230">
        <v>2.577</v>
      </c>
      <c r="V79" s="230">
        <f>ROUND(E79*U79,2)</f>
        <v>73.12</v>
      </c>
      <c r="W79" s="230"/>
      <c r="X79" s="230" t="s">
        <v>176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263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5">
      <c r="A80" s="240" t="s">
        <v>169</v>
      </c>
      <c r="B80" s="241" t="s">
        <v>121</v>
      </c>
      <c r="C80" s="259" t="s">
        <v>122</v>
      </c>
      <c r="D80" s="242"/>
      <c r="E80" s="243"/>
      <c r="F80" s="244"/>
      <c r="G80" s="245">
        <f>SUMIF(AG81:AG108,"&lt;&gt;NOR",G81:G108)</f>
        <v>0</v>
      </c>
      <c r="H80" s="239"/>
      <c r="I80" s="239">
        <f>SUM(I81:I108)</f>
        <v>0</v>
      </c>
      <c r="J80" s="239"/>
      <c r="K80" s="239">
        <f>SUM(K81:K108)</f>
        <v>0</v>
      </c>
      <c r="L80" s="239"/>
      <c r="M80" s="239">
        <f>SUM(M81:M108)</f>
        <v>0</v>
      </c>
      <c r="N80" s="238"/>
      <c r="O80" s="238">
        <f>SUM(O81:O108)</f>
        <v>0.18</v>
      </c>
      <c r="P80" s="238"/>
      <c r="Q80" s="238">
        <f>SUM(Q81:Q108)</f>
        <v>19.189999999999998</v>
      </c>
      <c r="R80" s="239"/>
      <c r="S80" s="239"/>
      <c r="T80" s="239"/>
      <c r="U80" s="239"/>
      <c r="V80" s="239">
        <f>SUM(V81:V108)</f>
        <v>299.51</v>
      </c>
      <c r="W80" s="239"/>
      <c r="X80" s="239"/>
      <c r="AG80" t="s">
        <v>170</v>
      </c>
    </row>
    <row r="81" spans="1:60" ht="30.6" outlineLevel="1" x14ac:dyDescent="0.25">
      <c r="A81" s="247">
        <v>23</v>
      </c>
      <c r="B81" s="248" t="s">
        <v>264</v>
      </c>
      <c r="C81" s="260" t="s">
        <v>265</v>
      </c>
      <c r="D81" s="249" t="s">
        <v>173</v>
      </c>
      <c r="E81" s="250">
        <v>15</v>
      </c>
      <c r="F81" s="251"/>
      <c r="G81" s="252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3.3E-4</v>
      </c>
      <c r="O81" s="229">
        <f>ROUND(E81*N81,2)</f>
        <v>0</v>
      </c>
      <c r="P81" s="229">
        <v>0</v>
      </c>
      <c r="Q81" s="229">
        <f>ROUND(E81*P81,2)</f>
        <v>0</v>
      </c>
      <c r="R81" s="230"/>
      <c r="S81" s="230" t="s">
        <v>174</v>
      </c>
      <c r="T81" s="230" t="s">
        <v>175</v>
      </c>
      <c r="U81" s="230">
        <v>2.75E-2</v>
      </c>
      <c r="V81" s="230">
        <f>ROUND(E81*U81,2)</f>
        <v>0.41</v>
      </c>
      <c r="W81" s="230"/>
      <c r="X81" s="230" t="s">
        <v>176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177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3" t="s">
        <v>202</v>
      </c>
      <c r="D82" s="236"/>
      <c r="E82" s="237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179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4" t="s">
        <v>266</v>
      </c>
      <c r="D83" s="236"/>
      <c r="E83" s="237">
        <v>12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179</v>
      </c>
      <c r="AH83" s="210">
        <v>2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3" t="s">
        <v>204</v>
      </c>
      <c r="D84" s="236"/>
      <c r="E84" s="237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179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1" t="s">
        <v>267</v>
      </c>
      <c r="D85" s="232"/>
      <c r="E85" s="233">
        <v>15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179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0.399999999999999" outlineLevel="1" x14ac:dyDescent="0.25">
      <c r="A86" s="247">
        <v>24</v>
      </c>
      <c r="B86" s="248" t="s">
        <v>268</v>
      </c>
      <c r="C86" s="260" t="s">
        <v>269</v>
      </c>
      <c r="D86" s="249" t="s">
        <v>173</v>
      </c>
      <c r="E86" s="250">
        <v>3245</v>
      </c>
      <c r="F86" s="251"/>
      <c r="G86" s="252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30"/>
      <c r="S86" s="230" t="s">
        <v>174</v>
      </c>
      <c r="T86" s="230" t="s">
        <v>175</v>
      </c>
      <c r="U86" s="230">
        <v>2.1000000000000001E-2</v>
      </c>
      <c r="V86" s="230">
        <f>ROUND(E86*U86,2)</f>
        <v>68.150000000000006</v>
      </c>
      <c r="W86" s="230"/>
      <c r="X86" s="230" t="s">
        <v>176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177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1" t="s">
        <v>270</v>
      </c>
      <c r="D87" s="232"/>
      <c r="E87" s="233">
        <v>2950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179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2" t="s">
        <v>195</v>
      </c>
      <c r="D88" s="234"/>
      <c r="E88" s="235">
        <v>295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179</v>
      </c>
      <c r="AH88" s="210">
        <v>4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40.799999999999997" outlineLevel="1" x14ac:dyDescent="0.25">
      <c r="A89" s="247">
        <v>25</v>
      </c>
      <c r="B89" s="248" t="s">
        <v>271</v>
      </c>
      <c r="C89" s="260" t="s">
        <v>272</v>
      </c>
      <c r="D89" s="249" t="s">
        <v>173</v>
      </c>
      <c r="E89" s="250">
        <v>15</v>
      </c>
      <c r="F89" s="251"/>
      <c r="G89" s="252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5.5900000000000004E-3</v>
      </c>
      <c r="O89" s="229">
        <f>ROUND(E89*N89,2)</f>
        <v>0.08</v>
      </c>
      <c r="P89" s="229">
        <v>0</v>
      </c>
      <c r="Q89" s="229">
        <f>ROUND(E89*P89,2)</f>
        <v>0</v>
      </c>
      <c r="R89" s="230"/>
      <c r="S89" s="230" t="s">
        <v>213</v>
      </c>
      <c r="T89" s="230" t="s">
        <v>175</v>
      </c>
      <c r="U89" s="230">
        <v>0.22991</v>
      </c>
      <c r="V89" s="230">
        <f>ROUND(E89*U89,2)</f>
        <v>3.45</v>
      </c>
      <c r="W89" s="230"/>
      <c r="X89" s="230" t="s">
        <v>176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177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3" t="s">
        <v>202</v>
      </c>
      <c r="D90" s="236"/>
      <c r="E90" s="237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179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4" t="s">
        <v>266</v>
      </c>
      <c r="D91" s="236"/>
      <c r="E91" s="237">
        <v>12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179</v>
      </c>
      <c r="AH91" s="210">
        <v>2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3" t="s">
        <v>204</v>
      </c>
      <c r="D92" s="236"/>
      <c r="E92" s="237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179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61" t="s">
        <v>267</v>
      </c>
      <c r="D93" s="232"/>
      <c r="E93" s="233">
        <v>15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179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7">
        <v>26</v>
      </c>
      <c r="B94" s="248" t="s">
        <v>273</v>
      </c>
      <c r="C94" s="260" t="s">
        <v>274</v>
      </c>
      <c r="D94" s="249" t="s">
        <v>173</v>
      </c>
      <c r="E94" s="250">
        <v>2873.75</v>
      </c>
      <c r="F94" s="251"/>
      <c r="G94" s="252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0</v>
      </c>
      <c r="O94" s="229">
        <f>ROUND(E94*N94,2)</f>
        <v>0</v>
      </c>
      <c r="P94" s="229">
        <v>4.8700000000000002E-3</v>
      </c>
      <c r="Q94" s="229">
        <f>ROUND(E94*P94,2)</f>
        <v>14</v>
      </c>
      <c r="R94" s="230"/>
      <c r="S94" s="230" t="s">
        <v>174</v>
      </c>
      <c r="T94" s="230" t="s">
        <v>175</v>
      </c>
      <c r="U94" s="230">
        <v>4.1000000000000002E-2</v>
      </c>
      <c r="V94" s="230">
        <f>ROUND(E94*U94,2)</f>
        <v>117.82</v>
      </c>
      <c r="W94" s="230"/>
      <c r="X94" s="230" t="s">
        <v>176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177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1" t="s">
        <v>275</v>
      </c>
      <c r="D95" s="232"/>
      <c r="E95" s="233">
        <v>2873.75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179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7">
        <v>27</v>
      </c>
      <c r="B96" s="248" t="s">
        <v>276</v>
      </c>
      <c r="C96" s="260" t="s">
        <v>277</v>
      </c>
      <c r="D96" s="249" t="s">
        <v>173</v>
      </c>
      <c r="E96" s="250">
        <v>2873.75</v>
      </c>
      <c r="F96" s="251"/>
      <c r="G96" s="252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0</v>
      </c>
      <c r="O96" s="229">
        <f>ROUND(E96*N96,2)</f>
        <v>0</v>
      </c>
      <c r="P96" s="229">
        <v>1.4300000000000001E-3</v>
      </c>
      <c r="Q96" s="229">
        <f>ROUND(E96*P96,2)</f>
        <v>4.1100000000000003</v>
      </c>
      <c r="R96" s="230"/>
      <c r="S96" s="230" t="s">
        <v>174</v>
      </c>
      <c r="T96" s="230" t="s">
        <v>175</v>
      </c>
      <c r="U96" s="230">
        <v>3.5000000000000003E-2</v>
      </c>
      <c r="V96" s="230">
        <f>ROUND(E96*U96,2)</f>
        <v>100.58</v>
      </c>
      <c r="W96" s="230"/>
      <c r="X96" s="230" t="s">
        <v>176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177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61" t="s">
        <v>278</v>
      </c>
      <c r="D97" s="232"/>
      <c r="E97" s="233">
        <v>2873.75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179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7">
        <v>28</v>
      </c>
      <c r="B98" s="248" t="s">
        <v>279</v>
      </c>
      <c r="C98" s="260" t="s">
        <v>280</v>
      </c>
      <c r="D98" s="249" t="s">
        <v>173</v>
      </c>
      <c r="E98" s="250">
        <v>3569.5</v>
      </c>
      <c r="F98" s="251"/>
      <c r="G98" s="252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30"/>
      <c r="S98" s="230" t="s">
        <v>213</v>
      </c>
      <c r="T98" s="230" t="s">
        <v>175</v>
      </c>
      <c r="U98" s="230">
        <v>0</v>
      </c>
      <c r="V98" s="230">
        <f>ROUND(E98*U98,2)</f>
        <v>0</v>
      </c>
      <c r="W98" s="230"/>
      <c r="X98" s="230" t="s">
        <v>176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177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61" t="s">
        <v>281</v>
      </c>
      <c r="D99" s="232"/>
      <c r="E99" s="233">
        <v>3245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179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62" t="s">
        <v>195</v>
      </c>
      <c r="D100" s="234"/>
      <c r="E100" s="235">
        <v>324.5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179</v>
      </c>
      <c r="AH100" s="210">
        <v>4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7">
        <v>29</v>
      </c>
      <c r="B101" s="248" t="s">
        <v>282</v>
      </c>
      <c r="C101" s="260" t="s">
        <v>283</v>
      </c>
      <c r="D101" s="249" t="s">
        <v>173</v>
      </c>
      <c r="E101" s="250">
        <v>294</v>
      </c>
      <c r="F101" s="251"/>
      <c r="G101" s="252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30"/>
      <c r="S101" s="230" t="s">
        <v>213</v>
      </c>
      <c r="T101" s="230" t="s">
        <v>175</v>
      </c>
      <c r="U101" s="230">
        <v>0</v>
      </c>
      <c r="V101" s="230">
        <f>ROUND(E101*U101,2)</f>
        <v>0</v>
      </c>
      <c r="W101" s="230"/>
      <c r="X101" s="230" t="s">
        <v>176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177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1" t="s">
        <v>284</v>
      </c>
      <c r="D102" s="232"/>
      <c r="E102" s="233">
        <v>294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179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7">
        <v>30</v>
      </c>
      <c r="B103" s="248" t="s">
        <v>273</v>
      </c>
      <c r="C103" s="260" t="s">
        <v>274</v>
      </c>
      <c r="D103" s="249" t="s">
        <v>173</v>
      </c>
      <c r="E103" s="250">
        <v>222</v>
      </c>
      <c r="F103" s="251"/>
      <c r="G103" s="252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</v>
      </c>
      <c r="O103" s="229">
        <f>ROUND(E103*N103,2)</f>
        <v>0</v>
      </c>
      <c r="P103" s="229">
        <v>4.8700000000000002E-3</v>
      </c>
      <c r="Q103" s="229">
        <f>ROUND(E103*P103,2)</f>
        <v>1.08</v>
      </c>
      <c r="R103" s="230"/>
      <c r="S103" s="230" t="s">
        <v>174</v>
      </c>
      <c r="T103" s="230" t="s">
        <v>175</v>
      </c>
      <c r="U103" s="230">
        <v>4.1000000000000002E-2</v>
      </c>
      <c r="V103" s="230">
        <f>ROUND(E103*U103,2)</f>
        <v>9.1</v>
      </c>
      <c r="W103" s="230"/>
      <c r="X103" s="230" t="s">
        <v>176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177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1" t="s">
        <v>285</v>
      </c>
      <c r="D104" s="232"/>
      <c r="E104" s="233">
        <v>222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179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0.6" outlineLevel="1" x14ac:dyDescent="0.25">
      <c r="A105" s="247">
        <v>31</v>
      </c>
      <c r="B105" s="248" t="s">
        <v>286</v>
      </c>
      <c r="C105" s="260" t="s">
        <v>287</v>
      </c>
      <c r="D105" s="249" t="s">
        <v>173</v>
      </c>
      <c r="E105" s="250">
        <v>323.39999999999998</v>
      </c>
      <c r="F105" s="251"/>
      <c r="G105" s="252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2.9999999999999997E-4</v>
      </c>
      <c r="O105" s="229">
        <f>ROUND(E105*N105,2)</f>
        <v>0.1</v>
      </c>
      <c r="P105" s="229">
        <v>0</v>
      </c>
      <c r="Q105" s="229">
        <f>ROUND(E105*P105,2)</f>
        <v>0</v>
      </c>
      <c r="R105" s="230"/>
      <c r="S105" s="230" t="s">
        <v>213</v>
      </c>
      <c r="T105" s="230" t="s">
        <v>175</v>
      </c>
      <c r="U105" s="230">
        <v>0</v>
      </c>
      <c r="V105" s="230">
        <f>ROUND(E105*U105,2)</f>
        <v>0</v>
      </c>
      <c r="W105" s="230"/>
      <c r="X105" s="230" t="s">
        <v>288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289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1" t="s">
        <v>290</v>
      </c>
      <c r="D106" s="232"/>
      <c r="E106" s="233">
        <v>294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179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2" t="s">
        <v>195</v>
      </c>
      <c r="D107" s="234"/>
      <c r="E107" s="235">
        <v>29.4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179</v>
      </c>
      <c r="AH107" s="210">
        <v>4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53">
        <v>32</v>
      </c>
      <c r="B108" s="254" t="s">
        <v>291</v>
      </c>
      <c r="C108" s="265" t="s">
        <v>292</v>
      </c>
      <c r="D108" s="255" t="s">
        <v>0</v>
      </c>
      <c r="E108" s="256">
        <v>4031.6016</v>
      </c>
      <c r="F108" s="257"/>
      <c r="G108" s="258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9">
        <v>0</v>
      </c>
      <c r="O108" s="229">
        <f>ROUND(E108*N108,2)</f>
        <v>0</v>
      </c>
      <c r="P108" s="229">
        <v>0</v>
      </c>
      <c r="Q108" s="229">
        <f>ROUND(E108*P108,2)</f>
        <v>0</v>
      </c>
      <c r="R108" s="230"/>
      <c r="S108" s="230" t="s">
        <v>174</v>
      </c>
      <c r="T108" s="230" t="s">
        <v>175</v>
      </c>
      <c r="U108" s="230">
        <v>0</v>
      </c>
      <c r="V108" s="230">
        <f>ROUND(E108*U108,2)</f>
        <v>0</v>
      </c>
      <c r="W108" s="230"/>
      <c r="X108" s="230" t="s">
        <v>176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293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5">
      <c r="A109" s="240" t="s">
        <v>169</v>
      </c>
      <c r="B109" s="241" t="s">
        <v>123</v>
      </c>
      <c r="C109" s="259" t="s">
        <v>124</v>
      </c>
      <c r="D109" s="242"/>
      <c r="E109" s="243"/>
      <c r="F109" s="244"/>
      <c r="G109" s="245">
        <f>SUMIF(AG110:AG112,"&lt;&gt;NOR",G110:G112)</f>
        <v>0</v>
      </c>
      <c r="H109" s="239"/>
      <c r="I109" s="239">
        <f>SUM(I110:I112)</f>
        <v>0</v>
      </c>
      <c r="J109" s="239"/>
      <c r="K109" s="239">
        <f>SUM(K110:K112)</f>
        <v>0</v>
      </c>
      <c r="L109" s="239"/>
      <c r="M109" s="239">
        <f>SUM(M110:M112)</f>
        <v>0</v>
      </c>
      <c r="N109" s="238"/>
      <c r="O109" s="238">
        <f>SUM(O110:O112)</f>
        <v>0</v>
      </c>
      <c r="P109" s="238"/>
      <c r="Q109" s="238">
        <f>SUM(Q110:Q112)</f>
        <v>2.2200000000000002</v>
      </c>
      <c r="R109" s="239"/>
      <c r="S109" s="239"/>
      <c r="T109" s="239"/>
      <c r="U109" s="239"/>
      <c r="V109" s="239">
        <f>SUM(V110:V112)</f>
        <v>0</v>
      </c>
      <c r="W109" s="239"/>
      <c r="X109" s="239"/>
      <c r="AG109" t="s">
        <v>170</v>
      </c>
    </row>
    <row r="110" spans="1:60" outlineLevel="1" x14ac:dyDescent="0.25">
      <c r="A110" s="247">
        <v>33</v>
      </c>
      <c r="B110" s="248" t="s">
        <v>294</v>
      </c>
      <c r="C110" s="260" t="s">
        <v>295</v>
      </c>
      <c r="D110" s="249" t="s">
        <v>193</v>
      </c>
      <c r="E110" s="250">
        <v>222</v>
      </c>
      <c r="F110" s="251"/>
      <c r="G110" s="252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29">
        <v>0</v>
      </c>
      <c r="O110" s="229">
        <f>ROUND(E110*N110,2)</f>
        <v>0</v>
      </c>
      <c r="P110" s="229">
        <v>0.01</v>
      </c>
      <c r="Q110" s="229">
        <f>ROUND(E110*P110,2)</f>
        <v>2.2200000000000002</v>
      </c>
      <c r="R110" s="230"/>
      <c r="S110" s="230" t="s">
        <v>213</v>
      </c>
      <c r="T110" s="230" t="s">
        <v>175</v>
      </c>
      <c r="U110" s="230">
        <v>0</v>
      </c>
      <c r="V110" s="230">
        <f>ROUND(E110*U110,2)</f>
        <v>0</v>
      </c>
      <c r="W110" s="230"/>
      <c r="X110" s="230" t="s">
        <v>176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177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1" t="s">
        <v>285</v>
      </c>
      <c r="D111" s="232"/>
      <c r="E111" s="233">
        <v>222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179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0.399999999999999" outlineLevel="1" x14ac:dyDescent="0.25">
      <c r="A112" s="253">
        <v>34</v>
      </c>
      <c r="B112" s="254" t="s">
        <v>296</v>
      </c>
      <c r="C112" s="265" t="s">
        <v>297</v>
      </c>
      <c r="D112" s="255" t="s">
        <v>0</v>
      </c>
      <c r="E112" s="256">
        <v>51.06</v>
      </c>
      <c r="F112" s="257"/>
      <c r="G112" s="258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29">
        <v>0</v>
      </c>
      <c r="O112" s="229">
        <f>ROUND(E112*N112,2)</f>
        <v>0</v>
      </c>
      <c r="P112" s="229">
        <v>0</v>
      </c>
      <c r="Q112" s="229">
        <f>ROUND(E112*P112,2)</f>
        <v>0</v>
      </c>
      <c r="R112" s="230"/>
      <c r="S112" s="230" t="s">
        <v>174</v>
      </c>
      <c r="T112" s="230" t="s">
        <v>175</v>
      </c>
      <c r="U112" s="230">
        <v>0</v>
      </c>
      <c r="V112" s="230">
        <f>ROUND(E112*U112,2)</f>
        <v>0</v>
      </c>
      <c r="W112" s="230"/>
      <c r="X112" s="230" t="s">
        <v>176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293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5">
      <c r="A113" s="240" t="s">
        <v>169</v>
      </c>
      <c r="B113" s="241" t="s">
        <v>125</v>
      </c>
      <c r="C113" s="259" t="s">
        <v>126</v>
      </c>
      <c r="D113" s="242"/>
      <c r="E113" s="243"/>
      <c r="F113" s="244"/>
      <c r="G113" s="245">
        <f>SUMIF(AG114:AG173,"&lt;&gt;NOR",G114:G173)</f>
        <v>0</v>
      </c>
      <c r="H113" s="239"/>
      <c r="I113" s="239">
        <f>SUM(I114:I173)</f>
        <v>0</v>
      </c>
      <c r="J113" s="239"/>
      <c r="K113" s="239">
        <f>SUM(K114:K173)</f>
        <v>0</v>
      </c>
      <c r="L113" s="239"/>
      <c r="M113" s="239">
        <f>SUM(M114:M173)</f>
        <v>0</v>
      </c>
      <c r="N113" s="238"/>
      <c r="O113" s="238">
        <f>SUM(O114:O173)</f>
        <v>79.699999999999989</v>
      </c>
      <c r="P113" s="238"/>
      <c r="Q113" s="238">
        <f>SUM(Q114:Q173)</f>
        <v>130.19</v>
      </c>
      <c r="R113" s="239"/>
      <c r="S113" s="239"/>
      <c r="T113" s="239"/>
      <c r="U113" s="239"/>
      <c r="V113" s="239">
        <f>SUM(V114:V173)</f>
        <v>2969.01</v>
      </c>
      <c r="W113" s="239"/>
      <c r="X113" s="239"/>
      <c r="AG113" t="s">
        <v>170</v>
      </c>
    </row>
    <row r="114" spans="1:60" outlineLevel="1" x14ac:dyDescent="0.25">
      <c r="A114" s="247">
        <v>35</v>
      </c>
      <c r="B114" s="248" t="s">
        <v>298</v>
      </c>
      <c r="C114" s="260" t="s">
        <v>299</v>
      </c>
      <c r="D114" s="249" t="s">
        <v>173</v>
      </c>
      <c r="E114" s="250">
        <v>3260</v>
      </c>
      <c r="F114" s="251"/>
      <c r="G114" s="252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30"/>
      <c r="S114" s="230" t="s">
        <v>174</v>
      </c>
      <c r="T114" s="230" t="s">
        <v>175</v>
      </c>
      <c r="U114" s="230">
        <v>0.09</v>
      </c>
      <c r="V114" s="230">
        <f>ROUND(E114*U114,2)</f>
        <v>293.39999999999998</v>
      </c>
      <c r="W114" s="230"/>
      <c r="X114" s="230" t="s">
        <v>176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177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1" t="s">
        <v>300</v>
      </c>
      <c r="D115" s="232"/>
      <c r="E115" s="233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179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1" t="s">
        <v>301</v>
      </c>
      <c r="D116" s="232"/>
      <c r="E116" s="233">
        <v>2950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179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2" t="s">
        <v>195</v>
      </c>
      <c r="D117" s="234"/>
      <c r="E117" s="235">
        <v>295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179</v>
      </c>
      <c r="AH117" s="210">
        <v>4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1" t="s">
        <v>206</v>
      </c>
      <c r="D118" s="232"/>
      <c r="E118" s="233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179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3" t="s">
        <v>202</v>
      </c>
      <c r="D119" s="236"/>
      <c r="E119" s="237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179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4" t="s">
        <v>266</v>
      </c>
      <c r="D120" s="236"/>
      <c r="E120" s="237">
        <v>12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179</v>
      </c>
      <c r="AH120" s="210">
        <v>2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63" t="s">
        <v>204</v>
      </c>
      <c r="D121" s="236"/>
      <c r="E121" s="237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179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1" t="s">
        <v>267</v>
      </c>
      <c r="D122" s="232"/>
      <c r="E122" s="233">
        <v>15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179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7">
        <v>36</v>
      </c>
      <c r="B123" s="248" t="s">
        <v>302</v>
      </c>
      <c r="C123" s="260" t="s">
        <v>303</v>
      </c>
      <c r="D123" s="249" t="s">
        <v>173</v>
      </c>
      <c r="E123" s="250">
        <v>200</v>
      </c>
      <c r="F123" s="251"/>
      <c r="G123" s="252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21</v>
      </c>
      <c r="M123" s="230">
        <f>G123*(1+L123/100)</f>
        <v>0</v>
      </c>
      <c r="N123" s="229">
        <v>3.0000000000000001E-3</v>
      </c>
      <c r="O123" s="229">
        <f>ROUND(E123*N123,2)</f>
        <v>0.6</v>
      </c>
      <c r="P123" s="229">
        <v>0</v>
      </c>
      <c r="Q123" s="229">
        <f>ROUND(E123*P123,2)</f>
        <v>0</v>
      </c>
      <c r="R123" s="230"/>
      <c r="S123" s="230" t="s">
        <v>213</v>
      </c>
      <c r="T123" s="230" t="s">
        <v>175</v>
      </c>
      <c r="U123" s="230">
        <v>0.28000000000000003</v>
      </c>
      <c r="V123" s="230">
        <f>ROUND(E123*U123,2)</f>
        <v>56</v>
      </c>
      <c r="W123" s="230"/>
      <c r="X123" s="230" t="s">
        <v>176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177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3" t="s">
        <v>202</v>
      </c>
      <c r="D124" s="236"/>
      <c r="E124" s="237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179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64" t="s">
        <v>304</v>
      </c>
      <c r="D125" s="236"/>
      <c r="E125" s="237">
        <v>199.8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179</v>
      </c>
      <c r="AH125" s="210">
        <v>2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3" t="s">
        <v>204</v>
      </c>
      <c r="D126" s="236"/>
      <c r="E126" s="237"/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179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61" t="s">
        <v>305</v>
      </c>
      <c r="D127" s="232"/>
      <c r="E127" s="233">
        <v>200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179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7">
        <v>37</v>
      </c>
      <c r="B128" s="248" t="s">
        <v>306</v>
      </c>
      <c r="C128" s="260" t="s">
        <v>307</v>
      </c>
      <c r="D128" s="249" t="s">
        <v>173</v>
      </c>
      <c r="E128" s="250">
        <v>294</v>
      </c>
      <c r="F128" s="251"/>
      <c r="G128" s="252">
        <f>ROUND(E128*F128,2)</f>
        <v>0</v>
      </c>
      <c r="H128" s="231"/>
      <c r="I128" s="230">
        <f>ROUND(E128*H128,2)</f>
        <v>0</v>
      </c>
      <c r="J128" s="231"/>
      <c r="K128" s="230">
        <f>ROUND(E128*J128,2)</f>
        <v>0</v>
      </c>
      <c r="L128" s="230">
        <v>21</v>
      </c>
      <c r="M128" s="230">
        <f>G128*(1+L128/100)</f>
        <v>0</v>
      </c>
      <c r="N128" s="229">
        <v>0</v>
      </c>
      <c r="O128" s="229">
        <f>ROUND(E128*N128,2)</f>
        <v>0</v>
      </c>
      <c r="P128" s="229">
        <v>0</v>
      </c>
      <c r="Q128" s="229">
        <f>ROUND(E128*P128,2)</f>
        <v>0</v>
      </c>
      <c r="R128" s="230"/>
      <c r="S128" s="230" t="s">
        <v>174</v>
      </c>
      <c r="T128" s="230" t="s">
        <v>175</v>
      </c>
      <c r="U128" s="230">
        <v>7.0000000000000007E-2</v>
      </c>
      <c r="V128" s="230">
        <f>ROUND(E128*U128,2)</f>
        <v>20.58</v>
      </c>
      <c r="W128" s="230"/>
      <c r="X128" s="230" t="s">
        <v>176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177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1" t="s">
        <v>284</v>
      </c>
      <c r="D129" s="232"/>
      <c r="E129" s="233">
        <v>294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179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.399999999999999" outlineLevel="1" x14ac:dyDescent="0.25">
      <c r="A130" s="247">
        <v>38</v>
      </c>
      <c r="B130" s="248" t="s">
        <v>308</v>
      </c>
      <c r="C130" s="260" t="s">
        <v>309</v>
      </c>
      <c r="D130" s="249" t="s">
        <v>173</v>
      </c>
      <c r="E130" s="250">
        <v>2873.75</v>
      </c>
      <c r="F130" s="251"/>
      <c r="G130" s="252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29">
        <v>0</v>
      </c>
      <c r="O130" s="229">
        <f>ROUND(E130*N130,2)</f>
        <v>0</v>
      </c>
      <c r="P130" s="229">
        <v>0.03</v>
      </c>
      <c r="Q130" s="229">
        <f>ROUND(E130*P130,2)</f>
        <v>86.21</v>
      </c>
      <c r="R130" s="230"/>
      <c r="S130" s="230" t="s">
        <v>213</v>
      </c>
      <c r="T130" s="230" t="s">
        <v>175</v>
      </c>
      <c r="U130" s="230">
        <v>0</v>
      </c>
      <c r="V130" s="230">
        <f>ROUND(E130*U130,2)</f>
        <v>0</v>
      </c>
      <c r="W130" s="230"/>
      <c r="X130" s="230" t="s">
        <v>176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177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61" t="s">
        <v>275</v>
      </c>
      <c r="D131" s="232"/>
      <c r="E131" s="233">
        <v>2873.75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179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47">
        <v>39</v>
      </c>
      <c r="B132" s="248" t="s">
        <v>310</v>
      </c>
      <c r="C132" s="260" t="s">
        <v>309</v>
      </c>
      <c r="D132" s="249" t="s">
        <v>193</v>
      </c>
      <c r="E132" s="250">
        <v>222</v>
      </c>
      <c r="F132" s="251"/>
      <c r="G132" s="252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30"/>
      <c r="S132" s="230" t="s">
        <v>213</v>
      </c>
      <c r="T132" s="230" t="s">
        <v>175</v>
      </c>
      <c r="U132" s="230">
        <v>0</v>
      </c>
      <c r="V132" s="230">
        <f>ROUND(E132*U132,2)</f>
        <v>0</v>
      </c>
      <c r="W132" s="230"/>
      <c r="X132" s="230" t="s">
        <v>176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177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61" t="s">
        <v>285</v>
      </c>
      <c r="D133" s="232"/>
      <c r="E133" s="233">
        <v>222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179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30.6" outlineLevel="1" x14ac:dyDescent="0.25">
      <c r="A134" s="247">
        <v>40</v>
      </c>
      <c r="B134" s="248" t="s">
        <v>311</v>
      </c>
      <c r="C134" s="260" t="s">
        <v>312</v>
      </c>
      <c r="D134" s="249" t="s">
        <v>173</v>
      </c>
      <c r="E134" s="250">
        <v>3586</v>
      </c>
      <c r="F134" s="251"/>
      <c r="G134" s="252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29">
        <v>0</v>
      </c>
      <c r="O134" s="229">
        <f>ROUND(E134*N134,2)</f>
        <v>0</v>
      </c>
      <c r="P134" s="229">
        <v>0</v>
      </c>
      <c r="Q134" s="229">
        <f>ROUND(E134*P134,2)</f>
        <v>0</v>
      </c>
      <c r="R134" s="230"/>
      <c r="S134" s="230" t="s">
        <v>213</v>
      </c>
      <c r="T134" s="230" t="s">
        <v>175</v>
      </c>
      <c r="U134" s="230">
        <v>0</v>
      </c>
      <c r="V134" s="230">
        <f>ROUND(E134*U134,2)</f>
        <v>0</v>
      </c>
      <c r="W134" s="230"/>
      <c r="X134" s="230" t="s">
        <v>176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177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61" t="s">
        <v>313</v>
      </c>
      <c r="D135" s="232"/>
      <c r="E135" s="233">
        <v>3260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179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2" t="s">
        <v>195</v>
      </c>
      <c r="D136" s="234"/>
      <c r="E136" s="235">
        <v>326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179</v>
      </c>
      <c r="AH136" s="210">
        <v>4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7">
        <v>41</v>
      </c>
      <c r="B137" s="248" t="s">
        <v>314</v>
      </c>
      <c r="C137" s="260" t="s">
        <v>315</v>
      </c>
      <c r="D137" s="249" t="s">
        <v>173</v>
      </c>
      <c r="E137" s="250">
        <v>3260</v>
      </c>
      <c r="F137" s="251"/>
      <c r="G137" s="252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29">
        <v>2.0000000000000002E-5</v>
      </c>
      <c r="O137" s="229">
        <f>ROUND(E137*N137,2)</f>
        <v>7.0000000000000007E-2</v>
      </c>
      <c r="P137" s="229">
        <v>0</v>
      </c>
      <c r="Q137" s="229">
        <f>ROUND(E137*P137,2)</f>
        <v>0</v>
      </c>
      <c r="R137" s="230"/>
      <c r="S137" s="230" t="s">
        <v>213</v>
      </c>
      <c r="T137" s="230" t="s">
        <v>175</v>
      </c>
      <c r="U137" s="230">
        <v>0.14000000000000001</v>
      </c>
      <c r="V137" s="230">
        <f>ROUND(E137*U137,2)</f>
        <v>456.4</v>
      </c>
      <c r="W137" s="230"/>
      <c r="X137" s="230" t="s">
        <v>176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177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1" t="s">
        <v>270</v>
      </c>
      <c r="D138" s="232"/>
      <c r="E138" s="233">
        <v>2950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179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62" t="s">
        <v>195</v>
      </c>
      <c r="D139" s="234"/>
      <c r="E139" s="235">
        <v>295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179</v>
      </c>
      <c r="AH139" s="210">
        <v>4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1" t="s">
        <v>206</v>
      </c>
      <c r="D140" s="232"/>
      <c r="E140" s="233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179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3" t="s">
        <v>202</v>
      </c>
      <c r="D141" s="236"/>
      <c r="E141" s="237"/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179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4" t="s">
        <v>266</v>
      </c>
      <c r="D142" s="236"/>
      <c r="E142" s="237">
        <v>12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179</v>
      </c>
      <c r="AH142" s="210">
        <v>2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63" t="s">
        <v>204</v>
      </c>
      <c r="D143" s="236"/>
      <c r="E143" s="237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179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1" t="s">
        <v>267</v>
      </c>
      <c r="D144" s="232"/>
      <c r="E144" s="233">
        <v>15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179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>
        <v>42</v>
      </c>
      <c r="B145" s="248" t="s">
        <v>316</v>
      </c>
      <c r="C145" s="260" t="s">
        <v>317</v>
      </c>
      <c r="D145" s="249" t="s">
        <v>212</v>
      </c>
      <c r="E145" s="250">
        <v>30</v>
      </c>
      <c r="F145" s="251"/>
      <c r="G145" s="252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21</v>
      </c>
      <c r="M145" s="230">
        <f>G145*(1+L145/100)</f>
        <v>0</v>
      </c>
      <c r="N145" s="229">
        <v>0</v>
      </c>
      <c r="O145" s="229">
        <f>ROUND(E145*N145,2)</f>
        <v>0</v>
      </c>
      <c r="P145" s="229">
        <v>0</v>
      </c>
      <c r="Q145" s="229">
        <f>ROUND(E145*P145,2)</f>
        <v>0</v>
      </c>
      <c r="R145" s="230"/>
      <c r="S145" s="230" t="s">
        <v>213</v>
      </c>
      <c r="T145" s="230" t="s">
        <v>175</v>
      </c>
      <c r="U145" s="230">
        <v>0</v>
      </c>
      <c r="V145" s="230">
        <f>ROUND(E145*U145,2)</f>
        <v>0</v>
      </c>
      <c r="W145" s="230"/>
      <c r="X145" s="230" t="s">
        <v>176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177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3" t="s">
        <v>202</v>
      </c>
      <c r="D146" s="236"/>
      <c r="E146" s="237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179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64" t="s">
        <v>318</v>
      </c>
      <c r="D147" s="236"/>
      <c r="E147" s="237">
        <v>29.303999999999998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179</v>
      </c>
      <c r="AH147" s="210">
        <v>2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3" t="s">
        <v>204</v>
      </c>
      <c r="D148" s="236"/>
      <c r="E148" s="237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179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61" t="s">
        <v>319</v>
      </c>
      <c r="D149" s="232"/>
      <c r="E149" s="233">
        <v>30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179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7">
        <v>43</v>
      </c>
      <c r="B150" s="248" t="s">
        <v>320</v>
      </c>
      <c r="C150" s="260" t="s">
        <v>321</v>
      </c>
      <c r="D150" s="249" t="s">
        <v>173</v>
      </c>
      <c r="E150" s="250">
        <v>8621.25</v>
      </c>
      <c r="F150" s="251"/>
      <c r="G150" s="252">
        <f>ROUND(E150*F150,2)</f>
        <v>0</v>
      </c>
      <c r="H150" s="231"/>
      <c r="I150" s="230">
        <f>ROUND(E150*H150,2)</f>
        <v>0</v>
      </c>
      <c r="J150" s="231"/>
      <c r="K150" s="230">
        <f>ROUND(E150*J150,2)</f>
        <v>0</v>
      </c>
      <c r="L150" s="230">
        <v>21</v>
      </c>
      <c r="M150" s="230">
        <f>G150*(1+L150/100)</f>
        <v>0</v>
      </c>
      <c r="N150" s="229">
        <v>0</v>
      </c>
      <c r="O150" s="229">
        <f>ROUND(E150*N150,2)</f>
        <v>0</v>
      </c>
      <c r="P150" s="229">
        <v>1.1000000000000001E-3</v>
      </c>
      <c r="Q150" s="229">
        <f>ROUND(E150*P150,2)</f>
        <v>9.48</v>
      </c>
      <c r="R150" s="230"/>
      <c r="S150" s="230" t="s">
        <v>213</v>
      </c>
      <c r="T150" s="230" t="s">
        <v>175</v>
      </c>
      <c r="U150" s="230">
        <v>0.19</v>
      </c>
      <c r="V150" s="230">
        <f>ROUND(E150*U150,2)</f>
        <v>1638.04</v>
      </c>
      <c r="W150" s="230"/>
      <c r="X150" s="230" t="s">
        <v>176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177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61" t="s">
        <v>322</v>
      </c>
      <c r="D151" s="232"/>
      <c r="E151" s="233">
        <v>8621.25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179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7">
        <v>44</v>
      </c>
      <c r="B152" s="248" t="s">
        <v>323</v>
      </c>
      <c r="C152" s="260" t="s">
        <v>321</v>
      </c>
      <c r="D152" s="249" t="s">
        <v>173</v>
      </c>
      <c r="E152" s="250">
        <v>888</v>
      </c>
      <c r="F152" s="251"/>
      <c r="G152" s="252">
        <f>ROUND(E152*F152,2)</f>
        <v>0</v>
      </c>
      <c r="H152" s="231"/>
      <c r="I152" s="230">
        <f>ROUND(E152*H152,2)</f>
        <v>0</v>
      </c>
      <c r="J152" s="231"/>
      <c r="K152" s="230">
        <f>ROUND(E152*J152,2)</f>
        <v>0</v>
      </c>
      <c r="L152" s="230">
        <v>21</v>
      </c>
      <c r="M152" s="230">
        <f>G152*(1+L152/100)</f>
        <v>0</v>
      </c>
      <c r="N152" s="229">
        <v>0</v>
      </c>
      <c r="O152" s="229">
        <f>ROUND(E152*N152,2)</f>
        <v>0</v>
      </c>
      <c r="P152" s="229">
        <v>1.1000000000000001E-3</v>
      </c>
      <c r="Q152" s="229">
        <f>ROUND(E152*P152,2)</f>
        <v>0.98</v>
      </c>
      <c r="R152" s="230"/>
      <c r="S152" s="230" t="s">
        <v>213</v>
      </c>
      <c r="T152" s="230" t="s">
        <v>175</v>
      </c>
      <c r="U152" s="230">
        <v>0.186</v>
      </c>
      <c r="V152" s="230">
        <f>ROUND(E152*U152,2)</f>
        <v>165.17</v>
      </c>
      <c r="W152" s="230"/>
      <c r="X152" s="230" t="s">
        <v>176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177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61" t="s">
        <v>324</v>
      </c>
      <c r="D153" s="232"/>
      <c r="E153" s="233">
        <v>888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179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7">
        <v>45</v>
      </c>
      <c r="B154" s="248" t="s">
        <v>325</v>
      </c>
      <c r="C154" s="260" t="s">
        <v>326</v>
      </c>
      <c r="D154" s="249" t="s">
        <v>173</v>
      </c>
      <c r="E154" s="250">
        <v>2873.75</v>
      </c>
      <c r="F154" s="251"/>
      <c r="G154" s="252">
        <f>ROUND(E154*F154,2)</f>
        <v>0</v>
      </c>
      <c r="H154" s="231"/>
      <c r="I154" s="230">
        <f>ROUND(E154*H154,2)</f>
        <v>0</v>
      </c>
      <c r="J154" s="231"/>
      <c r="K154" s="230">
        <f>ROUND(E154*J154,2)</f>
        <v>0</v>
      </c>
      <c r="L154" s="230">
        <v>21</v>
      </c>
      <c r="M154" s="230">
        <f>G154*(1+L154/100)</f>
        <v>0</v>
      </c>
      <c r="N154" s="229">
        <v>0</v>
      </c>
      <c r="O154" s="229">
        <f>ROUND(E154*N154,2)</f>
        <v>0</v>
      </c>
      <c r="P154" s="229">
        <v>1.0829999999999999E-2</v>
      </c>
      <c r="Q154" s="229">
        <f>ROUND(E154*P154,2)</f>
        <v>31.12</v>
      </c>
      <c r="R154" s="230"/>
      <c r="S154" s="230" t="s">
        <v>213</v>
      </c>
      <c r="T154" s="230" t="s">
        <v>175</v>
      </c>
      <c r="U154" s="230">
        <v>0.11</v>
      </c>
      <c r="V154" s="230">
        <f>ROUND(E154*U154,2)</f>
        <v>316.11</v>
      </c>
      <c r="W154" s="230"/>
      <c r="X154" s="230" t="s">
        <v>176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177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61" t="s">
        <v>275</v>
      </c>
      <c r="D155" s="232"/>
      <c r="E155" s="233">
        <v>2873.75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179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0.399999999999999" outlineLevel="1" x14ac:dyDescent="0.25">
      <c r="A156" s="247">
        <v>46</v>
      </c>
      <c r="B156" s="248" t="s">
        <v>327</v>
      </c>
      <c r="C156" s="260" t="s">
        <v>326</v>
      </c>
      <c r="D156" s="249" t="s">
        <v>173</v>
      </c>
      <c r="E156" s="250">
        <v>222</v>
      </c>
      <c r="F156" s="251"/>
      <c r="G156" s="252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21</v>
      </c>
      <c r="M156" s="230">
        <f>G156*(1+L156/100)</f>
        <v>0</v>
      </c>
      <c r="N156" s="229">
        <v>0</v>
      </c>
      <c r="O156" s="229">
        <f>ROUND(E156*N156,2)</f>
        <v>0</v>
      </c>
      <c r="P156" s="229">
        <v>1.0829999999999999E-2</v>
      </c>
      <c r="Q156" s="229">
        <f>ROUND(E156*P156,2)</f>
        <v>2.4</v>
      </c>
      <c r="R156" s="230"/>
      <c r="S156" s="230" t="s">
        <v>213</v>
      </c>
      <c r="T156" s="230" t="s">
        <v>175</v>
      </c>
      <c r="U156" s="230">
        <v>0.105</v>
      </c>
      <c r="V156" s="230">
        <f>ROUND(E156*U156,2)</f>
        <v>23.31</v>
      </c>
      <c r="W156" s="230"/>
      <c r="X156" s="230" t="s">
        <v>176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177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61" t="s">
        <v>285</v>
      </c>
      <c r="D157" s="232"/>
      <c r="E157" s="233">
        <v>222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179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30.6" outlineLevel="1" x14ac:dyDescent="0.25">
      <c r="A158" s="247">
        <v>47</v>
      </c>
      <c r="B158" s="248" t="s">
        <v>328</v>
      </c>
      <c r="C158" s="260" t="s">
        <v>329</v>
      </c>
      <c r="D158" s="249" t="s">
        <v>173</v>
      </c>
      <c r="E158" s="250">
        <v>323.39999999999998</v>
      </c>
      <c r="F158" s="251"/>
      <c r="G158" s="252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29">
        <v>2.2000000000000001E-3</v>
      </c>
      <c r="O158" s="229">
        <f>ROUND(E158*N158,2)</f>
        <v>0.71</v>
      </c>
      <c r="P158" s="229">
        <v>0</v>
      </c>
      <c r="Q158" s="229">
        <f>ROUND(E158*P158,2)</f>
        <v>0</v>
      </c>
      <c r="R158" s="230"/>
      <c r="S158" s="230" t="s">
        <v>213</v>
      </c>
      <c r="T158" s="230" t="s">
        <v>175</v>
      </c>
      <c r="U158" s="230">
        <v>0</v>
      </c>
      <c r="V158" s="230">
        <f>ROUND(E158*U158,2)</f>
        <v>0</v>
      </c>
      <c r="W158" s="230"/>
      <c r="X158" s="230" t="s">
        <v>288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289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61" t="s">
        <v>330</v>
      </c>
      <c r="D159" s="232"/>
      <c r="E159" s="233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179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1" t="s">
        <v>331</v>
      </c>
      <c r="D160" s="232"/>
      <c r="E160" s="233">
        <v>294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179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62" t="s">
        <v>195</v>
      </c>
      <c r="D161" s="234"/>
      <c r="E161" s="235">
        <v>29.4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179</v>
      </c>
      <c r="AH161" s="210">
        <v>4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30.6" outlineLevel="1" x14ac:dyDescent="0.25">
      <c r="A162" s="247">
        <v>48</v>
      </c>
      <c r="B162" s="248" t="s">
        <v>332</v>
      </c>
      <c r="C162" s="260" t="s">
        <v>333</v>
      </c>
      <c r="D162" s="249" t="s">
        <v>173</v>
      </c>
      <c r="E162" s="250">
        <v>3586</v>
      </c>
      <c r="F162" s="251"/>
      <c r="G162" s="252">
        <f>ROUND(E162*F162,2)</f>
        <v>0</v>
      </c>
      <c r="H162" s="231"/>
      <c r="I162" s="230">
        <f>ROUND(E162*H162,2)</f>
        <v>0</v>
      </c>
      <c r="J162" s="231"/>
      <c r="K162" s="230">
        <f>ROUND(E162*J162,2)</f>
        <v>0</v>
      </c>
      <c r="L162" s="230">
        <v>21</v>
      </c>
      <c r="M162" s="230">
        <f>G162*(1+L162/100)</f>
        <v>0</v>
      </c>
      <c r="N162" s="229">
        <v>4.0000000000000001E-3</v>
      </c>
      <c r="O162" s="229">
        <f>ROUND(E162*N162,2)</f>
        <v>14.34</v>
      </c>
      <c r="P162" s="229">
        <v>0</v>
      </c>
      <c r="Q162" s="229">
        <f>ROUND(E162*P162,2)</f>
        <v>0</v>
      </c>
      <c r="R162" s="230"/>
      <c r="S162" s="230" t="s">
        <v>213</v>
      </c>
      <c r="T162" s="230" t="s">
        <v>175</v>
      </c>
      <c r="U162" s="230">
        <v>0</v>
      </c>
      <c r="V162" s="230">
        <f>ROUND(E162*U162,2)</f>
        <v>0</v>
      </c>
      <c r="W162" s="230"/>
      <c r="X162" s="230" t="s">
        <v>288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289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61" t="s">
        <v>334</v>
      </c>
      <c r="D163" s="232"/>
      <c r="E163" s="233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179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1" t="s">
        <v>335</v>
      </c>
      <c r="D164" s="232"/>
      <c r="E164" s="233">
        <v>3260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179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2" t="s">
        <v>195</v>
      </c>
      <c r="D165" s="234"/>
      <c r="E165" s="235">
        <v>326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179</v>
      </c>
      <c r="AH165" s="210">
        <v>4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30.6" outlineLevel="1" x14ac:dyDescent="0.25">
      <c r="A166" s="247">
        <v>49</v>
      </c>
      <c r="B166" s="248" t="s">
        <v>336</v>
      </c>
      <c r="C166" s="260" t="s">
        <v>337</v>
      </c>
      <c r="D166" s="249" t="s">
        <v>173</v>
      </c>
      <c r="E166" s="250">
        <v>7172</v>
      </c>
      <c r="F166" s="251"/>
      <c r="G166" s="252">
        <f>ROUND(E166*F166,2)</f>
        <v>0</v>
      </c>
      <c r="H166" s="231"/>
      <c r="I166" s="230">
        <f>ROUND(E166*H166,2)</f>
        <v>0</v>
      </c>
      <c r="J166" s="231"/>
      <c r="K166" s="230">
        <f>ROUND(E166*J166,2)</f>
        <v>0</v>
      </c>
      <c r="L166" s="230">
        <v>21</v>
      </c>
      <c r="M166" s="230">
        <f>G166*(1+L166/100)</f>
        <v>0</v>
      </c>
      <c r="N166" s="229">
        <v>8.0000000000000002E-3</v>
      </c>
      <c r="O166" s="229">
        <f>ROUND(E166*N166,2)</f>
        <v>57.38</v>
      </c>
      <c r="P166" s="229">
        <v>0</v>
      </c>
      <c r="Q166" s="229">
        <f>ROUND(E166*P166,2)</f>
        <v>0</v>
      </c>
      <c r="R166" s="230"/>
      <c r="S166" s="230" t="s">
        <v>213</v>
      </c>
      <c r="T166" s="230" t="s">
        <v>175</v>
      </c>
      <c r="U166" s="230">
        <v>0</v>
      </c>
      <c r="V166" s="230">
        <f>ROUND(E166*U166,2)</f>
        <v>0</v>
      </c>
      <c r="W166" s="230"/>
      <c r="X166" s="230" t="s">
        <v>288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289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61" t="s">
        <v>334</v>
      </c>
      <c r="D167" s="232"/>
      <c r="E167" s="233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179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1" t="s">
        <v>338</v>
      </c>
      <c r="D168" s="232"/>
      <c r="E168" s="233">
        <v>6520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179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62" t="s">
        <v>195</v>
      </c>
      <c r="D169" s="234"/>
      <c r="E169" s="235">
        <v>652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179</v>
      </c>
      <c r="AH169" s="210">
        <v>4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40.799999999999997" outlineLevel="1" x14ac:dyDescent="0.25">
      <c r="A170" s="247">
        <v>50</v>
      </c>
      <c r="B170" s="248" t="s">
        <v>339</v>
      </c>
      <c r="C170" s="260" t="s">
        <v>340</v>
      </c>
      <c r="D170" s="249" t="s">
        <v>173</v>
      </c>
      <c r="E170" s="250">
        <v>220</v>
      </c>
      <c r="F170" s="251"/>
      <c r="G170" s="252">
        <f>ROUND(E170*F170,2)</f>
        <v>0</v>
      </c>
      <c r="H170" s="231"/>
      <c r="I170" s="230">
        <f>ROUND(E170*H170,2)</f>
        <v>0</v>
      </c>
      <c r="J170" s="231"/>
      <c r="K170" s="230">
        <f>ROUND(E170*J170,2)</f>
        <v>0</v>
      </c>
      <c r="L170" s="230">
        <v>21</v>
      </c>
      <c r="M170" s="230">
        <f>G170*(1+L170/100)</f>
        <v>0</v>
      </c>
      <c r="N170" s="229">
        <v>0.03</v>
      </c>
      <c r="O170" s="229">
        <f>ROUND(E170*N170,2)</f>
        <v>6.6</v>
      </c>
      <c r="P170" s="229">
        <v>0</v>
      </c>
      <c r="Q170" s="229">
        <f>ROUND(E170*P170,2)</f>
        <v>0</v>
      </c>
      <c r="R170" s="230"/>
      <c r="S170" s="230" t="s">
        <v>213</v>
      </c>
      <c r="T170" s="230" t="s">
        <v>175</v>
      </c>
      <c r="U170" s="230">
        <v>0</v>
      </c>
      <c r="V170" s="230">
        <f>ROUND(E170*U170,2)</f>
        <v>0</v>
      </c>
      <c r="W170" s="230"/>
      <c r="X170" s="230" t="s">
        <v>288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289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1" t="s">
        <v>341</v>
      </c>
      <c r="D171" s="232"/>
      <c r="E171" s="233">
        <v>200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179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2" t="s">
        <v>195</v>
      </c>
      <c r="D172" s="234"/>
      <c r="E172" s="235">
        <v>20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179</v>
      </c>
      <c r="AH172" s="210">
        <v>4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.399999999999999" outlineLevel="1" x14ac:dyDescent="0.25">
      <c r="A173" s="253">
        <v>51</v>
      </c>
      <c r="B173" s="254" t="s">
        <v>342</v>
      </c>
      <c r="C173" s="265" t="s">
        <v>343</v>
      </c>
      <c r="D173" s="255" t="s">
        <v>0</v>
      </c>
      <c r="E173" s="256">
        <v>60175.107100000001</v>
      </c>
      <c r="F173" s="257"/>
      <c r="G173" s="258">
        <f>ROUND(E173*F173,2)</f>
        <v>0</v>
      </c>
      <c r="H173" s="231"/>
      <c r="I173" s="230">
        <f>ROUND(E173*H173,2)</f>
        <v>0</v>
      </c>
      <c r="J173" s="231"/>
      <c r="K173" s="230">
        <f>ROUND(E173*J173,2)</f>
        <v>0</v>
      </c>
      <c r="L173" s="230">
        <v>21</v>
      </c>
      <c r="M173" s="230">
        <f>G173*(1+L173/100)</f>
        <v>0</v>
      </c>
      <c r="N173" s="229">
        <v>0</v>
      </c>
      <c r="O173" s="229">
        <f>ROUND(E173*N173,2)</f>
        <v>0</v>
      </c>
      <c r="P173" s="229">
        <v>0</v>
      </c>
      <c r="Q173" s="229">
        <f>ROUND(E173*P173,2)</f>
        <v>0</v>
      </c>
      <c r="R173" s="230"/>
      <c r="S173" s="230" t="s">
        <v>174</v>
      </c>
      <c r="T173" s="230" t="s">
        <v>175</v>
      </c>
      <c r="U173" s="230">
        <v>0</v>
      </c>
      <c r="V173" s="230">
        <f>ROUND(E173*U173,2)</f>
        <v>0</v>
      </c>
      <c r="W173" s="230"/>
      <c r="X173" s="230" t="s">
        <v>176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293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x14ac:dyDescent="0.25">
      <c r="A174" s="240" t="s">
        <v>169</v>
      </c>
      <c r="B174" s="241" t="s">
        <v>127</v>
      </c>
      <c r="C174" s="259" t="s">
        <v>128</v>
      </c>
      <c r="D174" s="242"/>
      <c r="E174" s="243"/>
      <c r="F174" s="244"/>
      <c r="G174" s="245">
        <f>SUMIF(AG175:AG243,"&lt;&gt;NOR",G175:G243)</f>
        <v>0</v>
      </c>
      <c r="H174" s="239"/>
      <c r="I174" s="239">
        <f>SUM(I175:I243)</f>
        <v>0</v>
      </c>
      <c r="J174" s="239"/>
      <c r="K174" s="239">
        <f>SUM(K175:K243)</f>
        <v>0</v>
      </c>
      <c r="L174" s="239"/>
      <c r="M174" s="239">
        <f>SUM(M175:M243)</f>
        <v>0</v>
      </c>
      <c r="N174" s="238"/>
      <c r="O174" s="238">
        <f>SUM(O175:O243)</f>
        <v>0</v>
      </c>
      <c r="P174" s="238"/>
      <c r="Q174" s="238">
        <f>SUM(Q175:Q243)</f>
        <v>0</v>
      </c>
      <c r="R174" s="239"/>
      <c r="S174" s="239"/>
      <c r="T174" s="239"/>
      <c r="U174" s="239"/>
      <c r="V174" s="239">
        <f>SUM(V175:V243)</f>
        <v>0</v>
      </c>
      <c r="W174" s="239"/>
      <c r="X174" s="239"/>
      <c r="AG174" t="s">
        <v>170</v>
      </c>
    </row>
    <row r="175" spans="1:60" ht="20.399999999999999" outlineLevel="1" x14ac:dyDescent="0.25">
      <c r="A175" s="247">
        <v>52</v>
      </c>
      <c r="B175" s="248" t="s">
        <v>344</v>
      </c>
      <c r="C175" s="260" t="s">
        <v>345</v>
      </c>
      <c r="D175" s="249" t="s">
        <v>173</v>
      </c>
      <c r="E175" s="250">
        <v>2581.92</v>
      </c>
      <c r="F175" s="251"/>
      <c r="G175" s="252">
        <f>ROUND(E175*F175,2)</f>
        <v>0</v>
      </c>
      <c r="H175" s="231"/>
      <c r="I175" s="230">
        <f>ROUND(E175*H175,2)</f>
        <v>0</v>
      </c>
      <c r="J175" s="231"/>
      <c r="K175" s="230">
        <f>ROUND(E175*J175,2)</f>
        <v>0</v>
      </c>
      <c r="L175" s="230">
        <v>21</v>
      </c>
      <c r="M175" s="230">
        <f>G175*(1+L175/100)</f>
        <v>0</v>
      </c>
      <c r="N175" s="229">
        <v>0</v>
      </c>
      <c r="O175" s="229">
        <f>ROUND(E175*N175,2)</f>
        <v>0</v>
      </c>
      <c r="P175" s="229">
        <v>0</v>
      </c>
      <c r="Q175" s="229">
        <f>ROUND(E175*P175,2)</f>
        <v>0</v>
      </c>
      <c r="R175" s="230"/>
      <c r="S175" s="230" t="s">
        <v>213</v>
      </c>
      <c r="T175" s="230" t="s">
        <v>175</v>
      </c>
      <c r="U175" s="230">
        <v>0</v>
      </c>
      <c r="V175" s="230">
        <f>ROUND(E175*U175,2)</f>
        <v>0</v>
      </c>
      <c r="W175" s="230"/>
      <c r="X175" s="230" t="s">
        <v>176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177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3" t="s">
        <v>202</v>
      </c>
      <c r="D176" s="236"/>
      <c r="E176" s="237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179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64" t="s">
        <v>346</v>
      </c>
      <c r="D177" s="236"/>
      <c r="E177" s="237">
        <v>2346.1999999999998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179</v>
      </c>
      <c r="AH177" s="210">
        <v>2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3" t="s">
        <v>204</v>
      </c>
      <c r="D178" s="236"/>
      <c r="E178" s="237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179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1" t="s">
        <v>347</v>
      </c>
      <c r="D179" s="232"/>
      <c r="E179" s="233">
        <v>2347.1999999999998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179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62" t="s">
        <v>195</v>
      </c>
      <c r="D180" s="234"/>
      <c r="E180" s="235">
        <v>234.72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179</v>
      </c>
      <c r="AH180" s="210">
        <v>4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1" t="s">
        <v>348</v>
      </c>
      <c r="D181" s="232"/>
      <c r="E181" s="233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179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0.399999999999999" outlineLevel="1" x14ac:dyDescent="0.25">
      <c r="A182" s="247">
        <v>53</v>
      </c>
      <c r="B182" s="248" t="s">
        <v>349</v>
      </c>
      <c r="C182" s="260" t="s">
        <v>350</v>
      </c>
      <c r="D182" s="249" t="s">
        <v>193</v>
      </c>
      <c r="E182" s="250">
        <v>2344.3200000000002</v>
      </c>
      <c r="F182" s="251"/>
      <c r="G182" s="252">
        <f>ROUND(E182*F182,2)</f>
        <v>0</v>
      </c>
      <c r="H182" s="231"/>
      <c r="I182" s="230">
        <f>ROUND(E182*H182,2)</f>
        <v>0</v>
      </c>
      <c r="J182" s="231"/>
      <c r="K182" s="230">
        <f>ROUND(E182*J182,2)</f>
        <v>0</v>
      </c>
      <c r="L182" s="230">
        <v>21</v>
      </c>
      <c r="M182" s="230">
        <f>G182*(1+L182/100)</f>
        <v>0</v>
      </c>
      <c r="N182" s="229">
        <v>0</v>
      </c>
      <c r="O182" s="229">
        <f>ROUND(E182*N182,2)</f>
        <v>0</v>
      </c>
      <c r="P182" s="229">
        <v>0</v>
      </c>
      <c r="Q182" s="229">
        <f>ROUND(E182*P182,2)</f>
        <v>0</v>
      </c>
      <c r="R182" s="230"/>
      <c r="S182" s="230" t="s">
        <v>213</v>
      </c>
      <c r="T182" s="230" t="s">
        <v>175</v>
      </c>
      <c r="U182" s="230">
        <v>0</v>
      </c>
      <c r="V182" s="230">
        <f>ROUND(E182*U182,2)</f>
        <v>0</v>
      </c>
      <c r="W182" s="230"/>
      <c r="X182" s="230" t="s">
        <v>176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177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3" t="s">
        <v>202</v>
      </c>
      <c r="D183" s="236"/>
      <c r="E183" s="237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179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64" t="s">
        <v>351</v>
      </c>
      <c r="D184" s="236"/>
      <c r="E184" s="237">
        <v>2111.58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179</v>
      </c>
      <c r="AH184" s="210">
        <v>2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3" t="s">
        <v>204</v>
      </c>
      <c r="D185" s="236"/>
      <c r="E185" s="237"/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179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7"/>
      <c r="B186" s="228"/>
      <c r="C186" s="261" t="s">
        <v>352</v>
      </c>
      <c r="D186" s="232"/>
      <c r="E186" s="233">
        <v>2131.1999999999998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179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2" t="s">
        <v>195</v>
      </c>
      <c r="D187" s="234"/>
      <c r="E187" s="235">
        <v>213.12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179</v>
      </c>
      <c r="AH187" s="210">
        <v>4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0.399999999999999" outlineLevel="1" x14ac:dyDescent="0.25">
      <c r="A188" s="247">
        <v>54</v>
      </c>
      <c r="B188" s="248" t="s">
        <v>353</v>
      </c>
      <c r="C188" s="260" t="s">
        <v>354</v>
      </c>
      <c r="D188" s="249" t="s">
        <v>193</v>
      </c>
      <c r="E188" s="250">
        <v>4419.3599999999997</v>
      </c>
      <c r="F188" s="251"/>
      <c r="G188" s="252">
        <f>ROUND(E188*F188,2)</f>
        <v>0</v>
      </c>
      <c r="H188" s="231"/>
      <c r="I188" s="230">
        <f>ROUND(E188*H188,2)</f>
        <v>0</v>
      </c>
      <c r="J188" s="231"/>
      <c r="K188" s="230">
        <f>ROUND(E188*J188,2)</f>
        <v>0</v>
      </c>
      <c r="L188" s="230">
        <v>21</v>
      </c>
      <c r="M188" s="230">
        <f>G188*(1+L188/100)</f>
        <v>0</v>
      </c>
      <c r="N188" s="229">
        <v>0</v>
      </c>
      <c r="O188" s="229">
        <f>ROUND(E188*N188,2)</f>
        <v>0</v>
      </c>
      <c r="P188" s="229">
        <v>0</v>
      </c>
      <c r="Q188" s="229">
        <f>ROUND(E188*P188,2)</f>
        <v>0</v>
      </c>
      <c r="R188" s="230"/>
      <c r="S188" s="230" t="s">
        <v>213</v>
      </c>
      <c r="T188" s="230" t="s">
        <v>175</v>
      </c>
      <c r="U188" s="230">
        <v>0</v>
      </c>
      <c r="V188" s="230">
        <f>ROUND(E188*U188,2)</f>
        <v>0</v>
      </c>
      <c r="W188" s="230"/>
      <c r="X188" s="230" t="s">
        <v>176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177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3" t="s">
        <v>202</v>
      </c>
      <c r="D189" s="236"/>
      <c r="E189" s="237"/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179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4" t="s">
        <v>355</v>
      </c>
      <c r="D190" s="236"/>
      <c r="E190" s="237">
        <v>3988.54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179</v>
      </c>
      <c r="AH190" s="210">
        <v>2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3" t="s">
        <v>204</v>
      </c>
      <c r="D191" s="236"/>
      <c r="E191" s="237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179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61" t="s">
        <v>356</v>
      </c>
      <c r="D192" s="232"/>
      <c r="E192" s="233">
        <v>4017.6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179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2" t="s">
        <v>195</v>
      </c>
      <c r="D193" s="234"/>
      <c r="E193" s="235">
        <v>401.76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179</v>
      </c>
      <c r="AH193" s="210">
        <v>4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47">
        <v>55</v>
      </c>
      <c r="B194" s="248" t="s">
        <v>357</v>
      </c>
      <c r="C194" s="260" t="s">
        <v>358</v>
      </c>
      <c r="D194" s="249" t="s">
        <v>359</v>
      </c>
      <c r="E194" s="250">
        <v>1870</v>
      </c>
      <c r="F194" s="251"/>
      <c r="G194" s="252">
        <f>ROUND(E194*F194,2)</f>
        <v>0</v>
      </c>
      <c r="H194" s="231"/>
      <c r="I194" s="230">
        <f>ROUND(E194*H194,2)</f>
        <v>0</v>
      </c>
      <c r="J194" s="231"/>
      <c r="K194" s="230">
        <f>ROUND(E194*J194,2)</f>
        <v>0</v>
      </c>
      <c r="L194" s="230">
        <v>21</v>
      </c>
      <c r="M194" s="230">
        <f>G194*(1+L194/100)</f>
        <v>0</v>
      </c>
      <c r="N194" s="229">
        <v>0</v>
      </c>
      <c r="O194" s="229">
        <f>ROUND(E194*N194,2)</f>
        <v>0</v>
      </c>
      <c r="P194" s="229">
        <v>0</v>
      </c>
      <c r="Q194" s="229">
        <f>ROUND(E194*P194,2)</f>
        <v>0</v>
      </c>
      <c r="R194" s="230"/>
      <c r="S194" s="230" t="s">
        <v>213</v>
      </c>
      <c r="T194" s="230" t="s">
        <v>175</v>
      </c>
      <c r="U194" s="230">
        <v>0</v>
      </c>
      <c r="V194" s="230">
        <f>ROUND(E194*U194,2)</f>
        <v>0</v>
      </c>
      <c r="W194" s="230"/>
      <c r="X194" s="230" t="s">
        <v>176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177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3" t="s">
        <v>202</v>
      </c>
      <c r="D195" s="236"/>
      <c r="E195" s="237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179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4" t="s">
        <v>360</v>
      </c>
      <c r="D196" s="236"/>
      <c r="E196" s="237">
        <v>1642.34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179</v>
      </c>
      <c r="AH196" s="210">
        <v>2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3" t="s">
        <v>204</v>
      </c>
      <c r="D197" s="236"/>
      <c r="E197" s="237"/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179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7"/>
      <c r="B198" s="228"/>
      <c r="C198" s="261" t="s">
        <v>361</v>
      </c>
      <c r="D198" s="232"/>
      <c r="E198" s="233">
        <v>1700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179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2" t="s">
        <v>195</v>
      </c>
      <c r="D199" s="234"/>
      <c r="E199" s="235">
        <v>170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179</v>
      </c>
      <c r="AH199" s="210">
        <v>4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7">
        <v>56</v>
      </c>
      <c r="B200" s="248" t="s">
        <v>362</v>
      </c>
      <c r="C200" s="260" t="s">
        <v>363</v>
      </c>
      <c r="D200" s="249" t="s">
        <v>359</v>
      </c>
      <c r="E200" s="250">
        <v>18095</v>
      </c>
      <c r="F200" s="251"/>
      <c r="G200" s="252">
        <f>ROUND(E200*F200,2)</f>
        <v>0</v>
      </c>
      <c r="H200" s="231"/>
      <c r="I200" s="230">
        <f>ROUND(E200*H200,2)</f>
        <v>0</v>
      </c>
      <c r="J200" s="231"/>
      <c r="K200" s="230">
        <f>ROUND(E200*J200,2)</f>
        <v>0</v>
      </c>
      <c r="L200" s="230">
        <v>21</v>
      </c>
      <c r="M200" s="230">
        <f>G200*(1+L200/100)</f>
        <v>0</v>
      </c>
      <c r="N200" s="229">
        <v>0</v>
      </c>
      <c r="O200" s="229">
        <f>ROUND(E200*N200,2)</f>
        <v>0</v>
      </c>
      <c r="P200" s="229">
        <v>0</v>
      </c>
      <c r="Q200" s="229">
        <f>ROUND(E200*P200,2)</f>
        <v>0</v>
      </c>
      <c r="R200" s="230"/>
      <c r="S200" s="230" t="s">
        <v>213</v>
      </c>
      <c r="T200" s="230" t="s">
        <v>175</v>
      </c>
      <c r="U200" s="230">
        <v>0</v>
      </c>
      <c r="V200" s="230">
        <f>ROUND(E200*U200,2)</f>
        <v>0</v>
      </c>
      <c r="W200" s="230"/>
      <c r="X200" s="230" t="s">
        <v>176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177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63" t="s">
        <v>202</v>
      </c>
      <c r="D201" s="236"/>
      <c r="E201" s="237"/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179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64" t="s">
        <v>364</v>
      </c>
      <c r="D202" s="236"/>
      <c r="E202" s="237">
        <v>16423.400000000001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179</v>
      </c>
      <c r="AH202" s="210">
        <v>2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3" t="s">
        <v>204</v>
      </c>
      <c r="D203" s="236"/>
      <c r="E203" s="237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179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61" t="s">
        <v>365</v>
      </c>
      <c r="D204" s="232"/>
      <c r="E204" s="233">
        <v>16450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179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2" t="s">
        <v>195</v>
      </c>
      <c r="D205" s="234"/>
      <c r="E205" s="235">
        <v>1645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179</v>
      </c>
      <c r="AH205" s="210">
        <v>4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0.399999999999999" outlineLevel="1" x14ac:dyDescent="0.25">
      <c r="A206" s="247">
        <v>57</v>
      </c>
      <c r="B206" s="248" t="s">
        <v>366</v>
      </c>
      <c r="C206" s="260" t="s">
        <v>367</v>
      </c>
      <c r="D206" s="249" t="s">
        <v>193</v>
      </c>
      <c r="E206" s="250">
        <v>1848</v>
      </c>
      <c r="F206" s="251"/>
      <c r="G206" s="252">
        <f>ROUND(E206*F206,2)</f>
        <v>0</v>
      </c>
      <c r="H206" s="231"/>
      <c r="I206" s="230">
        <f>ROUND(E206*H206,2)</f>
        <v>0</v>
      </c>
      <c r="J206" s="231"/>
      <c r="K206" s="230">
        <f>ROUND(E206*J206,2)</f>
        <v>0</v>
      </c>
      <c r="L206" s="230">
        <v>21</v>
      </c>
      <c r="M206" s="230">
        <f>G206*(1+L206/100)</f>
        <v>0</v>
      </c>
      <c r="N206" s="229">
        <v>0</v>
      </c>
      <c r="O206" s="229">
        <f>ROUND(E206*N206,2)</f>
        <v>0</v>
      </c>
      <c r="P206" s="229">
        <v>0</v>
      </c>
      <c r="Q206" s="229">
        <f>ROUND(E206*P206,2)</f>
        <v>0</v>
      </c>
      <c r="R206" s="230"/>
      <c r="S206" s="230" t="s">
        <v>213</v>
      </c>
      <c r="T206" s="230" t="s">
        <v>175</v>
      </c>
      <c r="U206" s="230">
        <v>0</v>
      </c>
      <c r="V206" s="230">
        <f>ROUND(E206*U206,2)</f>
        <v>0</v>
      </c>
      <c r="W206" s="230"/>
      <c r="X206" s="230" t="s">
        <v>176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177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63" t="s">
        <v>202</v>
      </c>
      <c r="D207" s="236"/>
      <c r="E207" s="237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179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64" t="s">
        <v>360</v>
      </c>
      <c r="D208" s="236"/>
      <c r="E208" s="237">
        <v>1642.34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179</v>
      </c>
      <c r="AH208" s="210">
        <v>2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63" t="s">
        <v>204</v>
      </c>
      <c r="D209" s="236"/>
      <c r="E209" s="237"/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179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61" t="s">
        <v>368</v>
      </c>
      <c r="D210" s="232"/>
      <c r="E210" s="233">
        <v>1680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179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62" t="s">
        <v>195</v>
      </c>
      <c r="D211" s="234"/>
      <c r="E211" s="235">
        <v>168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179</v>
      </c>
      <c r="AH211" s="210">
        <v>4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47">
        <v>58</v>
      </c>
      <c r="B212" s="248" t="s">
        <v>369</v>
      </c>
      <c r="C212" s="260" t="s">
        <v>370</v>
      </c>
      <c r="D212" s="249" t="s">
        <v>173</v>
      </c>
      <c r="E212" s="250">
        <v>149.04</v>
      </c>
      <c r="F212" s="251"/>
      <c r="G212" s="252">
        <f>ROUND(E212*F212,2)</f>
        <v>0</v>
      </c>
      <c r="H212" s="231"/>
      <c r="I212" s="230">
        <f>ROUND(E212*H212,2)</f>
        <v>0</v>
      </c>
      <c r="J212" s="231"/>
      <c r="K212" s="230">
        <f>ROUND(E212*J212,2)</f>
        <v>0</v>
      </c>
      <c r="L212" s="230">
        <v>21</v>
      </c>
      <c r="M212" s="230">
        <f>G212*(1+L212/100)</f>
        <v>0</v>
      </c>
      <c r="N212" s="229">
        <v>0</v>
      </c>
      <c r="O212" s="229">
        <f>ROUND(E212*N212,2)</f>
        <v>0</v>
      </c>
      <c r="P212" s="229">
        <v>0</v>
      </c>
      <c r="Q212" s="229">
        <f>ROUND(E212*P212,2)</f>
        <v>0</v>
      </c>
      <c r="R212" s="230"/>
      <c r="S212" s="230" t="s">
        <v>213</v>
      </c>
      <c r="T212" s="230" t="s">
        <v>175</v>
      </c>
      <c r="U212" s="230">
        <v>0</v>
      </c>
      <c r="V212" s="230">
        <f>ROUND(E212*U212,2)</f>
        <v>0</v>
      </c>
      <c r="W212" s="230"/>
      <c r="X212" s="230" t="s">
        <v>176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177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3" t="s">
        <v>202</v>
      </c>
      <c r="D213" s="236"/>
      <c r="E213" s="237"/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179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4" t="s">
        <v>371</v>
      </c>
      <c r="D214" s="236"/>
      <c r="E214" s="237">
        <v>147.6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179</v>
      </c>
      <c r="AH214" s="210">
        <v>2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63" t="s">
        <v>204</v>
      </c>
      <c r="D215" s="236"/>
      <c r="E215" s="237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179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1" t="s">
        <v>372</v>
      </c>
      <c r="D216" s="232"/>
      <c r="E216" s="233">
        <v>149.04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179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61" t="s">
        <v>348</v>
      </c>
      <c r="D217" s="232"/>
      <c r="E217" s="233"/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179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47">
        <v>59</v>
      </c>
      <c r="B218" s="248" t="s">
        <v>373</v>
      </c>
      <c r="C218" s="260" t="s">
        <v>374</v>
      </c>
      <c r="D218" s="249" t="s">
        <v>193</v>
      </c>
      <c r="E218" s="250">
        <v>149.97</v>
      </c>
      <c r="F218" s="251"/>
      <c r="G218" s="252">
        <f>ROUND(E218*F218,2)</f>
        <v>0</v>
      </c>
      <c r="H218" s="231"/>
      <c r="I218" s="230">
        <f>ROUND(E218*H218,2)</f>
        <v>0</v>
      </c>
      <c r="J218" s="231"/>
      <c r="K218" s="230">
        <f>ROUND(E218*J218,2)</f>
        <v>0</v>
      </c>
      <c r="L218" s="230">
        <v>21</v>
      </c>
      <c r="M218" s="230">
        <f>G218*(1+L218/100)</f>
        <v>0</v>
      </c>
      <c r="N218" s="229">
        <v>0</v>
      </c>
      <c r="O218" s="229">
        <f>ROUND(E218*N218,2)</f>
        <v>0</v>
      </c>
      <c r="P218" s="229">
        <v>0</v>
      </c>
      <c r="Q218" s="229">
        <f>ROUND(E218*P218,2)</f>
        <v>0</v>
      </c>
      <c r="R218" s="230"/>
      <c r="S218" s="230" t="s">
        <v>213</v>
      </c>
      <c r="T218" s="230" t="s">
        <v>175</v>
      </c>
      <c r="U218" s="230">
        <v>0</v>
      </c>
      <c r="V218" s="230">
        <f>ROUND(E218*U218,2)</f>
        <v>0</v>
      </c>
      <c r="W218" s="230"/>
      <c r="X218" s="230" t="s">
        <v>176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177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63" t="s">
        <v>202</v>
      </c>
      <c r="D219" s="236"/>
      <c r="E219" s="237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179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4" t="s">
        <v>375</v>
      </c>
      <c r="D220" s="236"/>
      <c r="E220" s="237">
        <v>138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179</v>
      </c>
      <c r="AH220" s="210">
        <v>2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63" t="s">
        <v>204</v>
      </c>
      <c r="D221" s="236"/>
      <c r="E221" s="237"/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179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61" t="s">
        <v>376</v>
      </c>
      <c r="D222" s="232"/>
      <c r="E222" s="233">
        <v>149.97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179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7">
        <v>60</v>
      </c>
      <c r="B223" s="248" t="s">
        <v>377</v>
      </c>
      <c r="C223" s="260" t="s">
        <v>378</v>
      </c>
      <c r="D223" s="249" t="s">
        <v>359</v>
      </c>
      <c r="E223" s="250">
        <v>700</v>
      </c>
      <c r="F223" s="251"/>
      <c r="G223" s="252">
        <f>ROUND(E223*F223,2)</f>
        <v>0</v>
      </c>
      <c r="H223" s="231"/>
      <c r="I223" s="230">
        <f>ROUND(E223*H223,2)</f>
        <v>0</v>
      </c>
      <c r="J223" s="231"/>
      <c r="K223" s="230">
        <f>ROUND(E223*J223,2)</f>
        <v>0</v>
      </c>
      <c r="L223" s="230">
        <v>21</v>
      </c>
      <c r="M223" s="230">
        <f>G223*(1+L223/100)</f>
        <v>0</v>
      </c>
      <c r="N223" s="229">
        <v>0</v>
      </c>
      <c r="O223" s="229">
        <f>ROUND(E223*N223,2)</f>
        <v>0</v>
      </c>
      <c r="P223" s="229">
        <v>0</v>
      </c>
      <c r="Q223" s="229">
        <f>ROUND(E223*P223,2)</f>
        <v>0</v>
      </c>
      <c r="R223" s="230"/>
      <c r="S223" s="230" t="s">
        <v>213</v>
      </c>
      <c r="T223" s="230" t="s">
        <v>175</v>
      </c>
      <c r="U223" s="230">
        <v>0</v>
      </c>
      <c r="V223" s="230">
        <f>ROUND(E223*U223,2)</f>
        <v>0</v>
      </c>
      <c r="W223" s="230"/>
      <c r="X223" s="230" t="s">
        <v>176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177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63" t="s">
        <v>202</v>
      </c>
      <c r="D224" s="236"/>
      <c r="E224" s="237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179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64" t="s">
        <v>379</v>
      </c>
      <c r="D225" s="236"/>
      <c r="E225" s="237">
        <v>640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179</v>
      </c>
      <c r="AH225" s="210">
        <v>2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3" t="s">
        <v>204</v>
      </c>
      <c r="D226" s="236"/>
      <c r="E226" s="237"/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179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61" t="s">
        <v>380</v>
      </c>
      <c r="D227" s="232"/>
      <c r="E227" s="233">
        <v>700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179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7">
        <v>61</v>
      </c>
      <c r="B228" s="248" t="s">
        <v>381</v>
      </c>
      <c r="C228" s="260" t="s">
        <v>382</v>
      </c>
      <c r="D228" s="249" t="s">
        <v>359</v>
      </c>
      <c r="E228" s="250">
        <v>400</v>
      </c>
      <c r="F228" s="251"/>
      <c r="G228" s="252">
        <f>ROUND(E228*F228,2)</f>
        <v>0</v>
      </c>
      <c r="H228" s="231"/>
      <c r="I228" s="230">
        <f>ROUND(E228*H228,2)</f>
        <v>0</v>
      </c>
      <c r="J228" s="231"/>
      <c r="K228" s="230">
        <f>ROUND(E228*J228,2)</f>
        <v>0</v>
      </c>
      <c r="L228" s="230">
        <v>21</v>
      </c>
      <c r="M228" s="230">
        <f>G228*(1+L228/100)</f>
        <v>0</v>
      </c>
      <c r="N228" s="229">
        <v>0</v>
      </c>
      <c r="O228" s="229">
        <f>ROUND(E228*N228,2)</f>
        <v>0</v>
      </c>
      <c r="P228" s="229">
        <v>0</v>
      </c>
      <c r="Q228" s="229">
        <f>ROUND(E228*P228,2)</f>
        <v>0</v>
      </c>
      <c r="R228" s="230"/>
      <c r="S228" s="230" t="s">
        <v>213</v>
      </c>
      <c r="T228" s="230" t="s">
        <v>175</v>
      </c>
      <c r="U228" s="230">
        <v>0</v>
      </c>
      <c r="V228" s="230">
        <f>ROUND(E228*U228,2)</f>
        <v>0</v>
      </c>
      <c r="W228" s="230"/>
      <c r="X228" s="230" t="s">
        <v>176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177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63" t="s">
        <v>202</v>
      </c>
      <c r="D229" s="236"/>
      <c r="E229" s="237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179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4" t="s">
        <v>383</v>
      </c>
      <c r="D230" s="236"/>
      <c r="E230" s="237">
        <v>364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179</v>
      </c>
      <c r="AH230" s="210">
        <v>2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63" t="s">
        <v>204</v>
      </c>
      <c r="D231" s="236"/>
      <c r="E231" s="237"/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179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1" t="s">
        <v>384</v>
      </c>
      <c r="D232" s="232"/>
      <c r="E232" s="233">
        <v>400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179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7">
        <v>62</v>
      </c>
      <c r="B233" s="248" t="s">
        <v>385</v>
      </c>
      <c r="C233" s="260" t="s">
        <v>386</v>
      </c>
      <c r="D233" s="249" t="s">
        <v>359</v>
      </c>
      <c r="E233" s="250">
        <v>250</v>
      </c>
      <c r="F233" s="251"/>
      <c r="G233" s="252">
        <f>ROUND(E233*F233,2)</f>
        <v>0</v>
      </c>
      <c r="H233" s="231"/>
      <c r="I233" s="230">
        <f>ROUND(E233*H233,2)</f>
        <v>0</v>
      </c>
      <c r="J233" s="231"/>
      <c r="K233" s="230">
        <f>ROUND(E233*J233,2)</f>
        <v>0</v>
      </c>
      <c r="L233" s="230">
        <v>21</v>
      </c>
      <c r="M233" s="230">
        <f>G233*(1+L233/100)</f>
        <v>0</v>
      </c>
      <c r="N233" s="229">
        <v>0</v>
      </c>
      <c r="O233" s="229">
        <f>ROUND(E233*N233,2)</f>
        <v>0</v>
      </c>
      <c r="P233" s="229">
        <v>0</v>
      </c>
      <c r="Q233" s="229">
        <f>ROUND(E233*P233,2)</f>
        <v>0</v>
      </c>
      <c r="R233" s="230"/>
      <c r="S233" s="230" t="s">
        <v>213</v>
      </c>
      <c r="T233" s="230" t="s">
        <v>175</v>
      </c>
      <c r="U233" s="230">
        <v>0</v>
      </c>
      <c r="V233" s="230">
        <f>ROUND(E233*U233,2)</f>
        <v>0</v>
      </c>
      <c r="W233" s="230"/>
      <c r="X233" s="230" t="s">
        <v>176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177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3" t="s">
        <v>202</v>
      </c>
      <c r="D234" s="236"/>
      <c r="E234" s="237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179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64" t="s">
        <v>387</v>
      </c>
      <c r="D235" s="236"/>
      <c r="E235" s="237">
        <v>212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179</v>
      </c>
      <c r="AH235" s="210">
        <v>2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3" t="s">
        <v>204</v>
      </c>
      <c r="D236" s="236"/>
      <c r="E236" s="237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179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61" t="s">
        <v>388</v>
      </c>
      <c r="D237" s="232"/>
      <c r="E237" s="233">
        <v>250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179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7">
        <v>63</v>
      </c>
      <c r="B238" s="248" t="s">
        <v>389</v>
      </c>
      <c r="C238" s="260" t="s">
        <v>390</v>
      </c>
      <c r="D238" s="249" t="s">
        <v>359</v>
      </c>
      <c r="E238" s="250">
        <v>28</v>
      </c>
      <c r="F238" s="251"/>
      <c r="G238" s="252">
        <f>ROUND(E238*F238,2)</f>
        <v>0</v>
      </c>
      <c r="H238" s="231"/>
      <c r="I238" s="230">
        <f>ROUND(E238*H238,2)</f>
        <v>0</v>
      </c>
      <c r="J238" s="231"/>
      <c r="K238" s="230">
        <f>ROUND(E238*J238,2)</f>
        <v>0</v>
      </c>
      <c r="L238" s="230">
        <v>21</v>
      </c>
      <c r="M238" s="230">
        <f>G238*(1+L238/100)</f>
        <v>0</v>
      </c>
      <c r="N238" s="229">
        <v>0</v>
      </c>
      <c r="O238" s="229">
        <f>ROUND(E238*N238,2)</f>
        <v>0</v>
      </c>
      <c r="P238" s="229">
        <v>0</v>
      </c>
      <c r="Q238" s="229">
        <f>ROUND(E238*P238,2)</f>
        <v>0</v>
      </c>
      <c r="R238" s="230"/>
      <c r="S238" s="230" t="s">
        <v>213</v>
      </c>
      <c r="T238" s="230" t="s">
        <v>175</v>
      </c>
      <c r="U238" s="230">
        <v>0</v>
      </c>
      <c r="V238" s="230">
        <f>ROUND(E238*U238,2)</f>
        <v>0</v>
      </c>
      <c r="W238" s="230"/>
      <c r="X238" s="230" t="s">
        <v>176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177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63" t="s">
        <v>202</v>
      </c>
      <c r="D239" s="236"/>
      <c r="E239" s="237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179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4" t="s">
        <v>391</v>
      </c>
      <c r="D240" s="236"/>
      <c r="E240" s="237">
        <v>26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179</v>
      </c>
      <c r="AH240" s="210">
        <v>2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3" t="s">
        <v>204</v>
      </c>
      <c r="D241" s="236"/>
      <c r="E241" s="237"/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179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61" t="s">
        <v>392</v>
      </c>
      <c r="D242" s="232"/>
      <c r="E242" s="233">
        <v>28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179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53">
        <v>64</v>
      </c>
      <c r="B243" s="254" t="s">
        <v>393</v>
      </c>
      <c r="C243" s="265" t="s">
        <v>394</v>
      </c>
      <c r="D243" s="255" t="s">
        <v>0</v>
      </c>
      <c r="E243" s="256">
        <v>47282.554400000001</v>
      </c>
      <c r="F243" s="257"/>
      <c r="G243" s="258">
        <f>ROUND(E243*F243,2)</f>
        <v>0</v>
      </c>
      <c r="H243" s="231"/>
      <c r="I243" s="230">
        <f>ROUND(E243*H243,2)</f>
        <v>0</v>
      </c>
      <c r="J243" s="231"/>
      <c r="K243" s="230">
        <f>ROUND(E243*J243,2)</f>
        <v>0</v>
      </c>
      <c r="L243" s="230">
        <v>21</v>
      </c>
      <c r="M243" s="230">
        <f>G243*(1+L243/100)</f>
        <v>0</v>
      </c>
      <c r="N243" s="229">
        <v>0</v>
      </c>
      <c r="O243" s="229">
        <f>ROUND(E243*N243,2)</f>
        <v>0</v>
      </c>
      <c r="P243" s="229">
        <v>0</v>
      </c>
      <c r="Q243" s="229">
        <f>ROUND(E243*P243,2)</f>
        <v>0</v>
      </c>
      <c r="R243" s="230"/>
      <c r="S243" s="230" t="s">
        <v>174</v>
      </c>
      <c r="T243" s="230" t="s">
        <v>175</v>
      </c>
      <c r="U243" s="230">
        <v>0</v>
      </c>
      <c r="V243" s="230">
        <f>ROUND(E243*U243,2)</f>
        <v>0</v>
      </c>
      <c r="W243" s="230"/>
      <c r="X243" s="230" t="s">
        <v>176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293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5">
      <c r="A244" s="240" t="s">
        <v>169</v>
      </c>
      <c r="B244" s="241" t="s">
        <v>129</v>
      </c>
      <c r="C244" s="259" t="s">
        <v>130</v>
      </c>
      <c r="D244" s="242"/>
      <c r="E244" s="243"/>
      <c r="F244" s="244"/>
      <c r="G244" s="245">
        <f>SUMIF(AG245:AG261,"&lt;&gt;NOR",G245:G261)</f>
        <v>0</v>
      </c>
      <c r="H244" s="239"/>
      <c r="I244" s="239">
        <f>SUM(I245:I261)</f>
        <v>0</v>
      </c>
      <c r="J244" s="239"/>
      <c r="K244" s="239">
        <f>SUM(K245:K261)</f>
        <v>0</v>
      </c>
      <c r="L244" s="239"/>
      <c r="M244" s="239">
        <f>SUM(M245:M261)</f>
        <v>0</v>
      </c>
      <c r="N244" s="238"/>
      <c r="O244" s="238">
        <f>SUM(O245:O261)</f>
        <v>0</v>
      </c>
      <c r="P244" s="238"/>
      <c r="Q244" s="238">
        <f>SUM(Q245:Q261)</f>
        <v>0</v>
      </c>
      <c r="R244" s="239"/>
      <c r="S244" s="239"/>
      <c r="T244" s="239"/>
      <c r="U244" s="239"/>
      <c r="V244" s="239">
        <f>SUM(V245:V261)</f>
        <v>0</v>
      </c>
      <c r="W244" s="239"/>
      <c r="X244" s="239"/>
      <c r="AG244" t="s">
        <v>170</v>
      </c>
    </row>
    <row r="245" spans="1:60" outlineLevel="1" x14ac:dyDescent="0.25">
      <c r="A245" s="247">
        <v>65</v>
      </c>
      <c r="B245" s="248" t="s">
        <v>395</v>
      </c>
      <c r="C245" s="260" t="s">
        <v>396</v>
      </c>
      <c r="D245" s="249" t="s">
        <v>193</v>
      </c>
      <c r="E245" s="250">
        <v>239.76</v>
      </c>
      <c r="F245" s="251"/>
      <c r="G245" s="252">
        <f>ROUND(E245*F245,2)</f>
        <v>0</v>
      </c>
      <c r="H245" s="231"/>
      <c r="I245" s="230">
        <f>ROUND(E245*H245,2)</f>
        <v>0</v>
      </c>
      <c r="J245" s="231"/>
      <c r="K245" s="230">
        <f>ROUND(E245*J245,2)</f>
        <v>0</v>
      </c>
      <c r="L245" s="230">
        <v>21</v>
      </c>
      <c r="M245" s="230">
        <f>G245*(1+L245/100)</f>
        <v>0</v>
      </c>
      <c r="N245" s="229">
        <v>0</v>
      </c>
      <c r="O245" s="229">
        <f>ROUND(E245*N245,2)</f>
        <v>0</v>
      </c>
      <c r="P245" s="229">
        <v>0</v>
      </c>
      <c r="Q245" s="229">
        <f>ROUND(E245*P245,2)</f>
        <v>0</v>
      </c>
      <c r="R245" s="230"/>
      <c r="S245" s="230" t="s">
        <v>213</v>
      </c>
      <c r="T245" s="230" t="s">
        <v>175</v>
      </c>
      <c r="U245" s="230">
        <v>0</v>
      </c>
      <c r="V245" s="230">
        <f>ROUND(E245*U245,2)</f>
        <v>0</v>
      </c>
      <c r="W245" s="230"/>
      <c r="X245" s="230" t="s">
        <v>176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177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1" t="s">
        <v>397</v>
      </c>
      <c r="D246" s="232"/>
      <c r="E246" s="233">
        <v>222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179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62" t="s">
        <v>398</v>
      </c>
      <c r="D247" s="234"/>
      <c r="E247" s="235">
        <v>17.760000000000002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179</v>
      </c>
      <c r="AH247" s="210">
        <v>4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61" t="s">
        <v>399</v>
      </c>
      <c r="D248" s="232"/>
      <c r="E248" s="233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179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47">
        <v>66</v>
      </c>
      <c r="B249" s="248" t="s">
        <v>400</v>
      </c>
      <c r="C249" s="260" t="s">
        <v>401</v>
      </c>
      <c r="D249" s="249" t="s">
        <v>193</v>
      </c>
      <c r="E249" s="250">
        <v>239.76</v>
      </c>
      <c r="F249" s="251"/>
      <c r="G249" s="252">
        <f>ROUND(E249*F249,2)</f>
        <v>0</v>
      </c>
      <c r="H249" s="231"/>
      <c r="I249" s="230">
        <f>ROUND(E249*H249,2)</f>
        <v>0</v>
      </c>
      <c r="J249" s="231"/>
      <c r="K249" s="230">
        <f>ROUND(E249*J249,2)</f>
        <v>0</v>
      </c>
      <c r="L249" s="230">
        <v>21</v>
      </c>
      <c r="M249" s="230">
        <f>G249*(1+L249/100)</f>
        <v>0</v>
      </c>
      <c r="N249" s="229">
        <v>0</v>
      </c>
      <c r="O249" s="229">
        <f>ROUND(E249*N249,2)</f>
        <v>0</v>
      </c>
      <c r="P249" s="229">
        <v>0</v>
      </c>
      <c r="Q249" s="229">
        <f>ROUND(E249*P249,2)</f>
        <v>0</v>
      </c>
      <c r="R249" s="230"/>
      <c r="S249" s="230" t="s">
        <v>213</v>
      </c>
      <c r="T249" s="230" t="s">
        <v>175</v>
      </c>
      <c r="U249" s="230">
        <v>0</v>
      </c>
      <c r="V249" s="230">
        <f>ROUND(E249*U249,2)</f>
        <v>0</v>
      </c>
      <c r="W249" s="230"/>
      <c r="X249" s="230" t="s">
        <v>176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177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7"/>
      <c r="B250" s="228"/>
      <c r="C250" s="261" t="s">
        <v>397</v>
      </c>
      <c r="D250" s="232"/>
      <c r="E250" s="233">
        <v>222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179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27"/>
      <c r="B251" s="228"/>
      <c r="C251" s="262" t="s">
        <v>398</v>
      </c>
      <c r="D251" s="234"/>
      <c r="E251" s="235">
        <v>17.760000000000002</v>
      </c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179</v>
      </c>
      <c r="AH251" s="210">
        <v>4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61" t="s">
        <v>399</v>
      </c>
      <c r="D252" s="232"/>
      <c r="E252" s="233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179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47">
        <v>67</v>
      </c>
      <c r="B253" s="248" t="s">
        <v>402</v>
      </c>
      <c r="C253" s="260" t="s">
        <v>403</v>
      </c>
      <c r="D253" s="249" t="s">
        <v>193</v>
      </c>
      <c r="E253" s="250">
        <v>119.88</v>
      </c>
      <c r="F253" s="251"/>
      <c r="G253" s="252">
        <f>ROUND(E253*F253,2)</f>
        <v>0</v>
      </c>
      <c r="H253" s="231"/>
      <c r="I253" s="230">
        <f>ROUND(E253*H253,2)</f>
        <v>0</v>
      </c>
      <c r="J253" s="231"/>
      <c r="K253" s="230">
        <f>ROUND(E253*J253,2)</f>
        <v>0</v>
      </c>
      <c r="L253" s="230">
        <v>21</v>
      </c>
      <c r="M253" s="230">
        <f>G253*(1+L253/100)</f>
        <v>0</v>
      </c>
      <c r="N253" s="229">
        <v>0</v>
      </c>
      <c r="O253" s="229">
        <f>ROUND(E253*N253,2)</f>
        <v>0</v>
      </c>
      <c r="P253" s="229">
        <v>0</v>
      </c>
      <c r="Q253" s="229">
        <f>ROUND(E253*P253,2)</f>
        <v>0</v>
      </c>
      <c r="R253" s="230"/>
      <c r="S253" s="230" t="s">
        <v>213</v>
      </c>
      <c r="T253" s="230" t="s">
        <v>175</v>
      </c>
      <c r="U253" s="230">
        <v>0</v>
      </c>
      <c r="V253" s="230">
        <f>ROUND(E253*U253,2)</f>
        <v>0</v>
      </c>
      <c r="W253" s="230"/>
      <c r="X253" s="230" t="s">
        <v>176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177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61" t="s">
        <v>404</v>
      </c>
      <c r="D254" s="232"/>
      <c r="E254" s="233">
        <v>111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179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62" t="s">
        <v>398</v>
      </c>
      <c r="D255" s="234"/>
      <c r="E255" s="235">
        <v>8.8800000000000008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179</v>
      </c>
      <c r="AH255" s="210">
        <v>4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61" t="s">
        <v>399</v>
      </c>
      <c r="D256" s="232"/>
      <c r="E256" s="233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179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47">
        <v>68</v>
      </c>
      <c r="B257" s="248" t="s">
        <v>405</v>
      </c>
      <c r="C257" s="260" t="s">
        <v>406</v>
      </c>
      <c r="D257" s="249" t="s">
        <v>193</v>
      </c>
      <c r="E257" s="250">
        <v>14.04</v>
      </c>
      <c r="F257" s="251"/>
      <c r="G257" s="252">
        <f>ROUND(E257*F257,2)</f>
        <v>0</v>
      </c>
      <c r="H257" s="231"/>
      <c r="I257" s="230">
        <f>ROUND(E257*H257,2)</f>
        <v>0</v>
      </c>
      <c r="J257" s="231"/>
      <c r="K257" s="230">
        <f>ROUND(E257*J257,2)</f>
        <v>0</v>
      </c>
      <c r="L257" s="230">
        <v>21</v>
      </c>
      <c r="M257" s="230">
        <f>G257*(1+L257/100)</f>
        <v>0</v>
      </c>
      <c r="N257" s="229">
        <v>0</v>
      </c>
      <c r="O257" s="229">
        <f>ROUND(E257*N257,2)</f>
        <v>0</v>
      </c>
      <c r="P257" s="229">
        <v>0</v>
      </c>
      <c r="Q257" s="229">
        <f>ROUND(E257*P257,2)</f>
        <v>0</v>
      </c>
      <c r="R257" s="230"/>
      <c r="S257" s="230" t="s">
        <v>213</v>
      </c>
      <c r="T257" s="230" t="s">
        <v>175</v>
      </c>
      <c r="U257" s="230">
        <v>0</v>
      </c>
      <c r="V257" s="230">
        <f>ROUND(E257*U257,2)</f>
        <v>0</v>
      </c>
      <c r="W257" s="230"/>
      <c r="X257" s="230" t="s">
        <v>176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177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61" t="s">
        <v>407</v>
      </c>
      <c r="D258" s="232"/>
      <c r="E258" s="233">
        <v>13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179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62" t="s">
        <v>398</v>
      </c>
      <c r="D259" s="234"/>
      <c r="E259" s="235">
        <v>1.04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179</v>
      </c>
      <c r="AH259" s="210">
        <v>4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61" t="s">
        <v>399</v>
      </c>
      <c r="D260" s="232"/>
      <c r="E260" s="233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179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0.399999999999999" outlineLevel="1" x14ac:dyDescent="0.25">
      <c r="A261" s="253">
        <v>69</v>
      </c>
      <c r="B261" s="254" t="s">
        <v>408</v>
      </c>
      <c r="C261" s="265" t="s">
        <v>409</v>
      </c>
      <c r="D261" s="255" t="s">
        <v>0</v>
      </c>
      <c r="E261" s="256">
        <v>1746.8027999999999</v>
      </c>
      <c r="F261" s="257"/>
      <c r="G261" s="258">
        <f>ROUND(E261*F261,2)</f>
        <v>0</v>
      </c>
      <c r="H261" s="231"/>
      <c r="I261" s="230">
        <f>ROUND(E261*H261,2)</f>
        <v>0</v>
      </c>
      <c r="J261" s="231"/>
      <c r="K261" s="230">
        <f>ROUND(E261*J261,2)</f>
        <v>0</v>
      </c>
      <c r="L261" s="230">
        <v>21</v>
      </c>
      <c r="M261" s="230">
        <f>G261*(1+L261/100)</f>
        <v>0</v>
      </c>
      <c r="N261" s="229">
        <v>0</v>
      </c>
      <c r="O261" s="229">
        <f>ROUND(E261*N261,2)</f>
        <v>0</v>
      </c>
      <c r="P261" s="229">
        <v>0</v>
      </c>
      <c r="Q261" s="229">
        <f>ROUND(E261*P261,2)</f>
        <v>0</v>
      </c>
      <c r="R261" s="230"/>
      <c r="S261" s="230" t="s">
        <v>174</v>
      </c>
      <c r="T261" s="230" t="s">
        <v>175</v>
      </c>
      <c r="U261" s="230">
        <v>0</v>
      </c>
      <c r="V261" s="230">
        <f>ROUND(E261*U261,2)</f>
        <v>0</v>
      </c>
      <c r="W261" s="230"/>
      <c r="X261" s="230" t="s">
        <v>176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293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x14ac:dyDescent="0.25">
      <c r="A262" s="240" t="s">
        <v>169</v>
      </c>
      <c r="B262" s="241" t="s">
        <v>131</v>
      </c>
      <c r="C262" s="259" t="s">
        <v>132</v>
      </c>
      <c r="D262" s="242"/>
      <c r="E262" s="243"/>
      <c r="F262" s="244"/>
      <c r="G262" s="245">
        <f>SUMIF(AG263:AG296,"&lt;&gt;NOR",G263:G296)</f>
        <v>0</v>
      </c>
      <c r="H262" s="239"/>
      <c r="I262" s="239">
        <f>SUM(I263:I296)</f>
        <v>0</v>
      </c>
      <c r="J262" s="239"/>
      <c r="K262" s="239">
        <f>SUM(K263:K296)</f>
        <v>0</v>
      </c>
      <c r="L262" s="239"/>
      <c r="M262" s="239">
        <f>SUM(M263:M296)</f>
        <v>0</v>
      </c>
      <c r="N262" s="238"/>
      <c r="O262" s="238">
        <f>SUM(O263:O296)</f>
        <v>120.10000000000001</v>
      </c>
      <c r="P262" s="238"/>
      <c r="Q262" s="238">
        <f>SUM(Q263:Q296)</f>
        <v>0</v>
      </c>
      <c r="R262" s="239"/>
      <c r="S262" s="239"/>
      <c r="T262" s="239"/>
      <c r="U262" s="239"/>
      <c r="V262" s="239">
        <f>SUM(V263:V296)</f>
        <v>43.96</v>
      </c>
      <c r="W262" s="239"/>
      <c r="X262" s="239"/>
      <c r="AG262" t="s">
        <v>170</v>
      </c>
    </row>
    <row r="263" spans="1:60" ht="40.799999999999997" outlineLevel="1" x14ac:dyDescent="0.25">
      <c r="A263" s="247">
        <v>70</v>
      </c>
      <c r="B263" s="248" t="s">
        <v>410</v>
      </c>
      <c r="C263" s="260" t="s">
        <v>411</v>
      </c>
      <c r="D263" s="249" t="s">
        <v>193</v>
      </c>
      <c r="E263" s="250">
        <v>244.2</v>
      </c>
      <c r="F263" s="251"/>
      <c r="G263" s="252">
        <f>ROUND(E263*F263,2)</f>
        <v>0</v>
      </c>
      <c r="H263" s="231"/>
      <c r="I263" s="230">
        <f>ROUND(E263*H263,2)</f>
        <v>0</v>
      </c>
      <c r="J263" s="231"/>
      <c r="K263" s="230">
        <f>ROUND(E263*J263,2)</f>
        <v>0</v>
      </c>
      <c r="L263" s="230">
        <v>21</v>
      </c>
      <c r="M263" s="230">
        <f>G263*(1+L263/100)</f>
        <v>0</v>
      </c>
      <c r="N263" s="229">
        <v>0</v>
      </c>
      <c r="O263" s="229">
        <f>ROUND(E263*N263,2)</f>
        <v>0</v>
      </c>
      <c r="P263" s="229">
        <v>0</v>
      </c>
      <c r="Q263" s="229">
        <f>ROUND(E263*P263,2)</f>
        <v>0</v>
      </c>
      <c r="R263" s="230"/>
      <c r="S263" s="230" t="s">
        <v>213</v>
      </c>
      <c r="T263" s="230" t="s">
        <v>175</v>
      </c>
      <c r="U263" s="230">
        <v>0.18</v>
      </c>
      <c r="V263" s="230">
        <f>ROUND(E263*U263,2)</f>
        <v>43.96</v>
      </c>
      <c r="W263" s="230"/>
      <c r="X263" s="230" t="s">
        <v>176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177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61" t="s">
        <v>194</v>
      </c>
      <c r="D264" s="232"/>
      <c r="E264" s="233">
        <v>222</v>
      </c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179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62" t="s">
        <v>195</v>
      </c>
      <c r="D265" s="234"/>
      <c r="E265" s="235">
        <v>22.2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179</v>
      </c>
      <c r="AH265" s="210">
        <v>4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.399999999999999" outlineLevel="1" x14ac:dyDescent="0.25">
      <c r="A266" s="247">
        <v>71</v>
      </c>
      <c r="B266" s="248" t="s">
        <v>412</v>
      </c>
      <c r="C266" s="260" t="s">
        <v>413</v>
      </c>
      <c r="D266" s="249" t="s">
        <v>193</v>
      </c>
      <c r="E266" s="250">
        <v>244.2</v>
      </c>
      <c r="F266" s="251"/>
      <c r="G266" s="252">
        <f>ROUND(E266*F266,2)</f>
        <v>0</v>
      </c>
      <c r="H266" s="231"/>
      <c r="I266" s="230">
        <f>ROUND(E266*H266,2)</f>
        <v>0</v>
      </c>
      <c r="J266" s="231"/>
      <c r="K266" s="230">
        <f>ROUND(E266*J266,2)</f>
        <v>0</v>
      </c>
      <c r="L266" s="230">
        <v>21</v>
      </c>
      <c r="M266" s="230">
        <f>G266*(1+L266/100)</f>
        <v>0</v>
      </c>
      <c r="N266" s="229">
        <v>0</v>
      </c>
      <c r="O266" s="229">
        <f>ROUND(E266*N266,2)</f>
        <v>0</v>
      </c>
      <c r="P266" s="229">
        <v>0</v>
      </c>
      <c r="Q266" s="229">
        <f>ROUND(E266*P266,2)</f>
        <v>0</v>
      </c>
      <c r="R266" s="230"/>
      <c r="S266" s="230" t="s">
        <v>213</v>
      </c>
      <c r="T266" s="230" t="s">
        <v>175</v>
      </c>
      <c r="U266" s="230">
        <v>0</v>
      </c>
      <c r="V266" s="230">
        <f>ROUND(E266*U266,2)</f>
        <v>0</v>
      </c>
      <c r="W266" s="230"/>
      <c r="X266" s="230" t="s">
        <v>176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177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61" t="s">
        <v>414</v>
      </c>
      <c r="D267" s="232"/>
      <c r="E267" s="233">
        <v>222</v>
      </c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179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62" t="s">
        <v>195</v>
      </c>
      <c r="D268" s="234"/>
      <c r="E268" s="235">
        <v>22.2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179</v>
      </c>
      <c r="AH268" s="210">
        <v>4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47">
        <v>72</v>
      </c>
      <c r="B269" s="248" t="s">
        <v>415</v>
      </c>
      <c r="C269" s="260" t="s">
        <v>416</v>
      </c>
      <c r="D269" s="249" t="s">
        <v>193</v>
      </c>
      <c r="E269" s="250">
        <v>122.1</v>
      </c>
      <c r="F269" s="251"/>
      <c r="G269" s="252">
        <f>ROUND(E269*F269,2)</f>
        <v>0</v>
      </c>
      <c r="H269" s="231"/>
      <c r="I269" s="230">
        <f>ROUND(E269*H269,2)</f>
        <v>0</v>
      </c>
      <c r="J269" s="231"/>
      <c r="K269" s="230">
        <f>ROUND(E269*J269,2)</f>
        <v>0</v>
      </c>
      <c r="L269" s="230">
        <v>21</v>
      </c>
      <c r="M269" s="230">
        <f>G269*(1+L269/100)</f>
        <v>0</v>
      </c>
      <c r="N269" s="229">
        <v>0</v>
      </c>
      <c r="O269" s="229">
        <f>ROUND(E269*N269,2)</f>
        <v>0</v>
      </c>
      <c r="P269" s="229">
        <v>0</v>
      </c>
      <c r="Q269" s="229">
        <f>ROUND(E269*P269,2)</f>
        <v>0</v>
      </c>
      <c r="R269" s="230"/>
      <c r="S269" s="230" t="s">
        <v>213</v>
      </c>
      <c r="T269" s="230" t="s">
        <v>175</v>
      </c>
      <c r="U269" s="230">
        <v>0</v>
      </c>
      <c r="V269" s="230">
        <f>ROUND(E269*U269,2)</f>
        <v>0</v>
      </c>
      <c r="W269" s="230"/>
      <c r="X269" s="230" t="s">
        <v>176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177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61" t="s">
        <v>404</v>
      </c>
      <c r="D270" s="232"/>
      <c r="E270" s="233">
        <v>111</v>
      </c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179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62" t="s">
        <v>417</v>
      </c>
      <c r="D271" s="234"/>
      <c r="E271" s="235">
        <v>11.1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179</v>
      </c>
      <c r="AH271" s="210">
        <v>4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20.399999999999999" outlineLevel="1" x14ac:dyDescent="0.25">
      <c r="A272" s="247">
        <v>73</v>
      </c>
      <c r="B272" s="248" t="s">
        <v>418</v>
      </c>
      <c r="C272" s="260" t="s">
        <v>419</v>
      </c>
      <c r="D272" s="249" t="s">
        <v>193</v>
      </c>
      <c r="E272" s="250">
        <v>244.2</v>
      </c>
      <c r="F272" s="251"/>
      <c r="G272" s="252">
        <f>ROUND(E272*F272,2)</f>
        <v>0</v>
      </c>
      <c r="H272" s="231"/>
      <c r="I272" s="230">
        <f>ROUND(E272*H272,2)</f>
        <v>0</v>
      </c>
      <c r="J272" s="231"/>
      <c r="K272" s="230">
        <f>ROUND(E272*J272,2)</f>
        <v>0</v>
      </c>
      <c r="L272" s="230">
        <v>21</v>
      </c>
      <c r="M272" s="230">
        <f>G272*(1+L272/100)</f>
        <v>0</v>
      </c>
      <c r="N272" s="229">
        <v>0</v>
      </c>
      <c r="O272" s="229">
        <f>ROUND(E272*N272,2)</f>
        <v>0</v>
      </c>
      <c r="P272" s="229">
        <v>0</v>
      </c>
      <c r="Q272" s="229">
        <f>ROUND(E272*P272,2)</f>
        <v>0</v>
      </c>
      <c r="R272" s="230"/>
      <c r="S272" s="230" t="s">
        <v>213</v>
      </c>
      <c r="T272" s="230" t="s">
        <v>175</v>
      </c>
      <c r="U272" s="230">
        <v>0</v>
      </c>
      <c r="V272" s="230">
        <f>ROUND(E272*U272,2)</f>
        <v>0</v>
      </c>
      <c r="W272" s="230"/>
      <c r="X272" s="230" t="s">
        <v>176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177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27"/>
      <c r="B273" s="228"/>
      <c r="C273" s="261" t="s">
        <v>414</v>
      </c>
      <c r="D273" s="232"/>
      <c r="E273" s="233">
        <v>222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179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62" t="s">
        <v>195</v>
      </c>
      <c r="D274" s="234"/>
      <c r="E274" s="235">
        <v>22.2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179</v>
      </c>
      <c r="AH274" s="210">
        <v>4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0.399999999999999" outlineLevel="1" x14ac:dyDescent="0.25">
      <c r="A275" s="247">
        <v>74</v>
      </c>
      <c r="B275" s="248" t="s">
        <v>420</v>
      </c>
      <c r="C275" s="260" t="s">
        <v>421</v>
      </c>
      <c r="D275" s="249" t="s">
        <v>193</v>
      </c>
      <c r="E275" s="250">
        <v>122.1</v>
      </c>
      <c r="F275" s="251"/>
      <c r="G275" s="252">
        <f>ROUND(E275*F275,2)</f>
        <v>0</v>
      </c>
      <c r="H275" s="231"/>
      <c r="I275" s="230">
        <f>ROUND(E275*H275,2)</f>
        <v>0</v>
      </c>
      <c r="J275" s="231"/>
      <c r="K275" s="230">
        <f>ROUND(E275*J275,2)</f>
        <v>0</v>
      </c>
      <c r="L275" s="230">
        <v>21</v>
      </c>
      <c r="M275" s="230">
        <f>G275*(1+L275/100)</f>
        <v>0</v>
      </c>
      <c r="N275" s="229">
        <v>0</v>
      </c>
      <c r="O275" s="229">
        <f>ROUND(E275*N275,2)</f>
        <v>0</v>
      </c>
      <c r="P275" s="229">
        <v>0</v>
      </c>
      <c r="Q275" s="229">
        <f>ROUND(E275*P275,2)</f>
        <v>0</v>
      </c>
      <c r="R275" s="230"/>
      <c r="S275" s="230" t="s">
        <v>213</v>
      </c>
      <c r="T275" s="230" t="s">
        <v>175</v>
      </c>
      <c r="U275" s="230">
        <v>0</v>
      </c>
      <c r="V275" s="230">
        <f>ROUND(E275*U275,2)</f>
        <v>0</v>
      </c>
      <c r="W275" s="230"/>
      <c r="X275" s="230" t="s">
        <v>176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177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27"/>
      <c r="B276" s="228"/>
      <c r="C276" s="261" t="s">
        <v>422</v>
      </c>
      <c r="D276" s="232"/>
      <c r="E276" s="233">
        <v>111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179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62" t="s">
        <v>195</v>
      </c>
      <c r="D277" s="234"/>
      <c r="E277" s="235">
        <v>11.1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179</v>
      </c>
      <c r="AH277" s="210">
        <v>4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30.6" outlineLevel="1" x14ac:dyDescent="0.25">
      <c r="A278" s="247">
        <v>75</v>
      </c>
      <c r="B278" s="248" t="s">
        <v>423</v>
      </c>
      <c r="C278" s="260" t="s">
        <v>424</v>
      </c>
      <c r="D278" s="249" t="s">
        <v>193</v>
      </c>
      <c r="E278" s="250">
        <v>244.2</v>
      </c>
      <c r="F278" s="251"/>
      <c r="G278" s="252">
        <f>ROUND(E278*F278,2)</f>
        <v>0</v>
      </c>
      <c r="H278" s="231"/>
      <c r="I278" s="230">
        <f>ROUND(E278*H278,2)</f>
        <v>0</v>
      </c>
      <c r="J278" s="231"/>
      <c r="K278" s="230">
        <f>ROUND(E278*J278,2)</f>
        <v>0</v>
      </c>
      <c r="L278" s="230">
        <v>21</v>
      </c>
      <c r="M278" s="230">
        <f>G278*(1+L278/100)</f>
        <v>0</v>
      </c>
      <c r="N278" s="229">
        <v>0</v>
      </c>
      <c r="O278" s="229">
        <f>ROUND(E278*N278,2)</f>
        <v>0</v>
      </c>
      <c r="P278" s="229">
        <v>0</v>
      </c>
      <c r="Q278" s="229">
        <f>ROUND(E278*P278,2)</f>
        <v>0</v>
      </c>
      <c r="R278" s="230"/>
      <c r="S278" s="230" t="s">
        <v>213</v>
      </c>
      <c r="T278" s="230" t="s">
        <v>175</v>
      </c>
      <c r="U278" s="230">
        <v>0</v>
      </c>
      <c r="V278" s="230">
        <f>ROUND(E278*U278,2)</f>
        <v>0</v>
      </c>
      <c r="W278" s="230"/>
      <c r="X278" s="230" t="s">
        <v>176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177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7"/>
      <c r="B279" s="228"/>
      <c r="C279" s="261" t="s">
        <v>397</v>
      </c>
      <c r="D279" s="232"/>
      <c r="E279" s="233">
        <v>222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179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62" t="s">
        <v>195</v>
      </c>
      <c r="D280" s="234"/>
      <c r="E280" s="235">
        <v>22.2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179</v>
      </c>
      <c r="AH280" s="210">
        <v>4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0.399999999999999" outlineLevel="1" x14ac:dyDescent="0.25">
      <c r="A281" s="247">
        <v>76</v>
      </c>
      <c r="B281" s="248" t="s">
        <v>425</v>
      </c>
      <c r="C281" s="260" t="s">
        <v>426</v>
      </c>
      <c r="D281" s="249" t="s">
        <v>173</v>
      </c>
      <c r="E281" s="250">
        <v>3245</v>
      </c>
      <c r="F281" s="251"/>
      <c r="G281" s="252">
        <f>ROUND(E281*F281,2)</f>
        <v>0</v>
      </c>
      <c r="H281" s="231"/>
      <c r="I281" s="230">
        <f>ROUND(E281*H281,2)</f>
        <v>0</v>
      </c>
      <c r="J281" s="231"/>
      <c r="K281" s="230">
        <f>ROUND(E281*J281,2)</f>
        <v>0</v>
      </c>
      <c r="L281" s="230">
        <v>21</v>
      </c>
      <c r="M281" s="230">
        <f>G281*(1+L281/100)</f>
        <v>0</v>
      </c>
      <c r="N281" s="229">
        <v>0</v>
      </c>
      <c r="O281" s="229">
        <f>ROUND(E281*N281,2)</f>
        <v>0</v>
      </c>
      <c r="P281" s="229">
        <v>0</v>
      </c>
      <c r="Q281" s="229">
        <f>ROUND(E281*P281,2)</f>
        <v>0</v>
      </c>
      <c r="R281" s="230"/>
      <c r="S281" s="230" t="s">
        <v>213</v>
      </c>
      <c r="T281" s="230" t="s">
        <v>175</v>
      </c>
      <c r="U281" s="230">
        <v>0</v>
      </c>
      <c r="V281" s="230">
        <f>ROUND(E281*U281,2)</f>
        <v>0</v>
      </c>
      <c r="W281" s="230"/>
      <c r="X281" s="230" t="s">
        <v>176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177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27"/>
      <c r="B282" s="228"/>
      <c r="C282" s="261" t="s">
        <v>427</v>
      </c>
      <c r="D282" s="232"/>
      <c r="E282" s="233">
        <v>2950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179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62" t="s">
        <v>195</v>
      </c>
      <c r="D283" s="234"/>
      <c r="E283" s="235">
        <v>295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179</v>
      </c>
      <c r="AH283" s="210">
        <v>4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7">
        <v>77</v>
      </c>
      <c r="B284" s="248" t="s">
        <v>428</v>
      </c>
      <c r="C284" s="260" t="s">
        <v>429</v>
      </c>
      <c r="D284" s="249" t="s">
        <v>193</v>
      </c>
      <c r="E284" s="250">
        <v>222</v>
      </c>
      <c r="F284" s="251"/>
      <c r="G284" s="252">
        <f>ROUND(E284*F284,2)</f>
        <v>0</v>
      </c>
      <c r="H284" s="231"/>
      <c r="I284" s="230">
        <f>ROUND(E284*H284,2)</f>
        <v>0</v>
      </c>
      <c r="J284" s="231"/>
      <c r="K284" s="230">
        <f>ROUND(E284*J284,2)</f>
        <v>0</v>
      </c>
      <c r="L284" s="230">
        <v>21</v>
      </c>
      <c r="M284" s="230">
        <f>G284*(1+L284/100)</f>
        <v>0</v>
      </c>
      <c r="N284" s="229">
        <v>0</v>
      </c>
      <c r="O284" s="229">
        <f>ROUND(E284*N284,2)</f>
        <v>0</v>
      </c>
      <c r="P284" s="229">
        <v>0</v>
      </c>
      <c r="Q284" s="229">
        <f>ROUND(E284*P284,2)</f>
        <v>0</v>
      </c>
      <c r="R284" s="230"/>
      <c r="S284" s="230" t="s">
        <v>213</v>
      </c>
      <c r="T284" s="230" t="s">
        <v>175</v>
      </c>
      <c r="U284" s="230">
        <v>0</v>
      </c>
      <c r="V284" s="230">
        <f>ROUND(E284*U284,2)</f>
        <v>0</v>
      </c>
      <c r="W284" s="230"/>
      <c r="X284" s="230" t="s">
        <v>176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177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61" t="s">
        <v>430</v>
      </c>
      <c r="D285" s="232"/>
      <c r="E285" s="233">
        <v>111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179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61" t="s">
        <v>431</v>
      </c>
      <c r="D286" s="232"/>
      <c r="E286" s="233">
        <v>111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179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47">
        <v>78</v>
      </c>
      <c r="B287" s="248" t="s">
        <v>432</v>
      </c>
      <c r="C287" s="260" t="s">
        <v>433</v>
      </c>
      <c r="D287" s="249" t="s">
        <v>193</v>
      </c>
      <c r="E287" s="250">
        <v>222</v>
      </c>
      <c r="F287" s="251"/>
      <c r="G287" s="252">
        <f>ROUND(E287*F287,2)</f>
        <v>0</v>
      </c>
      <c r="H287" s="231"/>
      <c r="I287" s="230">
        <f>ROUND(E287*H287,2)</f>
        <v>0</v>
      </c>
      <c r="J287" s="231"/>
      <c r="K287" s="230">
        <f>ROUND(E287*J287,2)</f>
        <v>0</v>
      </c>
      <c r="L287" s="230">
        <v>21</v>
      </c>
      <c r="M287" s="230">
        <f>G287*(1+L287/100)</f>
        <v>0</v>
      </c>
      <c r="N287" s="229">
        <v>0</v>
      </c>
      <c r="O287" s="229">
        <f>ROUND(E287*N287,2)</f>
        <v>0</v>
      </c>
      <c r="P287" s="229">
        <v>0</v>
      </c>
      <c r="Q287" s="229">
        <f>ROUND(E287*P287,2)</f>
        <v>0</v>
      </c>
      <c r="R287" s="230"/>
      <c r="S287" s="230" t="s">
        <v>213</v>
      </c>
      <c r="T287" s="230" t="s">
        <v>175</v>
      </c>
      <c r="U287" s="230">
        <v>0</v>
      </c>
      <c r="V287" s="230">
        <f>ROUND(E287*U287,2)</f>
        <v>0</v>
      </c>
      <c r="W287" s="230"/>
      <c r="X287" s="230" t="s">
        <v>176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177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27"/>
      <c r="B288" s="228"/>
      <c r="C288" s="261" t="s">
        <v>285</v>
      </c>
      <c r="D288" s="232"/>
      <c r="E288" s="233">
        <v>222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179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0.399999999999999" outlineLevel="1" x14ac:dyDescent="0.25">
      <c r="A289" s="247">
        <v>79</v>
      </c>
      <c r="B289" s="248" t="s">
        <v>434</v>
      </c>
      <c r="C289" s="260" t="s">
        <v>435</v>
      </c>
      <c r="D289" s="249" t="s">
        <v>173</v>
      </c>
      <c r="E289" s="250">
        <v>7139</v>
      </c>
      <c r="F289" s="251"/>
      <c r="G289" s="252">
        <f>ROUND(E289*F289,2)</f>
        <v>0</v>
      </c>
      <c r="H289" s="231"/>
      <c r="I289" s="230">
        <f>ROUND(E289*H289,2)</f>
        <v>0</v>
      </c>
      <c r="J289" s="231"/>
      <c r="K289" s="230">
        <f>ROUND(E289*J289,2)</f>
        <v>0</v>
      </c>
      <c r="L289" s="230">
        <v>21</v>
      </c>
      <c r="M289" s="230">
        <f>G289*(1+L289/100)</f>
        <v>0</v>
      </c>
      <c r="N289" s="229">
        <v>1.6199999999999999E-2</v>
      </c>
      <c r="O289" s="229">
        <f>ROUND(E289*N289,2)</f>
        <v>115.65</v>
      </c>
      <c r="P289" s="229">
        <v>0</v>
      </c>
      <c r="Q289" s="229">
        <f>ROUND(E289*P289,2)</f>
        <v>0</v>
      </c>
      <c r="R289" s="230"/>
      <c r="S289" s="230" t="s">
        <v>213</v>
      </c>
      <c r="T289" s="230" t="s">
        <v>175</v>
      </c>
      <c r="U289" s="230">
        <v>0</v>
      </c>
      <c r="V289" s="230">
        <f>ROUND(E289*U289,2)</f>
        <v>0</v>
      </c>
      <c r="W289" s="230"/>
      <c r="X289" s="230" t="s">
        <v>288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289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61" t="s">
        <v>436</v>
      </c>
      <c r="D290" s="232"/>
      <c r="E290" s="233"/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179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61" t="s">
        <v>437</v>
      </c>
      <c r="D291" s="232"/>
      <c r="E291" s="233">
        <v>6490</v>
      </c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179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2" t="s">
        <v>195</v>
      </c>
      <c r="D292" s="234"/>
      <c r="E292" s="235">
        <v>649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179</v>
      </c>
      <c r="AH292" s="210">
        <v>4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47">
        <v>80</v>
      </c>
      <c r="B293" s="248" t="s">
        <v>438</v>
      </c>
      <c r="C293" s="260" t="s">
        <v>439</v>
      </c>
      <c r="D293" s="249" t="s">
        <v>173</v>
      </c>
      <c r="E293" s="250">
        <v>164.83500000000001</v>
      </c>
      <c r="F293" s="251"/>
      <c r="G293" s="252">
        <f>ROUND(E293*F293,2)</f>
        <v>0</v>
      </c>
      <c r="H293" s="231"/>
      <c r="I293" s="230">
        <f>ROUND(E293*H293,2)</f>
        <v>0</v>
      </c>
      <c r="J293" s="231"/>
      <c r="K293" s="230">
        <f>ROUND(E293*J293,2)</f>
        <v>0</v>
      </c>
      <c r="L293" s="230">
        <v>21</v>
      </c>
      <c r="M293" s="230">
        <f>G293*(1+L293/100)</f>
        <v>0</v>
      </c>
      <c r="N293" s="229">
        <v>2.7E-2</v>
      </c>
      <c r="O293" s="229">
        <f>ROUND(E293*N293,2)</f>
        <v>4.45</v>
      </c>
      <c r="P293" s="229">
        <v>0</v>
      </c>
      <c r="Q293" s="229">
        <f>ROUND(E293*P293,2)</f>
        <v>0</v>
      </c>
      <c r="R293" s="230"/>
      <c r="S293" s="230" t="s">
        <v>213</v>
      </c>
      <c r="T293" s="230" t="s">
        <v>175</v>
      </c>
      <c r="U293" s="230">
        <v>0</v>
      </c>
      <c r="V293" s="230">
        <f>ROUND(E293*U293,2)</f>
        <v>0</v>
      </c>
      <c r="W293" s="230"/>
      <c r="X293" s="230" t="s">
        <v>288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289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61" t="s">
        <v>440</v>
      </c>
      <c r="D294" s="232"/>
      <c r="E294" s="233">
        <v>149.85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179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62" t="s">
        <v>195</v>
      </c>
      <c r="D295" s="234"/>
      <c r="E295" s="235">
        <v>14.98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179</v>
      </c>
      <c r="AH295" s="210">
        <v>4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0.399999999999999" outlineLevel="1" x14ac:dyDescent="0.25">
      <c r="A296" s="253">
        <v>81</v>
      </c>
      <c r="B296" s="254" t="s">
        <v>441</v>
      </c>
      <c r="C296" s="265" t="s">
        <v>442</v>
      </c>
      <c r="D296" s="255" t="s">
        <v>0</v>
      </c>
      <c r="E296" s="256">
        <v>31868.225299999998</v>
      </c>
      <c r="F296" s="257"/>
      <c r="G296" s="258">
        <f>ROUND(E296*F296,2)</f>
        <v>0</v>
      </c>
      <c r="H296" s="231"/>
      <c r="I296" s="230">
        <f>ROUND(E296*H296,2)</f>
        <v>0</v>
      </c>
      <c r="J296" s="231"/>
      <c r="K296" s="230">
        <f>ROUND(E296*J296,2)</f>
        <v>0</v>
      </c>
      <c r="L296" s="230">
        <v>21</v>
      </c>
      <c r="M296" s="230">
        <f>G296*(1+L296/100)</f>
        <v>0</v>
      </c>
      <c r="N296" s="229">
        <v>0</v>
      </c>
      <c r="O296" s="229">
        <f>ROUND(E296*N296,2)</f>
        <v>0</v>
      </c>
      <c r="P296" s="229">
        <v>0</v>
      </c>
      <c r="Q296" s="229">
        <f>ROUND(E296*P296,2)</f>
        <v>0</v>
      </c>
      <c r="R296" s="230"/>
      <c r="S296" s="230" t="s">
        <v>174</v>
      </c>
      <c r="T296" s="230" t="s">
        <v>175</v>
      </c>
      <c r="U296" s="230">
        <v>0</v>
      </c>
      <c r="V296" s="230">
        <f>ROUND(E296*U296,2)</f>
        <v>0</v>
      </c>
      <c r="W296" s="230"/>
      <c r="X296" s="230" t="s">
        <v>176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293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x14ac:dyDescent="0.25">
      <c r="A297" s="240" t="s">
        <v>169</v>
      </c>
      <c r="B297" s="241" t="s">
        <v>133</v>
      </c>
      <c r="C297" s="259" t="s">
        <v>134</v>
      </c>
      <c r="D297" s="242"/>
      <c r="E297" s="243"/>
      <c r="F297" s="244"/>
      <c r="G297" s="245">
        <f>SUMIF(AG298:AG439,"&lt;&gt;NOR",G298:G439)</f>
        <v>0</v>
      </c>
      <c r="H297" s="239"/>
      <c r="I297" s="239">
        <f>SUM(I298:I439)</f>
        <v>0</v>
      </c>
      <c r="J297" s="239"/>
      <c r="K297" s="239">
        <f>SUM(K298:K439)</f>
        <v>0</v>
      </c>
      <c r="L297" s="239"/>
      <c r="M297" s="239">
        <f>SUM(M298:M439)</f>
        <v>0</v>
      </c>
      <c r="N297" s="238"/>
      <c r="O297" s="238">
        <f>SUM(O298:O439)</f>
        <v>103.55999999999999</v>
      </c>
      <c r="P297" s="238"/>
      <c r="Q297" s="238">
        <f>SUM(Q298:Q439)</f>
        <v>45.83</v>
      </c>
      <c r="R297" s="239"/>
      <c r="S297" s="239"/>
      <c r="T297" s="239"/>
      <c r="U297" s="239"/>
      <c r="V297" s="239">
        <f>SUM(V298:V439)</f>
        <v>2233.1799999999998</v>
      </c>
      <c r="W297" s="239"/>
      <c r="X297" s="239"/>
      <c r="AG297" t="s">
        <v>170</v>
      </c>
    </row>
    <row r="298" spans="1:60" ht="20.399999999999999" outlineLevel="1" x14ac:dyDescent="0.25">
      <c r="A298" s="247">
        <v>82</v>
      </c>
      <c r="B298" s="248" t="s">
        <v>443</v>
      </c>
      <c r="C298" s="260" t="s">
        <v>444</v>
      </c>
      <c r="D298" s="249" t="s">
        <v>445</v>
      </c>
      <c r="E298" s="250">
        <v>46.26</v>
      </c>
      <c r="F298" s="251"/>
      <c r="G298" s="252">
        <f>ROUND(E298*F298,2)</f>
        <v>0</v>
      </c>
      <c r="H298" s="231"/>
      <c r="I298" s="230">
        <f>ROUND(E298*H298,2)</f>
        <v>0</v>
      </c>
      <c r="J298" s="231"/>
      <c r="K298" s="230">
        <f>ROUND(E298*J298,2)</f>
        <v>0</v>
      </c>
      <c r="L298" s="230">
        <v>21</v>
      </c>
      <c r="M298" s="230">
        <f>G298*(1+L298/100)</f>
        <v>0</v>
      </c>
      <c r="N298" s="229">
        <v>5.0000000000000002E-5</v>
      </c>
      <c r="O298" s="229">
        <f>ROUND(E298*N298,2)</f>
        <v>0</v>
      </c>
      <c r="P298" s="229">
        <v>0</v>
      </c>
      <c r="Q298" s="229">
        <f>ROUND(E298*P298,2)</f>
        <v>0</v>
      </c>
      <c r="R298" s="230"/>
      <c r="S298" s="230" t="s">
        <v>174</v>
      </c>
      <c r="T298" s="230" t="s">
        <v>175</v>
      </c>
      <c r="U298" s="230">
        <v>0.1</v>
      </c>
      <c r="V298" s="230">
        <f>ROUND(E298*U298,2)</f>
        <v>4.63</v>
      </c>
      <c r="W298" s="230"/>
      <c r="X298" s="230" t="s">
        <v>176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177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61" t="s">
        <v>446</v>
      </c>
      <c r="D299" s="232"/>
      <c r="E299" s="233"/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179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61" t="s">
        <v>447</v>
      </c>
      <c r="D300" s="232"/>
      <c r="E300" s="233">
        <v>38.549999999999997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179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27"/>
      <c r="B301" s="228"/>
      <c r="C301" s="262" t="s">
        <v>448</v>
      </c>
      <c r="D301" s="234"/>
      <c r="E301" s="235">
        <v>7.71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179</v>
      </c>
      <c r="AH301" s="210">
        <v>4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0.399999999999999" outlineLevel="1" x14ac:dyDescent="0.25">
      <c r="A302" s="247">
        <v>83</v>
      </c>
      <c r="B302" s="248" t="s">
        <v>449</v>
      </c>
      <c r="C302" s="260" t="s">
        <v>450</v>
      </c>
      <c r="D302" s="249" t="s">
        <v>445</v>
      </c>
      <c r="E302" s="250">
        <v>138.38399999999999</v>
      </c>
      <c r="F302" s="251"/>
      <c r="G302" s="252">
        <f>ROUND(E302*F302,2)</f>
        <v>0</v>
      </c>
      <c r="H302" s="231"/>
      <c r="I302" s="230">
        <f>ROUND(E302*H302,2)</f>
        <v>0</v>
      </c>
      <c r="J302" s="231"/>
      <c r="K302" s="230">
        <f>ROUND(E302*J302,2)</f>
        <v>0</v>
      </c>
      <c r="L302" s="230">
        <v>21</v>
      </c>
      <c r="M302" s="230">
        <f>G302*(1+L302/100)</f>
        <v>0</v>
      </c>
      <c r="N302" s="229">
        <v>5.0000000000000002E-5</v>
      </c>
      <c r="O302" s="229">
        <f>ROUND(E302*N302,2)</f>
        <v>0.01</v>
      </c>
      <c r="P302" s="229">
        <v>0</v>
      </c>
      <c r="Q302" s="229">
        <f>ROUND(E302*P302,2)</f>
        <v>0</v>
      </c>
      <c r="R302" s="230"/>
      <c r="S302" s="230" t="s">
        <v>174</v>
      </c>
      <c r="T302" s="230" t="s">
        <v>175</v>
      </c>
      <c r="U302" s="230">
        <v>8.4000000000000005E-2</v>
      </c>
      <c r="V302" s="230">
        <f>ROUND(E302*U302,2)</f>
        <v>11.62</v>
      </c>
      <c r="W302" s="230"/>
      <c r="X302" s="230" t="s">
        <v>176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177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27"/>
      <c r="B303" s="228"/>
      <c r="C303" s="261" t="s">
        <v>451</v>
      </c>
      <c r="D303" s="232"/>
      <c r="E303" s="233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179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27"/>
      <c r="B304" s="228"/>
      <c r="C304" s="261" t="s">
        <v>452</v>
      </c>
      <c r="D304" s="232"/>
      <c r="E304" s="233">
        <v>70.06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179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61" t="s">
        <v>453</v>
      </c>
      <c r="D305" s="232"/>
      <c r="E305" s="233">
        <v>68.33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179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1" x14ac:dyDescent="0.25">
      <c r="A306" s="247">
        <v>84</v>
      </c>
      <c r="B306" s="248" t="s">
        <v>454</v>
      </c>
      <c r="C306" s="260" t="s">
        <v>455</v>
      </c>
      <c r="D306" s="249" t="s">
        <v>445</v>
      </c>
      <c r="E306" s="250">
        <v>842.30399999999997</v>
      </c>
      <c r="F306" s="251"/>
      <c r="G306" s="252">
        <f>ROUND(E306*F306,2)</f>
        <v>0</v>
      </c>
      <c r="H306" s="231"/>
      <c r="I306" s="230">
        <f>ROUND(E306*H306,2)</f>
        <v>0</v>
      </c>
      <c r="J306" s="231"/>
      <c r="K306" s="230">
        <f>ROUND(E306*J306,2)</f>
        <v>0</v>
      </c>
      <c r="L306" s="230">
        <v>21</v>
      </c>
      <c r="M306" s="230">
        <f>G306*(1+L306/100)</f>
        <v>0</v>
      </c>
      <c r="N306" s="229">
        <v>5.0000000000000002E-5</v>
      </c>
      <c r="O306" s="229">
        <f>ROUND(E306*N306,2)</f>
        <v>0.04</v>
      </c>
      <c r="P306" s="229">
        <v>0</v>
      </c>
      <c r="Q306" s="229">
        <f>ROUND(E306*P306,2)</f>
        <v>0</v>
      </c>
      <c r="R306" s="230"/>
      <c r="S306" s="230" t="s">
        <v>174</v>
      </c>
      <c r="T306" s="230" t="s">
        <v>175</v>
      </c>
      <c r="U306" s="230">
        <v>5.1999999999999998E-2</v>
      </c>
      <c r="V306" s="230">
        <f>ROUND(E306*U306,2)</f>
        <v>43.8</v>
      </c>
      <c r="W306" s="230"/>
      <c r="X306" s="230" t="s">
        <v>176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177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61" t="s">
        <v>446</v>
      </c>
      <c r="D307" s="232"/>
      <c r="E307" s="233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179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61" t="s">
        <v>456</v>
      </c>
      <c r="D308" s="232"/>
      <c r="E308" s="233">
        <v>240.28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179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61" t="s">
        <v>457</v>
      </c>
      <c r="D309" s="232"/>
      <c r="E309" s="233">
        <v>114.47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179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27"/>
      <c r="B310" s="228"/>
      <c r="C310" s="261" t="s">
        <v>458</v>
      </c>
      <c r="D310" s="232"/>
      <c r="E310" s="233">
        <v>201.96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179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61" t="s">
        <v>459</v>
      </c>
      <c r="D311" s="232"/>
      <c r="E311" s="233">
        <v>145.21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179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27"/>
      <c r="B312" s="228"/>
      <c r="C312" s="262" t="s">
        <v>460</v>
      </c>
      <c r="D312" s="234"/>
      <c r="E312" s="235">
        <v>140.38</v>
      </c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179</v>
      </c>
      <c r="AH312" s="210">
        <v>4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0.399999999999999" outlineLevel="1" x14ac:dyDescent="0.25">
      <c r="A313" s="247">
        <v>85</v>
      </c>
      <c r="B313" s="248" t="s">
        <v>461</v>
      </c>
      <c r="C313" s="260" t="s">
        <v>462</v>
      </c>
      <c r="D313" s="249" t="s">
        <v>445</v>
      </c>
      <c r="E313" s="250">
        <v>325.8</v>
      </c>
      <c r="F313" s="251"/>
      <c r="G313" s="252">
        <f>ROUND(E313*F313,2)</f>
        <v>0</v>
      </c>
      <c r="H313" s="231"/>
      <c r="I313" s="230">
        <f>ROUND(E313*H313,2)</f>
        <v>0</v>
      </c>
      <c r="J313" s="231"/>
      <c r="K313" s="230">
        <f>ROUND(E313*J313,2)</f>
        <v>0</v>
      </c>
      <c r="L313" s="230">
        <v>21</v>
      </c>
      <c r="M313" s="230">
        <f>G313*(1+L313/100)</f>
        <v>0</v>
      </c>
      <c r="N313" s="229">
        <v>5.0000000000000002E-5</v>
      </c>
      <c r="O313" s="229">
        <f>ROUND(E313*N313,2)</f>
        <v>0.02</v>
      </c>
      <c r="P313" s="229">
        <v>0</v>
      </c>
      <c r="Q313" s="229">
        <f>ROUND(E313*P313,2)</f>
        <v>0</v>
      </c>
      <c r="R313" s="230"/>
      <c r="S313" s="230" t="s">
        <v>174</v>
      </c>
      <c r="T313" s="230" t="s">
        <v>175</v>
      </c>
      <c r="U313" s="230">
        <v>4.3999999999999997E-2</v>
      </c>
      <c r="V313" s="230">
        <f>ROUND(E313*U313,2)</f>
        <v>14.34</v>
      </c>
      <c r="W313" s="230"/>
      <c r="X313" s="230" t="s">
        <v>176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177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61" t="s">
        <v>463</v>
      </c>
      <c r="D314" s="232"/>
      <c r="E314" s="233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179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61" t="s">
        <v>464</v>
      </c>
      <c r="D315" s="232"/>
      <c r="E315" s="233">
        <v>271.5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179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7"/>
      <c r="B316" s="228"/>
      <c r="C316" s="262" t="s">
        <v>460</v>
      </c>
      <c r="D316" s="234"/>
      <c r="E316" s="235">
        <v>54.3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179</v>
      </c>
      <c r="AH316" s="210">
        <v>4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0.399999999999999" outlineLevel="1" x14ac:dyDescent="0.25">
      <c r="A317" s="247">
        <v>86</v>
      </c>
      <c r="B317" s="248" t="s">
        <v>465</v>
      </c>
      <c r="C317" s="260" t="s">
        <v>466</v>
      </c>
      <c r="D317" s="249" t="s">
        <v>445</v>
      </c>
      <c r="E317" s="250">
        <v>27915.060959999999</v>
      </c>
      <c r="F317" s="251"/>
      <c r="G317" s="252">
        <f>ROUND(E317*F317,2)</f>
        <v>0</v>
      </c>
      <c r="H317" s="231"/>
      <c r="I317" s="230">
        <f>ROUND(E317*H317,2)</f>
        <v>0</v>
      </c>
      <c r="J317" s="231"/>
      <c r="K317" s="230">
        <f>ROUND(E317*J317,2)</f>
        <v>0</v>
      </c>
      <c r="L317" s="230">
        <v>21</v>
      </c>
      <c r="M317" s="230">
        <f>G317*(1+L317/100)</f>
        <v>0</v>
      </c>
      <c r="N317" s="229">
        <v>5.0000000000000002E-5</v>
      </c>
      <c r="O317" s="229">
        <f>ROUND(E317*N317,2)</f>
        <v>1.4</v>
      </c>
      <c r="P317" s="229">
        <v>0</v>
      </c>
      <c r="Q317" s="229">
        <f>ROUND(E317*P317,2)</f>
        <v>0</v>
      </c>
      <c r="R317" s="230"/>
      <c r="S317" s="230" t="s">
        <v>174</v>
      </c>
      <c r="T317" s="230" t="s">
        <v>175</v>
      </c>
      <c r="U317" s="230">
        <v>3.4000000000000002E-2</v>
      </c>
      <c r="V317" s="230">
        <f>ROUND(E317*U317,2)</f>
        <v>949.11</v>
      </c>
      <c r="W317" s="230"/>
      <c r="X317" s="230" t="s">
        <v>176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177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27"/>
      <c r="B318" s="228"/>
      <c r="C318" s="261" t="s">
        <v>463</v>
      </c>
      <c r="D318" s="232"/>
      <c r="E318" s="233"/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179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61" t="s">
        <v>467</v>
      </c>
      <c r="D319" s="232"/>
      <c r="E319" s="233">
        <v>4479.3100000000004</v>
      </c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179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7"/>
      <c r="B320" s="228"/>
      <c r="C320" s="261" t="s">
        <v>468</v>
      </c>
      <c r="D320" s="232"/>
      <c r="E320" s="233">
        <v>1530.65</v>
      </c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179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61" t="s">
        <v>469</v>
      </c>
      <c r="D321" s="232"/>
      <c r="E321" s="233">
        <v>894.95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179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62" t="s">
        <v>460</v>
      </c>
      <c r="D322" s="234"/>
      <c r="E322" s="235">
        <v>1380.98</v>
      </c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179</v>
      </c>
      <c r="AH322" s="210">
        <v>4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61" t="s">
        <v>206</v>
      </c>
      <c r="D323" s="232"/>
      <c r="E323" s="233"/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179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27"/>
      <c r="B324" s="228"/>
      <c r="C324" s="261" t="s">
        <v>451</v>
      </c>
      <c r="D324" s="232"/>
      <c r="E324" s="233"/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179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61" t="s">
        <v>470</v>
      </c>
      <c r="D325" s="232"/>
      <c r="E325" s="233">
        <v>8535.07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179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27"/>
      <c r="B326" s="228"/>
      <c r="C326" s="261" t="s">
        <v>471</v>
      </c>
      <c r="D326" s="232"/>
      <c r="E326" s="233">
        <v>680.72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179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61" t="s">
        <v>472</v>
      </c>
      <c r="D327" s="232"/>
      <c r="E327" s="233">
        <v>797.26</v>
      </c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179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27"/>
      <c r="B328" s="228"/>
      <c r="C328" s="261" t="s">
        <v>473</v>
      </c>
      <c r="D328" s="232"/>
      <c r="E328" s="233">
        <v>2009.88</v>
      </c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179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61" t="s">
        <v>474</v>
      </c>
      <c r="D329" s="232"/>
      <c r="E329" s="233">
        <v>2039.9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179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27"/>
      <c r="B330" s="228"/>
      <c r="C330" s="261" t="s">
        <v>475</v>
      </c>
      <c r="D330" s="232"/>
      <c r="E330" s="233">
        <v>3251.99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179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61" t="s">
        <v>206</v>
      </c>
      <c r="D331" s="232"/>
      <c r="E331" s="233"/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179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27"/>
      <c r="B332" s="228"/>
      <c r="C332" s="261" t="s">
        <v>476</v>
      </c>
      <c r="D332" s="232"/>
      <c r="E332" s="233">
        <v>1540.96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179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61" t="s">
        <v>477</v>
      </c>
      <c r="D333" s="232"/>
      <c r="E333" s="233">
        <v>773.38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179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0.399999999999999" outlineLevel="1" x14ac:dyDescent="0.25">
      <c r="A334" s="247">
        <v>87</v>
      </c>
      <c r="B334" s="248" t="s">
        <v>478</v>
      </c>
      <c r="C334" s="260" t="s">
        <v>479</v>
      </c>
      <c r="D334" s="249" t="s">
        <v>445</v>
      </c>
      <c r="E334" s="250">
        <v>197.22681</v>
      </c>
      <c r="F334" s="251"/>
      <c r="G334" s="252">
        <f>ROUND(E334*F334,2)</f>
        <v>0</v>
      </c>
      <c r="H334" s="231"/>
      <c r="I334" s="230">
        <f>ROUND(E334*H334,2)</f>
        <v>0</v>
      </c>
      <c r="J334" s="231"/>
      <c r="K334" s="230">
        <f>ROUND(E334*J334,2)</f>
        <v>0</v>
      </c>
      <c r="L334" s="230">
        <v>21</v>
      </c>
      <c r="M334" s="230">
        <f>G334*(1+L334/100)</f>
        <v>0</v>
      </c>
      <c r="N334" s="229">
        <v>6.0000000000000002E-5</v>
      </c>
      <c r="O334" s="229">
        <f>ROUND(E334*N334,2)</f>
        <v>0.01</v>
      </c>
      <c r="P334" s="229">
        <v>1E-3</v>
      </c>
      <c r="Q334" s="229">
        <f>ROUND(E334*P334,2)</f>
        <v>0.2</v>
      </c>
      <c r="R334" s="230"/>
      <c r="S334" s="230" t="s">
        <v>174</v>
      </c>
      <c r="T334" s="230" t="s">
        <v>175</v>
      </c>
      <c r="U334" s="230">
        <v>0.05</v>
      </c>
      <c r="V334" s="230">
        <f>ROUND(E334*U334,2)</f>
        <v>9.86</v>
      </c>
      <c r="W334" s="230"/>
      <c r="X334" s="230" t="s">
        <v>176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177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27"/>
      <c r="B335" s="228"/>
      <c r="C335" s="261" t="s">
        <v>480</v>
      </c>
      <c r="D335" s="232"/>
      <c r="E335" s="233"/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179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27"/>
      <c r="B336" s="228"/>
      <c r="C336" s="261" t="s">
        <v>481</v>
      </c>
      <c r="D336" s="232"/>
      <c r="E336" s="233">
        <v>56.76</v>
      </c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179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61" t="s">
        <v>482</v>
      </c>
      <c r="D337" s="232"/>
      <c r="E337" s="233">
        <v>54.87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179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61" t="s">
        <v>483</v>
      </c>
      <c r="D338" s="232"/>
      <c r="E338" s="233">
        <v>31.69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179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61" t="s">
        <v>484</v>
      </c>
      <c r="D339" s="232"/>
      <c r="E339" s="233">
        <v>31.22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179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27"/>
      <c r="B340" s="228"/>
      <c r="C340" s="262" t="s">
        <v>485</v>
      </c>
      <c r="D340" s="234"/>
      <c r="E340" s="235">
        <v>22.69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179</v>
      </c>
      <c r="AH340" s="210">
        <v>4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7"/>
      <c r="B341" s="228"/>
      <c r="C341" s="261" t="s">
        <v>486</v>
      </c>
      <c r="D341" s="232"/>
      <c r="E341" s="233"/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179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30.6" outlineLevel="1" x14ac:dyDescent="0.25">
      <c r="A342" s="227"/>
      <c r="B342" s="228"/>
      <c r="C342" s="261" t="s">
        <v>487</v>
      </c>
      <c r="D342" s="232"/>
      <c r="E342" s="233"/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179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61" t="s">
        <v>488</v>
      </c>
      <c r="D343" s="232"/>
      <c r="E343" s="233"/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179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0.399999999999999" outlineLevel="1" x14ac:dyDescent="0.25">
      <c r="A344" s="247">
        <v>88</v>
      </c>
      <c r="B344" s="248" t="s">
        <v>489</v>
      </c>
      <c r="C344" s="260" t="s">
        <v>490</v>
      </c>
      <c r="D344" s="249" t="s">
        <v>445</v>
      </c>
      <c r="E344" s="250">
        <v>944.44383000000005</v>
      </c>
      <c r="F344" s="251"/>
      <c r="G344" s="252">
        <f>ROUND(E344*F344,2)</f>
        <v>0</v>
      </c>
      <c r="H344" s="231"/>
      <c r="I344" s="230">
        <f>ROUND(E344*H344,2)</f>
        <v>0</v>
      </c>
      <c r="J344" s="231"/>
      <c r="K344" s="230">
        <f>ROUND(E344*J344,2)</f>
        <v>0</v>
      </c>
      <c r="L344" s="230">
        <v>21</v>
      </c>
      <c r="M344" s="230">
        <f>G344*(1+L344/100)</f>
        <v>0</v>
      </c>
      <c r="N344" s="229">
        <v>6.0000000000000002E-5</v>
      </c>
      <c r="O344" s="229">
        <f>ROUND(E344*N344,2)</f>
        <v>0.06</v>
      </c>
      <c r="P344" s="229">
        <v>1E-3</v>
      </c>
      <c r="Q344" s="229">
        <f>ROUND(E344*P344,2)</f>
        <v>0.94</v>
      </c>
      <c r="R344" s="230"/>
      <c r="S344" s="230" t="s">
        <v>213</v>
      </c>
      <c r="T344" s="230" t="s">
        <v>175</v>
      </c>
      <c r="U344" s="230">
        <v>0.04</v>
      </c>
      <c r="V344" s="230">
        <f>ROUND(E344*U344,2)</f>
        <v>37.78</v>
      </c>
      <c r="W344" s="230"/>
      <c r="X344" s="230" t="s">
        <v>176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177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61" t="s">
        <v>480</v>
      </c>
      <c r="D345" s="232"/>
      <c r="E345" s="233"/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179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7"/>
      <c r="B346" s="228"/>
      <c r="C346" s="261" t="s">
        <v>491</v>
      </c>
      <c r="D346" s="232"/>
      <c r="E346" s="233">
        <v>435.63</v>
      </c>
      <c r="F346" s="230"/>
      <c r="G346" s="23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179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61" t="s">
        <v>492</v>
      </c>
      <c r="D347" s="232"/>
      <c r="E347" s="233">
        <v>400.16</v>
      </c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179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27"/>
      <c r="B348" s="228"/>
      <c r="C348" s="262" t="s">
        <v>485</v>
      </c>
      <c r="D348" s="234"/>
      <c r="E348" s="235">
        <v>108.65</v>
      </c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179</v>
      </c>
      <c r="AH348" s="210">
        <v>4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27"/>
      <c r="B349" s="228"/>
      <c r="C349" s="261" t="s">
        <v>486</v>
      </c>
      <c r="D349" s="232"/>
      <c r="E349" s="233"/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179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30.6" outlineLevel="1" x14ac:dyDescent="0.25">
      <c r="A350" s="227"/>
      <c r="B350" s="228"/>
      <c r="C350" s="261" t="s">
        <v>487</v>
      </c>
      <c r="D350" s="232"/>
      <c r="E350" s="233"/>
      <c r="F350" s="230"/>
      <c r="G350" s="23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179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27"/>
      <c r="B351" s="228"/>
      <c r="C351" s="261" t="s">
        <v>488</v>
      </c>
      <c r="D351" s="232"/>
      <c r="E351" s="233"/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179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0.399999999999999" outlineLevel="1" x14ac:dyDescent="0.25">
      <c r="A352" s="247">
        <v>89</v>
      </c>
      <c r="B352" s="248" t="s">
        <v>493</v>
      </c>
      <c r="C352" s="260" t="s">
        <v>494</v>
      </c>
      <c r="D352" s="249" t="s">
        <v>445</v>
      </c>
      <c r="E352" s="250">
        <v>44693.83006</v>
      </c>
      <c r="F352" s="251"/>
      <c r="G352" s="252">
        <f>ROUND(E352*F352,2)</f>
        <v>0</v>
      </c>
      <c r="H352" s="231"/>
      <c r="I352" s="230">
        <f>ROUND(E352*H352,2)</f>
        <v>0</v>
      </c>
      <c r="J352" s="231"/>
      <c r="K352" s="230">
        <f>ROUND(E352*J352,2)</f>
        <v>0</v>
      </c>
      <c r="L352" s="230">
        <v>21</v>
      </c>
      <c r="M352" s="230">
        <f>G352*(1+L352/100)</f>
        <v>0</v>
      </c>
      <c r="N352" s="229">
        <v>6.0000000000000002E-5</v>
      </c>
      <c r="O352" s="229">
        <f>ROUND(E352*N352,2)</f>
        <v>2.68</v>
      </c>
      <c r="P352" s="229">
        <v>1E-3</v>
      </c>
      <c r="Q352" s="229">
        <f>ROUND(E352*P352,2)</f>
        <v>44.69</v>
      </c>
      <c r="R352" s="230"/>
      <c r="S352" s="230" t="s">
        <v>174</v>
      </c>
      <c r="T352" s="230" t="s">
        <v>175</v>
      </c>
      <c r="U352" s="230">
        <v>2.5999999999999999E-2</v>
      </c>
      <c r="V352" s="230">
        <f>ROUND(E352*U352,2)</f>
        <v>1162.04</v>
      </c>
      <c r="W352" s="230"/>
      <c r="X352" s="230" t="s">
        <v>176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177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7"/>
      <c r="B353" s="228"/>
      <c r="C353" s="261" t="s">
        <v>480</v>
      </c>
      <c r="D353" s="232"/>
      <c r="E353" s="233"/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179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27"/>
      <c r="B354" s="228"/>
      <c r="C354" s="261" t="s">
        <v>495</v>
      </c>
      <c r="D354" s="232"/>
      <c r="E354" s="233">
        <v>9946.2000000000007</v>
      </c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179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61" t="s">
        <v>496</v>
      </c>
      <c r="D355" s="232"/>
      <c r="E355" s="233">
        <v>1597.42</v>
      </c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179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27"/>
      <c r="B356" s="228"/>
      <c r="C356" s="261" t="s">
        <v>497</v>
      </c>
      <c r="D356" s="232"/>
      <c r="E356" s="233">
        <v>24636.21</v>
      </c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179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27"/>
      <c r="B357" s="228"/>
      <c r="C357" s="261" t="s">
        <v>498</v>
      </c>
      <c r="D357" s="232"/>
      <c r="E357" s="233">
        <v>814.51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179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27"/>
      <c r="B358" s="228"/>
      <c r="C358" s="261" t="s">
        <v>499</v>
      </c>
      <c r="D358" s="232"/>
      <c r="E358" s="233">
        <v>779.03</v>
      </c>
      <c r="F358" s="230"/>
      <c r="G358" s="230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179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27"/>
      <c r="B359" s="228"/>
      <c r="C359" s="261" t="s">
        <v>500</v>
      </c>
      <c r="D359" s="232"/>
      <c r="E359" s="233">
        <v>1778.7</v>
      </c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179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62" t="s">
        <v>485</v>
      </c>
      <c r="D360" s="234"/>
      <c r="E360" s="235">
        <v>5141.7700000000004</v>
      </c>
      <c r="F360" s="230"/>
      <c r="G360" s="230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179</v>
      </c>
      <c r="AH360" s="210">
        <v>4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27"/>
      <c r="B361" s="228"/>
      <c r="C361" s="261" t="s">
        <v>486</v>
      </c>
      <c r="D361" s="232"/>
      <c r="E361" s="233"/>
      <c r="F361" s="230"/>
      <c r="G361" s="23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179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30.6" outlineLevel="1" x14ac:dyDescent="0.25">
      <c r="A362" s="227"/>
      <c r="B362" s="228"/>
      <c r="C362" s="261" t="s">
        <v>487</v>
      </c>
      <c r="D362" s="232"/>
      <c r="E362" s="233"/>
      <c r="F362" s="230"/>
      <c r="G362" s="23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179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61" t="s">
        <v>488</v>
      </c>
      <c r="D363" s="232"/>
      <c r="E363" s="233"/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179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ht="20.399999999999999" outlineLevel="1" x14ac:dyDescent="0.25">
      <c r="A364" s="247">
        <v>90</v>
      </c>
      <c r="B364" s="248" t="s">
        <v>501</v>
      </c>
      <c r="C364" s="260" t="s">
        <v>502</v>
      </c>
      <c r="D364" s="249" t="s">
        <v>256</v>
      </c>
      <c r="E364" s="250">
        <v>1</v>
      </c>
      <c r="F364" s="251"/>
      <c r="G364" s="252">
        <f>ROUND(E364*F364,2)</f>
        <v>0</v>
      </c>
      <c r="H364" s="231"/>
      <c r="I364" s="230">
        <f>ROUND(E364*H364,2)</f>
        <v>0</v>
      </c>
      <c r="J364" s="231"/>
      <c r="K364" s="230">
        <f>ROUND(E364*J364,2)</f>
        <v>0</v>
      </c>
      <c r="L364" s="230">
        <v>21</v>
      </c>
      <c r="M364" s="230">
        <f>G364*(1+L364/100)</f>
        <v>0</v>
      </c>
      <c r="N364" s="229">
        <v>0</v>
      </c>
      <c r="O364" s="229">
        <f>ROUND(E364*N364,2)</f>
        <v>0</v>
      </c>
      <c r="P364" s="229">
        <v>0</v>
      </c>
      <c r="Q364" s="229">
        <f>ROUND(E364*P364,2)</f>
        <v>0</v>
      </c>
      <c r="R364" s="230"/>
      <c r="S364" s="230" t="s">
        <v>213</v>
      </c>
      <c r="T364" s="230" t="s">
        <v>175</v>
      </c>
      <c r="U364" s="230">
        <v>0</v>
      </c>
      <c r="V364" s="230">
        <f>ROUND(E364*U364,2)</f>
        <v>0</v>
      </c>
      <c r="W364" s="230"/>
      <c r="X364" s="230" t="s">
        <v>176</v>
      </c>
      <c r="Y364" s="210"/>
      <c r="Z364" s="210"/>
      <c r="AA364" s="210"/>
      <c r="AB364" s="210"/>
      <c r="AC364" s="210"/>
      <c r="AD364" s="210"/>
      <c r="AE364" s="210"/>
      <c r="AF364" s="210"/>
      <c r="AG364" s="210" t="s">
        <v>177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61" t="s">
        <v>503</v>
      </c>
      <c r="D365" s="232"/>
      <c r="E365" s="233"/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179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27"/>
      <c r="B366" s="228"/>
      <c r="C366" s="261" t="s">
        <v>504</v>
      </c>
      <c r="D366" s="232"/>
      <c r="E366" s="233"/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179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61" t="s">
        <v>505</v>
      </c>
      <c r="D367" s="232"/>
      <c r="E367" s="233"/>
      <c r="F367" s="230"/>
      <c r="G367" s="23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179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27"/>
      <c r="B368" s="228"/>
      <c r="C368" s="261" t="s">
        <v>506</v>
      </c>
      <c r="D368" s="232"/>
      <c r="E368" s="233"/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179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61" t="s">
        <v>507</v>
      </c>
      <c r="D369" s="232"/>
      <c r="E369" s="233"/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179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/>
      <c r="B370" s="228"/>
      <c r="C370" s="261" t="s">
        <v>508</v>
      </c>
      <c r="D370" s="232"/>
      <c r="E370" s="233">
        <v>1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179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47">
        <v>91</v>
      </c>
      <c r="B371" s="248" t="s">
        <v>509</v>
      </c>
      <c r="C371" s="260" t="s">
        <v>510</v>
      </c>
      <c r="D371" s="249" t="s">
        <v>445</v>
      </c>
      <c r="E371" s="250">
        <v>46486.903319999998</v>
      </c>
      <c r="F371" s="251"/>
      <c r="G371" s="252">
        <f>ROUND(E371*F371,2)</f>
        <v>0</v>
      </c>
      <c r="H371" s="231"/>
      <c r="I371" s="230">
        <f>ROUND(E371*H371,2)</f>
        <v>0</v>
      </c>
      <c r="J371" s="231"/>
      <c r="K371" s="230">
        <f>ROUND(E371*J371,2)</f>
        <v>0</v>
      </c>
      <c r="L371" s="230">
        <v>21</v>
      </c>
      <c r="M371" s="230">
        <f>G371*(1+L371/100)</f>
        <v>0</v>
      </c>
      <c r="N371" s="229">
        <v>1E-3</v>
      </c>
      <c r="O371" s="229">
        <f>ROUND(E371*N371,2)</f>
        <v>46.49</v>
      </c>
      <c r="P371" s="229">
        <v>0</v>
      </c>
      <c r="Q371" s="229">
        <f>ROUND(E371*P371,2)</f>
        <v>0</v>
      </c>
      <c r="R371" s="230"/>
      <c r="S371" s="230" t="s">
        <v>213</v>
      </c>
      <c r="T371" s="230" t="s">
        <v>175</v>
      </c>
      <c r="U371" s="230">
        <v>0</v>
      </c>
      <c r="V371" s="230">
        <f>ROUND(E371*U371,2)</f>
        <v>0</v>
      </c>
      <c r="W371" s="230"/>
      <c r="X371" s="230" t="s">
        <v>176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177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27"/>
      <c r="B372" s="228"/>
      <c r="C372" s="261" t="s">
        <v>511</v>
      </c>
      <c r="D372" s="232"/>
      <c r="E372" s="233">
        <v>46486.903319999998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179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0.399999999999999" outlineLevel="1" x14ac:dyDescent="0.25">
      <c r="A373" s="227"/>
      <c r="B373" s="228"/>
      <c r="C373" s="261" t="s">
        <v>512</v>
      </c>
      <c r="D373" s="232"/>
      <c r="E373" s="233"/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179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47">
        <v>92</v>
      </c>
      <c r="B374" s="248" t="s">
        <v>513</v>
      </c>
      <c r="C374" s="260" t="s">
        <v>514</v>
      </c>
      <c r="D374" s="249" t="s">
        <v>445</v>
      </c>
      <c r="E374" s="250">
        <v>46486.903319999998</v>
      </c>
      <c r="F374" s="251"/>
      <c r="G374" s="252">
        <f>ROUND(E374*F374,2)</f>
        <v>0</v>
      </c>
      <c r="H374" s="231"/>
      <c r="I374" s="230">
        <f>ROUND(E374*H374,2)</f>
        <v>0</v>
      </c>
      <c r="J374" s="231"/>
      <c r="K374" s="230">
        <f>ROUND(E374*J374,2)</f>
        <v>0</v>
      </c>
      <c r="L374" s="230">
        <v>21</v>
      </c>
      <c r="M374" s="230">
        <f>G374*(1+L374/100)</f>
        <v>0</v>
      </c>
      <c r="N374" s="229">
        <v>1E-3</v>
      </c>
      <c r="O374" s="229">
        <f>ROUND(E374*N374,2)</f>
        <v>46.49</v>
      </c>
      <c r="P374" s="229">
        <v>0</v>
      </c>
      <c r="Q374" s="229">
        <f>ROUND(E374*P374,2)</f>
        <v>0</v>
      </c>
      <c r="R374" s="230"/>
      <c r="S374" s="230" t="s">
        <v>213</v>
      </c>
      <c r="T374" s="230" t="s">
        <v>175</v>
      </c>
      <c r="U374" s="230">
        <v>0</v>
      </c>
      <c r="V374" s="230">
        <f>ROUND(E374*U374,2)</f>
        <v>0</v>
      </c>
      <c r="W374" s="230"/>
      <c r="X374" s="230" t="s">
        <v>176</v>
      </c>
      <c r="Y374" s="210"/>
      <c r="Z374" s="210"/>
      <c r="AA374" s="210"/>
      <c r="AB374" s="210"/>
      <c r="AC374" s="210"/>
      <c r="AD374" s="210"/>
      <c r="AE374" s="210"/>
      <c r="AF374" s="210"/>
      <c r="AG374" s="210" t="s">
        <v>177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27"/>
      <c r="B375" s="228"/>
      <c r="C375" s="261" t="s">
        <v>515</v>
      </c>
      <c r="D375" s="232"/>
      <c r="E375" s="233"/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179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27"/>
      <c r="B376" s="228"/>
      <c r="C376" s="261" t="s">
        <v>495</v>
      </c>
      <c r="D376" s="232"/>
      <c r="E376" s="233">
        <v>9946.2000000000007</v>
      </c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179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27"/>
      <c r="B377" s="228"/>
      <c r="C377" s="261" t="s">
        <v>496</v>
      </c>
      <c r="D377" s="232"/>
      <c r="E377" s="233">
        <v>1597.42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179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1" t="s">
        <v>497</v>
      </c>
      <c r="D378" s="232"/>
      <c r="E378" s="233">
        <v>24636.205000000002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179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27"/>
      <c r="B379" s="228"/>
      <c r="C379" s="261" t="s">
        <v>498</v>
      </c>
      <c r="D379" s="232"/>
      <c r="E379" s="233">
        <v>814.50599999999997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179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27"/>
      <c r="B380" s="228"/>
      <c r="C380" s="261" t="s">
        <v>491</v>
      </c>
      <c r="D380" s="232"/>
      <c r="E380" s="233">
        <v>435.63299999999998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179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27"/>
      <c r="B381" s="228"/>
      <c r="C381" s="261" t="s">
        <v>499</v>
      </c>
      <c r="D381" s="232"/>
      <c r="E381" s="233">
        <v>779.03099999999995</v>
      </c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179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61" t="s">
        <v>492</v>
      </c>
      <c r="D382" s="232"/>
      <c r="E382" s="233">
        <v>400.15800000000002</v>
      </c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179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61" t="s">
        <v>516</v>
      </c>
      <c r="D383" s="232"/>
      <c r="E383" s="233">
        <v>48.246000000000002</v>
      </c>
      <c r="F383" s="230"/>
      <c r="G383" s="23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179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27"/>
      <c r="B384" s="228"/>
      <c r="C384" s="261" t="s">
        <v>482</v>
      </c>
      <c r="D384" s="232"/>
      <c r="E384" s="233">
        <v>54.868000000000002</v>
      </c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179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27"/>
      <c r="B385" s="228"/>
      <c r="C385" s="261" t="s">
        <v>517</v>
      </c>
      <c r="D385" s="232"/>
      <c r="E385" s="233">
        <v>26.819099999999999</v>
      </c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179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62" t="s">
        <v>448</v>
      </c>
      <c r="D386" s="234"/>
      <c r="E386" s="235">
        <v>7747.8172199999999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179</v>
      </c>
      <c r="AH386" s="210">
        <v>4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20.399999999999999" outlineLevel="1" x14ac:dyDescent="0.25">
      <c r="A387" s="227"/>
      <c r="B387" s="228"/>
      <c r="C387" s="261" t="s">
        <v>512</v>
      </c>
      <c r="D387" s="232"/>
      <c r="E387" s="233"/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179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ht="20.399999999999999" outlineLevel="1" x14ac:dyDescent="0.25">
      <c r="A388" s="247">
        <v>93</v>
      </c>
      <c r="B388" s="248" t="s">
        <v>518</v>
      </c>
      <c r="C388" s="260" t="s">
        <v>519</v>
      </c>
      <c r="D388" s="249" t="s">
        <v>445</v>
      </c>
      <c r="E388" s="250">
        <v>8535.0720000000001</v>
      </c>
      <c r="F388" s="251"/>
      <c r="G388" s="252">
        <f>ROUND(E388*F388,2)</f>
        <v>0</v>
      </c>
      <c r="H388" s="231"/>
      <c r="I388" s="230">
        <f>ROUND(E388*H388,2)</f>
        <v>0</v>
      </c>
      <c r="J388" s="231"/>
      <c r="K388" s="230">
        <f>ROUND(E388*J388,2)</f>
        <v>0</v>
      </c>
      <c r="L388" s="230">
        <v>21</v>
      </c>
      <c r="M388" s="230">
        <f>G388*(1+L388/100)</f>
        <v>0</v>
      </c>
      <c r="N388" s="229">
        <v>0</v>
      </c>
      <c r="O388" s="229">
        <f>ROUND(E388*N388,2)</f>
        <v>0</v>
      </c>
      <c r="P388" s="229">
        <v>0</v>
      </c>
      <c r="Q388" s="229">
        <f>ROUND(E388*P388,2)</f>
        <v>0</v>
      </c>
      <c r="R388" s="230"/>
      <c r="S388" s="230" t="s">
        <v>213</v>
      </c>
      <c r="T388" s="230" t="s">
        <v>175</v>
      </c>
      <c r="U388" s="230">
        <v>0</v>
      </c>
      <c r="V388" s="230">
        <f>ROUND(E388*U388,2)</f>
        <v>0</v>
      </c>
      <c r="W388" s="230"/>
      <c r="X388" s="230" t="s">
        <v>176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177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27"/>
      <c r="B389" s="228"/>
      <c r="C389" s="261" t="s">
        <v>520</v>
      </c>
      <c r="D389" s="232"/>
      <c r="E389" s="233">
        <v>7112.56</v>
      </c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179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27"/>
      <c r="B390" s="228"/>
      <c r="C390" s="262" t="s">
        <v>448</v>
      </c>
      <c r="D390" s="234"/>
      <c r="E390" s="235">
        <v>1422.51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10"/>
      <c r="Z390" s="210"/>
      <c r="AA390" s="210"/>
      <c r="AB390" s="210"/>
      <c r="AC390" s="210"/>
      <c r="AD390" s="210"/>
      <c r="AE390" s="210"/>
      <c r="AF390" s="210"/>
      <c r="AG390" s="210" t="s">
        <v>179</v>
      </c>
      <c r="AH390" s="210">
        <v>4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ht="30.6" outlineLevel="1" x14ac:dyDescent="0.25">
      <c r="A391" s="247">
        <v>94</v>
      </c>
      <c r="B391" s="248" t="s">
        <v>521</v>
      </c>
      <c r="C391" s="260" t="s">
        <v>522</v>
      </c>
      <c r="D391" s="249" t="s">
        <v>445</v>
      </c>
      <c r="E391" s="250">
        <v>70.055999999999997</v>
      </c>
      <c r="F391" s="251"/>
      <c r="G391" s="252">
        <f>ROUND(E391*F391,2)</f>
        <v>0</v>
      </c>
      <c r="H391" s="231"/>
      <c r="I391" s="230">
        <f>ROUND(E391*H391,2)</f>
        <v>0</v>
      </c>
      <c r="J391" s="231"/>
      <c r="K391" s="230">
        <f>ROUND(E391*J391,2)</f>
        <v>0</v>
      </c>
      <c r="L391" s="230">
        <v>21</v>
      </c>
      <c r="M391" s="230">
        <f>G391*(1+L391/100)</f>
        <v>0</v>
      </c>
      <c r="N391" s="229">
        <v>0</v>
      </c>
      <c r="O391" s="229">
        <f>ROUND(E391*N391,2)</f>
        <v>0</v>
      </c>
      <c r="P391" s="229">
        <v>0</v>
      </c>
      <c r="Q391" s="229">
        <f>ROUND(E391*P391,2)</f>
        <v>0</v>
      </c>
      <c r="R391" s="230"/>
      <c r="S391" s="230" t="s">
        <v>213</v>
      </c>
      <c r="T391" s="230" t="s">
        <v>175</v>
      </c>
      <c r="U391" s="230">
        <v>0</v>
      </c>
      <c r="V391" s="230">
        <f>ROUND(E391*U391,2)</f>
        <v>0</v>
      </c>
      <c r="W391" s="230"/>
      <c r="X391" s="230" t="s">
        <v>176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177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27"/>
      <c r="B392" s="228"/>
      <c r="C392" s="261" t="s">
        <v>523</v>
      </c>
      <c r="D392" s="232"/>
      <c r="E392" s="233">
        <v>58.38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179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27"/>
      <c r="B393" s="228"/>
      <c r="C393" s="262" t="s">
        <v>448</v>
      </c>
      <c r="D393" s="234"/>
      <c r="E393" s="235">
        <v>11.68</v>
      </c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179</v>
      </c>
      <c r="AH393" s="210">
        <v>4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ht="30.6" outlineLevel="1" x14ac:dyDescent="0.25">
      <c r="A394" s="247">
        <v>95</v>
      </c>
      <c r="B394" s="248" t="s">
        <v>524</v>
      </c>
      <c r="C394" s="260" t="s">
        <v>525</v>
      </c>
      <c r="D394" s="249" t="s">
        <v>445</v>
      </c>
      <c r="E394" s="250">
        <v>680.72400000000005</v>
      </c>
      <c r="F394" s="251"/>
      <c r="G394" s="252">
        <f>ROUND(E394*F394,2)</f>
        <v>0</v>
      </c>
      <c r="H394" s="231"/>
      <c r="I394" s="230">
        <f>ROUND(E394*H394,2)</f>
        <v>0</v>
      </c>
      <c r="J394" s="231"/>
      <c r="K394" s="230">
        <f>ROUND(E394*J394,2)</f>
        <v>0</v>
      </c>
      <c r="L394" s="230">
        <v>21</v>
      </c>
      <c r="M394" s="230">
        <f>G394*(1+L394/100)</f>
        <v>0</v>
      </c>
      <c r="N394" s="229">
        <v>0</v>
      </c>
      <c r="O394" s="229">
        <f>ROUND(E394*N394,2)</f>
        <v>0</v>
      </c>
      <c r="P394" s="229">
        <v>0</v>
      </c>
      <c r="Q394" s="229">
        <f>ROUND(E394*P394,2)</f>
        <v>0</v>
      </c>
      <c r="R394" s="230"/>
      <c r="S394" s="230" t="s">
        <v>213</v>
      </c>
      <c r="T394" s="230" t="s">
        <v>175</v>
      </c>
      <c r="U394" s="230">
        <v>0</v>
      </c>
      <c r="V394" s="230">
        <f>ROUND(E394*U394,2)</f>
        <v>0</v>
      </c>
      <c r="W394" s="230"/>
      <c r="X394" s="230" t="s">
        <v>176</v>
      </c>
      <c r="Y394" s="210"/>
      <c r="Z394" s="210"/>
      <c r="AA394" s="210"/>
      <c r="AB394" s="210"/>
      <c r="AC394" s="210"/>
      <c r="AD394" s="210"/>
      <c r="AE394" s="210"/>
      <c r="AF394" s="210"/>
      <c r="AG394" s="210" t="s">
        <v>177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7"/>
      <c r="B395" s="228"/>
      <c r="C395" s="261" t="s">
        <v>526</v>
      </c>
      <c r="D395" s="232"/>
      <c r="E395" s="233">
        <v>567.27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179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7"/>
      <c r="B396" s="228"/>
      <c r="C396" s="262" t="s">
        <v>448</v>
      </c>
      <c r="D396" s="234"/>
      <c r="E396" s="235">
        <v>113.45</v>
      </c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179</v>
      </c>
      <c r="AH396" s="210">
        <v>4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62" t="s">
        <v>527</v>
      </c>
      <c r="D397" s="234"/>
      <c r="E397" s="235"/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179</v>
      </c>
      <c r="AH397" s="210">
        <v>4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30.6" outlineLevel="1" x14ac:dyDescent="0.25">
      <c r="A398" s="247">
        <v>96</v>
      </c>
      <c r="B398" s="248" t="s">
        <v>528</v>
      </c>
      <c r="C398" s="260" t="s">
        <v>529</v>
      </c>
      <c r="D398" s="249" t="s">
        <v>445</v>
      </c>
      <c r="E398" s="250">
        <v>797.25599999999997</v>
      </c>
      <c r="F398" s="251"/>
      <c r="G398" s="252">
        <f>ROUND(E398*F398,2)</f>
        <v>0</v>
      </c>
      <c r="H398" s="231"/>
      <c r="I398" s="230">
        <f>ROUND(E398*H398,2)</f>
        <v>0</v>
      </c>
      <c r="J398" s="231"/>
      <c r="K398" s="230">
        <f>ROUND(E398*J398,2)</f>
        <v>0</v>
      </c>
      <c r="L398" s="230">
        <v>21</v>
      </c>
      <c r="M398" s="230">
        <f>G398*(1+L398/100)</f>
        <v>0</v>
      </c>
      <c r="N398" s="229">
        <v>0</v>
      </c>
      <c r="O398" s="229">
        <f>ROUND(E398*N398,2)</f>
        <v>0</v>
      </c>
      <c r="P398" s="229">
        <v>0</v>
      </c>
      <c r="Q398" s="229">
        <f>ROUND(E398*P398,2)</f>
        <v>0</v>
      </c>
      <c r="R398" s="230"/>
      <c r="S398" s="230" t="s">
        <v>213</v>
      </c>
      <c r="T398" s="230" t="s">
        <v>175</v>
      </c>
      <c r="U398" s="230">
        <v>0</v>
      </c>
      <c r="V398" s="230">
        <f>ROUND(E398*U398,2)</f>
        <v>0</v>
      </c>
      <c r="W398" s="230"/>
      <c r="X398" s="230" t="s">
        <v>176</v>
      </c>
      <c r="Y398" s="210"/>
      <c r="Z398" s="210"/>
      <c r="AA398" s="210"/>
      <c r="AB398" s="210"/>
      <c r="AC398" s="210"/>
      <c r="AD398" s="210"/>
      <c r="AE398" s="210"/>
      <c r="AF398" s="210"/>
      <c r="AG398" s="210" t="s">
        <v>177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7"/>
      <c r="B399" s="228"/>
      <c r="C399" s="261" t="s">
        <v>530</v>
      </c>
      <c r="D399" s="232"/>
      <c r="E399" s="233">
        <v>664.38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179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62" t="s">
        <v>460</v>
      </c>
      <c r="D400" s="234"/>
      <c r="E400" s="235">
        <v>132.88</v>
      </c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179</v>
      </c>
      <c r="AH400" s="210">
        <v>4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ht="30.6" outlineLevel="1" x14ac:dyDescent="0.25">
      <c r="A401" s="247">
        <v>97</v>
      </c>
      <c r="B401" s="248" t="s">
        <v>531</v>
      </c>
      <c r="C401" s="260" t="s">
        <v>532</v>
      </c>
      <c r="D401" s="249" t="s">
        <v>445</v>
      </c>
      <c r="E401" s="250">
        <v>2009.88</v>
      </c>
      <c r="F401" s="251"/>
      <c r="G401" s="252">
        <f>ROUND(E401*F401,2)</f>
        <v>0</v>
      </c>
      <c r="H401" s="231"/>
      <c r="I401" s="230">
        <f>ROUND(E401*H401,2)</f>
        <v>0</v>
      </c>
      <c r="J401" s="231"/>
      <c r="K401" s="230">
        <f>ROUND(E401*J401,2)</f>
        <v>0</v>
      </c>
      <c r="L401" s="230">
        <v>21</v>
      </c>
      <c r="M401" s="230">
        <f>G401*(1+L401/100)</f>
        <v>0</v>
      </c>
      <c r="N401" s="229">
        <v>0</v>
      </c>
      <c r="O401" s="229">
        <f>ROUND(E401*N401,2)</f>
        <v>0</v>
      </c>
      <c r="P401" s="229">
        <v>0</v>
      </c>
      <c r="Q401" s="229">
        <f>ROUND(E401*P401,2)</f>
        <v>0</v>
      </c>
      <c r="R401" s="230"/>
      <c r="S401" s="230" t="s">
        <v>213</v>
      </c>
      <c r="T401" s="230" t="s">
        <v>175</v>
      </c>
      <c r="U401" s="230">
        <v>0</v>
      </c>
      <c r="V401" s="230">
        <f>ROUND(E401*U401,2)</f>
        <v>0</v>
      </c>
      <c r="W401" s="230"/>
      <c r="X401" s="230" t="s">
        <v>176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177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7"/>
      <c r="B402" s="228"/>
      <c r="C402" s="261" t="s">
        <v>533</v>
      </c>
      <c r="D402" s="232"/>
      <c r="E402" s="233">
        <v>1674.9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179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7"/>
      <c r="B403" s="228"/>
      <c r="C403" s="262" t="s">
        <v>460</v>
      </c>
      <c r="D403" s="234"/>
      <c r="E403" s="235">
        <v>334.98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179</v>
      </c>
      <c r="AH403" s="210">
        <v>4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20.399999999999999" outlineLevel="1" x14ac:dyDescent="0.25">
      <c r="A404" s="247">
        <v>98</v>
      </c>
      <c r="B404" s="248" t="s">
        <v>534</v>
      </c>
      <c r="C404" s="260" t="s">
        <v>535</v>
      </c>
      <c r="D404" s="249" t="s">
        <v>445</v>
      </c>
      <c r="E404" s="250">
        <v>2039.904</v>
      </c>
      <c r="F404" s="251"/>
      <c r="G404" s="252">
        <f>ROUND(E404*F404,2)</f>
        <v>0</v>
      </c>
      <c r="H404" s="231"/>
      <c r="I404" s="230">
        <f>ROUND(E404*H404,2)</f>
        <v>0</v>
      </c>
      <c r="J404" s="231"/>
      <c r="K404" s="230">
        <f>ROUND(E404*J404,2)</f>
        <v>0</v>
      </c>
      <c r="L404" s="230">
        <v>21</v>
      </c>
      <c r="M404" s="230">
        <f>G404*(1+L404/100)</f>
        <v>0</v>
      </c>
      <c r="N404" s="229">
        <v>0</v>
      </c>
      <c r="O404" s="229">
        <f>ROUND(E404*N404,2)</f>
        <v>0</v>
      </c>
      <c r="P404" s="229">
        <v>0</v>
      </c>
      <c r="Q404" s="229">
        <f>ROUND(E404*P404,2)</f>
        <v>0</v>
      </c>
      <c r="R404" s="230"/>
      <c r="S404" s="230" t="s">
        <v>213</v>
      </c>
      <c r="T404" s="230" t="s">
        <v>175</v>
      </c>
      <c r="U404" s="230">
        <v>0</v>
      </c>
      <c r="V404" s="230">
        <f>ROUND(E404*U404,2)</f>
        <v>0</v>
      </c>
      <c r="W404" s="230"/>
      <c r="X404" s="230" t="s">
        <v>176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177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61" t="s">
        <v>536</v>
      </c>
      <c r="D405" s="232"/>
      <c r="E405" s="233">
        <v>1699.92</v>
      </c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179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27"/>
      <c r="B406" s="228"/>
      <c r="C406" s="262" t="s">
        <v>460</v>
      </c>
      <c r="D406" s="234"/>
      <c r="E406" s="235">
        <v>339.98</v>
      </c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179</v>
      </c>
      <c r="AH406" s="210">
        <v>4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20.399999999999999" outlineLevel="1" x14ac:dyDescent="0.25">
      <c r="A407" s="247">
        <v>99</v>
      </c>
      <c r="B407" s="248" t="s">
        <v>537</v>
      </c>
      <c r="C407" s="260" t="s">
        <v>538</v>
      </c>
      <c r="D407" s="249" t="s">
        <v>445</v>
      </c>
      <c r="E407" s="250">
        <v>68.328000000000003</v>
      </c>
      <c r="F407" s="251"/>
      <c r="G407" s="252">
        <f>ROUND(E407*F407,2)</f>
        <v>0</v>
      </c>
      <c r="H407" s="231"/>
      <c r="I407" s="230">
        <f>ROUND(E407*H407,2)</f>
        <v>0</v>
      </c>
      <c r="J407" s="231"/>
      <c r="K407" s="230">
        <f>ROUND(E407*J407,2)</f>
        <v>0</v>
      </c>
      <c r="L407" s="230">
        <v>21</v>
      </c>
      <c r="M407" s="230">
        <f>G407*(1+L407/100)</f>
        <v>0</v>
      </c>
      <c r="N407" s="229">
        <v>0</v>
      </c>
      <c r="O407" s="229">
        <f>ROUND(E407*N407,2)</f>
        <v>0</v>
      </c>
      <c r="P407" s="229">
        <v>0</v>
      </c>
      <c r="Q407" s="229">
        <f>ROUND(E407*P407,2)</f>
        <v>0</v>
      </c>
      <c r="R407" s="230"/>
      <c r="S407" s="230" t="s">
        <v>213</v>
      </c>
      <c r="T407" s="230" t="s">
        <v>175</v>
      </c>
      <c r="U407" s="230">
        <v>0</v>
      </c>
      <c r="V407" s="230">
        <f>ROUND(E407*U407,2)</f>
        <v>0</v>
      </c>
      <c r="W407" s="230"/>
      <c r="X407" s="230" t="s">
        <v>176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177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61" t="s">
        <v>539</v>
      </c>
      <c r="D408" s="232"/>
      <c r="E408" s="233">
        <v>56.94</v>
      </c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179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62" t="s">
        <v>460</v>
      </c>
      <c r="D409" s="234"/>
      <c r="E409" s="235">
        <v>11.39</v>
      </c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179</v>
      </c>
      <c r="AH409" s="210">
        <v>4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0.399999999999999" outlineLevel="1" x14ac:dyDescent="0.25">
      <c r="A410" s="247">
        <v>100</v>
      </c>
      <c r="B410" s="248" t="s">
        <v>540</v>
      </c>
      <c r="C410" s="260" t="s">
        <v>541</v>
      </c>
      <c r="D410" s="249" t="s">
        <v>445</v>
      </c>
      <c r="E410" s="250">
        <v>3251.9879999999998</v>
      </c>
      <c r="F410" s="251"/>
      <c r="G410" s="252">
        <f>ROUND(E410*F410,2)</f>
        <v>0</v>
      </c>
      <c r="H410" s="231"/>
      <c r="I410" s="230">
        <f>ROUND(E410*H410,2)</f>
        <v>0</v>
      </c>
      <c r="J410" s="231"/>
      <c r="K410" s="230">
        <f>ROUND(E410*J410,2)</f>
        <v>0</v>
      </c>
      <c r="L410" s="230">
        <v>21</v>
      </c>
      <c r="M410" s="230">
        <f>G410*(1+L410/100)</f>
        <v>0</v>
      </c>
      <c r="N410" s="229">
        <v>0</v>
      </c>
      <c r="O410" s="229">
        <f>ROUND(E410*N410,2)</f>
        <v>0</v>
      </c>
      <c r="P410" s="229">
        <v>0</v>
      </c>
      <c r="Q410" s="229">
        <f>ROUND(E410*P410,2)</f>
        <v>0</v>
      </c>
      <c r="R410" s="230"/>
      <c r="S410" s="230" t="s">
        <v>213</v>
      </c>
      <c r="T410" s="230" t="s">
        <v>175</v>
      </c>
      <c r="U410" s="230">
        <v>0</v>
      </c>
      <c r="V410" s="230">
        <f>ROUND(E410*U410,2)</f>
        <v>0</v>
      </c>
      <c r="W410" s="230"/>
      <c r="X410" s="230" t="s">
        <v>176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177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61" t="s">
        <v>542</v>
      </c>
      <c r="D411" s="232"/>
      <c r="E411" s="233">
        <v>2709.99</v>
      </c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179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62" t="s">
        <v>460</v>
      </c>
      <c r="D412" s="234"/>
      <c r="E412" s="235">
        <v>542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179</v>
      </c>
      <c r="AH412" s="210">
        <v>4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20.399999999999999" outlineLevel="1" x14ac:dyDescent="0.25">
      <c r="A413" s="247">
        <v>101</v>
      </c>
      <c r="B413" s="248" t="s">
        <v>543</v>
      </c>
      <c r="C413" s="260" t="s">
        <v>544</v>
      </c>
      <c r="D413" s="249" t="s">
        <v>193</v>
      </c>
      <c r="E413" s="250">
        <v>479.52</v>
      </c>
      <c r="F413" s="251"/>
      <c r="G413" s="252">
        <f>ROUND(E413*F413,2)</f>
        <v>0</v>
      </c>
      <c r="H413" s="231"/>
      <c r="I413" s="230">
        <f>ROUND(E413*H413,2)</f>
        <v>0</v>
      </c>
      <c r="J413" s="231"/>
      <c r="K413" s="230">
        <f>ROUND(E413*J413,2)</f>
        <v>0</v>
      </c>
      <c r="L413" s="230">
        <v>21</v>
      </c>
      <c r="M413" s="230">
        <f>G413*(1+L413/100)</f>
        <v>0</v>
      </c>
      <c r="N413" s="229">
        <v>3.0599999999999998E-3</v>
      </c>
      <c r="O413" s="229">
        <f>ROUND(E413*N413,2)</f>
        <v>1.47</v>
      </c>
      <c r="P413" s="229">
        <v>0</v>
      </c>
      <c r="Q413" s="229">
        <f>ROUND(E413*P413,2)</f>
        <v>0</v>
      </c>
      <c r="R413" s="230"/>
      <c r="S413" s="230" t="s">
        <v>213</v>
      </c>
      <c r="T413" s="230" t="s">
        <v>175</v>
      </c>
      <c r="U413" s="230">
        <v>0</v>
      </c>
      <c r="V413" s="230">
        <f>ROUND(E413*U413,2)</f>
        <v>0</v>
      </c>
      <c r="W413" s="230"/>
      <c r="X413" s="230" t="s">
        <v>176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177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7"/>
      <c r="B414" s="228"/>
      <c r="C414" s="261" t="s">
        <v>545</v>
      </c>
      <c r="D414" s="232"/>
      <c r="E414" s="233">
        <v>444</v>
      </c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179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27"/>
      <c r="B415" s="228"/>
      <c r="C415" s="262" t="s">
        <v>398</v>
      </c>
      <c r="D415" s="234"/>
      <c r="E415" s="235">
        <v>35.520000000000003</v>
      </c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179</v>
      </c>
      <c r="AH415" s="210">
        <v>4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61" t="s">
        <v>546</v>
      </c>
      <c r="D416" s="232"/>
      <c r="E416" s="233"/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179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ht="20.399999999999999" outlineLevel="1" x14ac:dyDescent="0.25">
      <c r="A417" s="247">
        <v>102</v>
      </c>
      <c r="B417" s="248" t="s">
        <v>547</v>
      </c>
      <c r="C417" s="260" t="s">
        <v>548</v>
      </c>
      <c r="D417" s="249" t="s">
        <v>193</v>
      </c>
      <c r="E417" s="250">
        <v>119.88</v>
      </c>
      <c r="F417" s="251"/>
      <c r="G417" s="252">
        <f>ROUND(E417*F417,2)</f>
        <v>0</v>
      </c>
      <c r="H417" s="231"/>
      <c r="I417" s="230">
        <f>ROUND(E417*H417,2)</f>
        <v>0</v>
      </c>
      <c r="J417" s="231"/>
      <c r="K417" s="230">
        <f>ROUND(E417*J417,2)</f>
        <v>0</v>
      </c>
      <c r="L417" s="230">
        <v>21</v>
      </c>
      <c r="M417" s="230">
        <f>G417*(1+L417/100)</f>
        <v>0</v>
      </c>
      <c r="N417" s="229">
        <v>2.2399999999999998E-3</v>
      </c>
      <c r="O417" s="229">
        <f>ROUND(E417*N417,2)</f>
        <v>0.27</v>
      </c>
      <c r="P417" s="229">
        <v>0</v>
      </c>
      <c r="Q417" s="229">
        <f>ROUND(E417*P417,2)</f>
        <v>0</v>
      </c>
      <c r="R417" s="230"/>
      <c r="S417" s="230" t="s">
        <v>213</v>
      </c>
      <c r="T417" s="230" t="s">
        <v>175</v>
      </c>
      <c r="U417" s="230">
        <v>0</v>
      </c>
      <c r="V417" s="230">
        <f>ROUND(E417*U417,2)</f>
        <v>0</v>
      </c>
      <c r="W417" s="230"/>
      <c r="X417" s="230" t="s">
        <v>176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177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61" t="s">
        <v>404</v>
      </c>
      <c r="D418" s="232"/>
      <c r="E418" s="233">
        <v>111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179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27"/>
      <c r="B419" s="228"/>
      <c r="C419" s="262" t="s">
        <v>398</v>
      </c>
      <c r="D419" s="234"/>
      <c r="E419" s="235">
        <v>8.8800000000000008</v>
      </c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179</v>
      </c>
      <c r="AH419" s="210">
        <v>4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61" t="s">
        <v>546</v>
      </c>
      <c r="D420" s="232"/>
      <c r="E420" s="233"/>
      <c r="F420" s="230"/>
      <c r="G420" s="230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179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.399999999999999" outlineLevel="1" x14ac:dyDescent="0.25">
      <c r="A421" s="247">
        <v>103</v>
      </c>
      <c r="B421" s="248" t="s">
        <v>549</v>
      </c>
      <c r="C421" s="260" t="s">
        <v>550</v>
      </c>
      <c r="D421" s="249" t="s">
        <v>193</v>
      </c>
      <c r="E421" s="250">
        <v>119.88</v>
      </c>
      <c r="F421" s="251"/>
      <c r="G421" s="252">
        <f>ROUND(E421*F421,2)</f>
        <v>0</v>
      </c>
      <c r="H421" s="231"/>
      <c r="I421" s="230">
        <f>ROUND(E421*H421,2)</f>
        <v>0</v>
      </c>
      <c r="J421" s="231"/>
      <c r="K421" s="230">
        <f>ROUND(E421*J421,2)</f>
        <v>0</v>
      </c>
      <c r="L421" s="230">
        <v>21</v>
      </c>
      <c r="M421" s="230">
        <f>G421*(1+L421/100)</f>
        <v>0</v>
      </c>
      <c r="N421" s="229">
        <v>2.2399999999999998E-3</v>
      </c>
      <c r="O421" s="229">
        <f>ROUND(E421*N421,2)</f>
        <v>0.27</v>
      </c>
      <c r="P421" s="229">
        <v>0</v>
      </c>
      <c r="Q421" s="229">
        <f>ROUND(E421*P421,2)</f>
        <v>0</v>
      </c>
      <c r="R421" s="230"/>
      <c r="S421" s="230" t="s">
        <v>213</v>
      </c>
      <c r="T421" s="230" t="s">
        <v>175</v>
      </c>
      <c r="U421" s="230">
        <v>0</v>
      </c>
      <c r="V421" s="230">
        <f>ROUND(E421*U421,2)</f>
        <v>0</v>
      </c>
      <c r="W421" s="230"/>
      <c r="X421" s="230" t="s">
        <v>176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177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27"/>
      <c r="B422" s="228"/>
      <c r="C422" s="261" t="s">
        <v>404</v>
      </c>
      <c r="D422" s="232"/>
      <c r="E422" s="233">
        <v>111</v>
      </c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179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62" t="s">
        <v>398</v>
      </c>
      <c r="D423" s="234"/>
      <c r="E423" s="235">
        <v>8.8800000000000008</v>
      </c>
      <c r="F423" s="230"/>
      <c r="G423" s="23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179</v>
      </c>
      <c r="AH423" s="210">
        <v>4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61" t="s">
        <v>546</v>
      </c>
      <c r="D424" s="232"/>
      <c r="E424" s="233"/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179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47">
        <v>104</v>
      </c>
      <c r="B425" s="248" t="s">
        <v>551</v>
      </c>
      <c r="C425" s="260" t="s">
        <v>552</v>
      </c>
      <c r="D425" s="249" t="s">
        <v>359</v>
      </c>
      <c r="E425" s="250">
        <v>81</v>
      </c>
      <c r="F425" s="251"/>
      <c r="G425" s="252">
        <f>ROUND(E425*F425,2)</f>
        <v>0</v>
      </c>
      <c r="H425" s="231"/>
      <c r="I425" s="230">
        <f>ROUND(E425*H425,2)</f>
        <v>0</v>
      </c>
      <c r="J425" s="231"/>
      <c r="K425" s="230">
        <f>ROUND(E425*J425,2)</f>
        <v>0</v>
      </c>
      <c r="L425" s="230">
        <v>21</v>
      </c>
      <c r="M425" s="230">
        <f>G425*(1+L425/100)</f>
        <v>0</v>
      </c>
      <c r="N425" s="229">
        <v>2.8000000000000001E-2</v>
      </c>
      <c r="O425" s="229">
        <f>ROUND(E425*N425,2)</f>
        <v>2.27</v>
      </c>
      <c r="P425" s="229">
        <v>0</v>
      </c>
      <c r="Q425" s="229">
        <f>ROUND(E425*P425,2)</f>
        <v>0</v>
      </c>
      <c r="R425" s="230"/>
      <c r="S425" s="230" t="s">
        <v>213</v>
      </c>
      <c r="T425" s="230" t="s">
        <v>175</v>
      </c>
      <c r="U425" s="230">
        <v>0</v>
      </c>
      <c r="V425" s="230">
        <f>ROUND(E425*U425,2)</f>
        <v>0</v>
      </c>
      <c r="W425" s="230"/>
      <c r="X425" s="230" t="s">
        <v>176</v>
      </c>
      <c r="Y425" s="210"/>
      <c r="Z425" s="210"/>
      <c r="AA425" s="210"/>
      <c r="AB425" s="210"/>
      <c r="AC425" s="210"/>
      <c r="AD425" s="210"/>
      <c r="AE425" s="210"/>
      <c r="AF425" s="210"/>
      <c r="AG425" s="210" t="s">
        <v>177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61" t="s">
        <v>553</v>
      </c>
      <c r="D426" s="232"/>
      <c r="E426" s="233">
        <v>81</v>
      </c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179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61" t="s">
        <v>546</v>
      </c>
      <c r="D427" s="232"/>
      <c r="E427" s="233"/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179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47">
        <v>105</v>
      </c>
      <c r="B428" s="248" t="s">
        <v>554</v>
      </c>
      <c r="C428" s="260" t="s">
        <v>555</v>
      </c>
      <c r="D428" s="249" t="s">
        <v>359</v>
      </c>
      <c r="E428" s="250">
        <v>81</v>
      </c>
      <c r="F428" s="251"/>
      <c r="G428" s="252">
        <f>ROUND(E428*F428,2)</f>
        <v>0</v>
      </c>
      <c r="H428" s="231"/>
      <c r="I428" s="230">
        <f>ROUND(E428*H428,2)</f>
        <v>0</v>
      </c>
      <c r="J428" s="231"/>
      <c r="K428" s="230">
        <f>ROUND(E428*J428,2)</f>
        <v>0</v>
      </c>
      <c r="L428" s="230">
        <v>21</v>
      </c>
      <c r="M428" s="230">
        <f>G428*(1+L428/100)</f>
        <v>0</v>
      </c>
      <c r="N428" s="229">
        <v>1.03E-2</v>
      </c>
      <c r="O428" s="229">
        <f>ROUND(E428*N428,2)</f>
        <v>0.83</v>
      </c>
      <c r="P428" s="229">
        <v>0</v>
      </c>
      <c r="Q428" s="229">
        <f>ROUND(E428*P428,2)</f>
        <v>0</v>
      </c>
      <c r="R428" s="230"/>
      <c r="S428" s="230" t="s">
        <v>213</v>
      </c>
      <c r="T428" s="230" t="s">
        <v>175</v>
      </c>
      <c r="U428" s="230">
        <v>0</v>
      </c>
      <c r="V428" s="230">
        <f>ROUND(E428*U428,2)</f>
        <v>0</v>
      </c>
      <c r="W428" s="230"/>
      <c r="X428" s="230" t="s">
        <v>176</v>
      </c>
      <c r="Y428" s="210"/>
      <c r="Z428" s="210"/>
      <c r="AA428" s="210"/>
      <c r="AB428" s="210"/>
      <c r="AC428" s="210"/>
      <c r="AD428" s="210"/>
      <c r="AE428" s="210"/>
      <c r="AF428" s="210"/>
      <c r="AG428" s="210" t="s">
        <v>177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61" t="s">
        <v>553</v>
      </c>
      <c r="D429" s="232"/>
      <c r="E429" s="233">
        <v>81</v>
      </c>
      <c r="F429" s="230"/>
      <c r="G429" s="230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179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7"/>
      <c r="B430" s="228"/>
      <c r="C430" s="261" t="s">
        <v>546</v>
      </c>
      <c r="D430" s="232"/>
      <c r="E430" s="233"/>
      <c r="F430" s="230"/>
      <c r="G430" s="23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179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47">
        <v>106</v>
      </c>
      <c r="B431" s="248" t="s">
        <v>556</v>
      </c>
      <c r="C431" s="260" t="s">
        <v>557</v>
      </c>
      <c r="D431" s="249" t="s">
        <v>359</v>
      </c>
      <c r="E431" s="250">
        <v>63</v>
      </c>
      <c r="F431" s="251"/>
      <c r="G431" s="252">
        <f>ROUND(E431*F431,2)</f>
        <v>0</v>
      </c>
      <c r="H431" s="231"/>
      <c r="I431" s="230">
        <f>ROUND(E431*H431,2)</f>
        <v>0</v>
      </c>
      <c r="J431" s="231"/>
      <c r="K431" s="230">
        <f>ROUND(E431*J431,2)</f>
        <v>0</v>
      </c>
      <c r="L431" s="230">
        <v>21</v>
      </c>
      <c r="M431" s="230">
        <f>G431*(1+L431/100)</f>
        <v>0</v>
      </c>
      <c r="N431" s="229">
        <v>4.7999999999999996E-3</v>
      </c>
      <c r="O431" s="229">
        <f>ROUND(E431*N431,2)</f>
        <v>0.3</v>
      </c>
      <c r="P431" s="229">
        <v>0</v>
      </c>
      <c r="Q431" s="229">
        <f>ROUND(E431*P431,2)</f>
        <v>0</v>
      </c>
      <c r="R431" s="230"/>
      <c r="S431" s="230" t="s">
        <v>213</v>
      </c>
      <c r="T431" s="230" t="s">
        <v>175</v>
      </c>
      <c r="U431" s="230">
        <v>0</v>
      </c>
      <c r="V431" s="230">
        <f>ROUND(E431*U431,2)</f>
        <v>0</v>
      </c>
      <c r="W431" s="230"/>
      <c r="X431" s="230" t="s">
        <v>176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177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61" t="s">
        <v>558</v>
      </c>
      <c r="D432" s="232"/>
      <c r="E432" s="233">
        <v>63</v>
      </c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179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61" t="s">
        <v>546</v>
      </c>
      <c r="D433" s="232"/>
      <c r="E433" s="233"/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179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ht="20.399999999999999" outlineLevel="1" x14ac:dyDescent="0.25">
      <c r="A434" s="247">
        <v>107</v>
      </c>
      <c r="B434" s="248" t="s">
        <v>559</v>
      </c>
      <c r="C434" s="260" t="s">
        <v>560</v>
      </c>
      <c r="D434" s="249" t="s">
        <v>359</v>
      </c>
      <c r="E434" s="250">
        <v>198</v>
      </c>
      <c r="F434" s="251"/>
      <c r="G434" s="252">
        <f>ROUND(E434*F434,2)</f>
        <v>0</v>
      </c>
      <c r="H434" s="231"/>
      <c r="I434" s="230">
        <f>ROUND(E434*H434,2)</f>
        <v>0</v>
      </c>
      <c r="J434" s="231"/>
      <c r="K434" s="230">
        <f>ROUND(E434*J434,2)</f>
        <v>0</v>
      </c>
      <c r="L434" s="230">
        <v>21</v>
      </c>
      <c r="M434" s="230">
        <f>G434*(1+L434/100)</f>
        <v>0</v>
      </c>
      <c r="N434" s="229">
        <v>3.3999999999999998E-3</v>
      </c>
      <c r="O434" s="229">
        <f>ROUND(E434*N434,2)</f>
        <v>0.67</v>
      </c>
      <c r="P434" s="229">
        <v>0</v>
      </c>
      <c r="Q434" s="229">
        <f>ROUND(E434*P434,2)</f>
        <v>0</v>
      </c>
      <c r="R434" s="230"/>
      <c r="S434" s="230" t="s">
        <v>213</v>
      </c>
      <c r="T434" s="230" t="s">
        <v>175</v>
      </c>
      <c r="U434" s="230">
        <v>0</v>
      </c>
      <c r="V434" s="230">
        <f>ROUND(E434*U434,2)</f>
        <v>0</v>
      </c>
      <c r="W434" s="230"/>
      <c r="X434" s="230" t="s">
        <v>176</v>
      </c>
      <c r="Y434" s="210"/>
      <c r="Z434" s="210"/>
      <c r="AA434" s="210"/>
      <c r="AB434" s="210"/>
      <c r="AC434" s="210"/>
      <c r="AD434" s="210"/>
      <c r="AE434" s="210"/>
      <c r="AF434" s="210"/>
      <c r="AG434" s="210" t="s">
        <v>177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27"/>
      <c r="B435" s="228"/>
      <c r="C435" s="261" t="s">
        <v>561</v>
      </c>
      <c r="D435" s="232"/>
      <c r="E435" s="233">
        <v>198</v>
      </c>
      <c r="F435" s="230"/>
      <c r="G435" s="230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179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61" t="s">
        <v>546</v>
      </c>
      <c r="D436" s="232"/>
      <c r="E436" s="233"/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179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ht="20.399999999999999" outlineLevel="1" x14ac:dyDescent="0.25">
      <c r="A437" s="247">
        <v>108</v>
      </c>
      <c r="B437" s="248" t="s">
        <v>562</v>
      </c>
      <c r="C437" s="260" t="s">
        <v>563</v>
      </c>
      <c r="D437" s="249" t="s">
        <v>359</v>
      </c>
      <c r="E437" s="250">
        <v>153</v>
      </c>
      <c r="F437" s="251"/>
      <c r="G437" s="252">
        <f>ROUND(E437*F437,2)</f>
        <v>0</v>
      </c>
      <c r="H437" s="231"/>
      <c r="I437" s="230">
        <f>ROUND(E437*H437,2)</f>
        <v>0</v>
      </c>
      <c r="J437" s="231"/>
      <c r="K437" s="230">
        <f>ROUND(E437*J437,2)</f>
        <v>0</v>
      </c>
      <c r="L437" s="230">
        <v>21</v>
      </c>
      <c r="M437" s="230">
        <f>G437*(1+L437/100)</f>
        <v>0</v>
      </c>
      <c r="N437" s="229">
        <v>1.8E-3</v>
      </c>
      <c r="O437" s="229">
        <f>ROUND(E437*N437,2)</f>
        <v>0.28000000000000003</v>
      </c>
      <c r="P437" s="229">
        <v>0</v>
      </c>
      <c r="Q437" s="229">
        <f>ROUND(E437*P437,2)</f>
        <v>0</v>
      </c>
      <c r="R437" s="230"/>
      <c r="S437" s="230" t="s">
        <v>213</v>
      </c>
      <c r="T437" s="230" t="s">
        <v>175</v>
      </c>
      <c r="U437" s="230">
        <v>0</v>
      </c>
      <c r="V437" s="230">
        <f>ROUND(E437*U437,2)</f>
        <v>0</v>
      </c>
      <c r="W437" s="230"/>
      <c r="X437" s="230" t="s">
        <v>176</v>
      </c>
      <c r="Y437" s="210"/>
      <c r="Z437" s="210"/>
      <c r="AA437" s="210"/>
      <c r="AB437" s="210"/>
      <c r="AC437" s="210"/>
      <c r="AD437" s="210"/>
      <c r="AE437" s="210"/>
      <c r="AF437" s="210"/>
      <c r="AG437" s="210" t="s">
        <v>177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27"/>
      <c r="B438" s="228"/>
      <c r="C438" s="261" t="s">
        <v>564</v>
      </c>
      <c r="D438" s="232"/>
      <c r="E438" s="233">
        <v>153</v>
      </c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179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27"/>
      <c r="B439" s="228"/>
      <c r="C439" s="261" t="s">
        <v>546</v>
      </c>
      <c r="D439" s="232"/>
      <c r="E439" s="233"/>
      <c r="F439" s="230"/>
      <c r="G439" s="230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10"/>
      <c r="Z439" s="210"/>
      <c r="AA439" s="210"/>
      <c r="AB439" s="210"/>
      <c r="AC439" s="210"/>
      <c r="AD439" s="210"/>
      <c r="AE439" s="210"/>
      <c r="AF439" s="210"/>
      <c r="AG439" s="210" t="s">
        <v>179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x14ac:dyDescent="0.25">
      <c r="A440" s="240" t="s">
        <v>169</v>
      </c>
      <c r="B440" s="241" t="s">
        <v>109</v>
      </c>
      <c r="C440" s="259" t="s">
        <v>110</v>
      </c>
      <c r="D440" s="242"/>
      <c r="E440" s="243"/>
      <c r="F440" s="244"/>
      <c r="G440" s="245">
        <f>SUMIF(AG441:AG447,"&lt;&gt;NOR",G441:G447)</f>
        <v>0</v>
      </c>
      <c r="H440" s="239"/>
      <c r="I440" s="239">
        <f>SUM(I441:I447)</f>
        <v>0</v>
      </c>
      <c r="J440" s="239"/>
      <c r="K440" s="239">
        <f>SUM(K441:K447)</f>
        <v>0</v>
      </c>
      <c r="L440" s="239"/>
      <c r="M440" s="239">
        <f>SUM(M441:M447)</f>
        <v>0</v>
      </c>
      <c r="N440" s="238"/>
      <c r="O440" s="238">
        <f>SUM(O441:O447)</f>
        <v>0.53</v>
      </c>
      <c r="P440" s="238"/>
      <c r="Q440" s="238">
        <f>SUM(Q441:Q447)</f>
        <v>0</v>
      </c>
      <c r="R440" s="239"/>
      <c r="S440" s="239"/>
      <c r="T440" s="239"/>
      <c r="U440" s="239"/>
      <c r="V440" s="239">
        <f>SUM(V441:V447)</f>
        <v>13.34</v>
      </c>
      <c r="W440" s="239"/>
      <c r="X440" s="239"/>
      <c r="AG440" t="s">
        <v>170</v>
      </c>
    </row>
    <row r="441" spans="1:60" ht="20.399999999999999" outlineLevel="1" x14ac:dyDescent="0.25">
      <c r="A441" s="247">
        <v>109</v>
      </c>
      <c r="B441" s="248" t="s">
        <v>565</v>
      </c>
      <c r="C441" s="260" t="s">
        <v>566</v>
      </c>
      <c r="D441" s="249" t="s">
        <v>173</v>
      </c>
      <c r="E441" s="250">
        <v>17.347999999999999</v>
      </c>
      <c r="F441" s="251"/>
      <c r="G441" s="252">
        <f>ROUND(E441*F441,2)</f>
        <v>0</v>
      </c>
      <c r="H441" s="231"/>
      <c r="I441" s="230">
        <f>ROUND(E441*H441,2)</f>
        <v>0</v>
      </c>
      <c r="J441" s="231"/>
      <c r="K441" s="230">
        <f>ROUND(E441*J441,2)</f>
        <v>0</v>
      </c>
      <c r="L441" s="230">
        <v>21</v>
      </c>
      <c r="M441" s="230">
        <f>G441*(1+L441/100)</f>
        <v>0</v>
      </c>
      <c r="N441" s="229">
        <v>1.3559999999999999E-2</v>
      </c>
      <c r="O441" s="229">
        <f>ROUND(E441*N441,2)</f>
        <v>0.24</v>
      </c>
      <c r="P441" s="229">
        <v>0</v>
      </c>
      <c r="Q441" s="229">
        <f>ROUND(E441*P441,2)</f>
        <v>0</v>
      </c>
      <c r="R441" s="230"/>
      <c r="S441" s="230" t="s">
        <v>174</v>
      </c>
      <c r="T441" s="230" t="s">
        <v>175</v>
      </c>
      <c r="U441" s="230">
        <v>0.76900000000000002</v>
      </c>
      <c r="V441" s="230">
        <f>ROUND(E441*U441,2)</f>
        <v>13.34</v>
      </c>
      <c r="W441" s="230"/>
      <c r="X441" s="230" t="s">
        <v>176</v>
      </c>
      <c r="Y441" s="210"/>
      <c r="Z441" s="210"/>
      <c r="AA441" s="210"/>
      <c r="AB441" s="210"/>
      <c r="AC441" s="210"/>
      <c r="AD441" s="210"/>
      <c r="AE441" s="210"/>
      <c r="AF441" s="210"/>
      <c r="AG441" s="210" t="s">
        <v>177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27"/>
      <c r="B442" s="228"/>
      <c r="C442" s="261" t="s">
        <v>567</v>
      </c>
      <c r="D442" s="232"/>
      <c r="E442" s="233">
        <v>15.64</v>
      </c>
      <c r="F442" s="230"/>
      <c r="G442" s="23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179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27"/>
      <c r="B443" s="228"/>
      <c r="C443" s="261" t="s">
        <v>568</v>
      </c>
      <c r="D443" s="232"/>
      <c r="E443" s="233">
        <v>2.89</v>
      </c>
      <c r="F443" s="230"/>
      <c r="G443" s="230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179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7"/>
      <c r="B444" s="228"/>
      <c r="C444" s="261" t="s">
        <v>569</v>
      </c>
      <c r="D444" s="232"/>
      <c r="E444" s="233">
        <v>-1.18</v>
      </c>
      <c r="F444" s="230"/>
      <c r="G444" s="230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179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ht="20.399999999999999" outlineLevel="1" x14ac:dyDescent="0.25">
      <c r="A445" s="247">
        <v>110</v>
      </c>
      <c r="B445" s="248" t="s">
        <v>570</v>
      </c>
      <c r="C445" s="260" t="s">
        <v>571</v>
      </c>
      <c r="D445" s="249" t="s">
        <v>173</v>
      </c>
      <c r="E445" s="250">
        <v>19.347999999999999</v>
      </c>
      <c r="F445" s="251"/>
      <c r="G445" s="252">
        <f>ROUND(E445*F445,2)</f>
        <v>0</v>
      </c>
      <c r="H445" s="231"/>
      <c r="I445" s="230">
        <f>ROUND(E445*H445,2)</f>
        <v>0</v>
      </c>
      <c r="J445" s="231"/>
      <c r="K445" s="230">
        <f>ROUND(E445*J445,2)</f>
        <v>0</v>
      </c>
      <c r="L445" s="230">
        <v>21</v>
      </c>
      <c r="M445" s="230">
        <f>G445*(1+L445/100)</f>
        <v>0</v>
      </c>
      <c r="N445" s="229">
        <v>1.4999999999999999E-2</v>
      </c>
      <c r="O445" s="229">
        <f>ROUND(E445*N445,2)</f>
        <v>0.28999999999999998</v>
      </c>
      <c r="P445" s="229">
        <v>0</v>
      </c>
      <c r="Q445" s="229">
        <f>ROUND(E445*P445,2)</f>
        <v>0</v>
      </c>
      <c r="R445" s="230"/>
      <c r="S445" s="230" t="s">
        <v>213</v>
      </c>
      <c r="T445" s="230" t="s">
        <v>175</v>
      </c>
      <c r="U445" s="230">
        <v>0</v>
      </c>
      <c r="V445" s="230">
        <f>ROUND(E445*U445,2)</f>
        <v>0</v>
      </c>
      <c r="W445" s="230"/>
      <c r="X445" s="230" t="s">
        <v>288</v>
      </c>
      <c r="Y445" s="210"/>
      <c r="Z445" s="210"/>
      <c r="AA445" s="210"/>
      <c r="AB445" s="210"/>
      <c r="AC445" s="210"/>
      <c r="AD445" s="210"/>
      <c r="AE445" s="210"/>
      <c r="AF445" s="210"/>
      <c r="AG445" s="210" t="s">
        <v>289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61" t="s">
        <v>572</v>
      </c>
      <c r="D446" s="232"/>
      <c r="E446" s="233">
        <v>17.350000000000001</v>
      </c>
      <c r="F446" s="230"/>
      <c r="G446" s="230"/>
      <c r="H446" s="230"/>
      <c r="I446" s="230"/>
      <c r="J446" s="230"/>
      <c r="K446" s="230"/>
      <c r="L446" s="230"/>
      <c r="M446" s="230"/>
      <c r="N446" s="229"/>
      <c r="O446" s="229"/>
      <c r="P446" s="229"/>
      <c r="Q446" s="229"/>
      <c r="R446" s="230"/>
      <c r="S446" s="230"/>
      <c r="T446" s="230"/>
      <c r="U446" s="230"/>
      <c r="V446" s="230"/>
      <c r="W446" s="230"/>
      <c r="X446" s="23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179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61" t="s">
        <v>573</v>
      </c>
      <c r="D447" s="232"/>
      <c r="E447" s="233">
        <v>2</v>
      </c>
      <c r="F447" s="230"/>
      <c r="G447" s="230"/>
      <c r="H447" s="230"/>
      <c r="I447" s="230"/>
      <c r="J447" s="230"/>
      <c r="K447" s="230"/>
      <c r="L447" s="230"/>
      <c r="M447" s="230"/>
      <c r="N447" s="229"/>
      <c r="O447" s="229"/>
      <c r="P447" s="229"/>
      <c r="Q447" s="229"/>
      <c r="R447" s="230"/>
      <c r="S447" s="230"/>
      <c r="T447" s="230"/>
      <c r="U447" s="230"/>
      <c r="V447" s="230"/>
      <c r="W447" s="230"/>
      <c r="X447" s="23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179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x14ac:dyDescent="0.25">
      <c r="A448" s="240" t="s">
        <v>169</v>
      </c>
      <c r="B448" s="241" t="s">
        <v>137</v>
      </c>
      <c r="C448" s="259" t="s">
        <v>138</v>
      </c>
      <c r="D448" s="242"/>
      <c r="E448" s="243"/>
      <c r="F448" s="244"/>
      <c r="G448" s="245">
        <f>SUMIF(AG449:AG451,"&lt;&gt;NOR",G449:G451)</f>
        <v>0</v>
      </c>
      <c r="H448" s="239"/>
      <c r="I448" s="239">
        <f>SUM(I449:I451)</f>
        <v>0</v>
      </c>
      <c r="J448" s="239"/>
      <c r="K448" s="239">
        <f>SUM(K449:K451)</f>
        <v>0</v>
      </c>
      <c r="L448" s="239"/>
      <c r="M448" s="239">
        <f>SUM(M449:M451)</f>
        <v>0</v>
      </c>
      <c r="N448" s="238"/>
      <c r="O448" s="238">
        <f>SUM(O449:O451)</f>
        <v>0.01</v>
      </c>
      <c r="P448" s="238"/>
      <c r="Q448" s="238">
        <f>SUM(Q449:Q451)</f>
        <v>0</v>
      </c>
      <c r="R448" s="239"/>
      <c r="S448" s="239"/>
      <c r="T448" s="239"/>
      <c r="U448" s="239"/>
      <c r="V448" s="239">
        <f>SUM(V449:V451)</f>
        <v>3.65</v>
      </c>
      <c r="W448" s="239"/>
      <c r="X448" s="239"/>
      <c r="AG448" t="s">
        <v>170</v>
      </c>
    </row>
    <row r="449" spans="1:60" ht="20.399999999999999" outlineLevel="1" x14ac:dyDescent="0.25">
      <c r="A449" s="247">
        <v>111</v>
      </c>
      <c r="B449" s="248" t="s">
        <v>574</v>
      </c>
      <c r="C449" s="260" t="s">
        <v>575</v>
      </c>
      <c r="D449" s="249" t="s">
        <v>173</v>
      </c>
      <c r="E449" s="250">
        <v>34.695999999999998</v>
      </c>
      <c r="F449" s="251"/>
      <c r="G449" s="252">
        <f>ROUND(E449*F449,2)</f>
        <v>0</v>
      </c>
      <c r="H449" s="231"/>
      <c r="I449" s="230">
        <f>ROUND(E449*H449,2)</f>
        <v>0</v>
      </c>
      <c r="J449" s="231"/>
      <c r="K449" s="230">
        <f>ROUND(E449*J449,2)</f>
        <v>0</v>
      </c>
      <c r="L449" s="230">
        <v>21</v>
      </c>
      <c r="M449" s="230">
        <f>G449*(1+L449/100)</f>
        <v>0</v>
      </c>
      <c r="N449" s="229">
        <v>2.5000000000000001E-4</v>
      </c>
      <c r="O449" s="229">
        <f>ROUND(E449*N449,2)</f>
        <v>0.01</v>
      </c>
      <c r="P449" s="229">
        <v>0</v>
      </c>
      <c r="Q449" s="229">
        <f>ROUND(E449*P449,2)</f>
        <v>0</v>
      </c>
      <c r="R449" s="230"/>
      <c r="S449" s="230" t="s">
        <v>174</v>
      </c>
      <c r="T449" s="230" t="s">
        <v>175</v>
      </c>
      <c r="U449" s="230">
        <v>0.10506</v>
      </c>
      <c r="V449" s="230">
        <f>ROUND(E449*U449,2)</f>
        <v>3.65</v>
      </c>
      <c r="W449" s="230"/>
      <c r="X449" s="230" t="s">
        <v>176</v>
      </c>
      <c r="Y449" s="210"/>
      <c r="Z449" s="210"/>
      <c r="AA449" s="210"/>
      <c r="AB449" s="210"/>
      <c r="AC449" s="210"/>
      <c r="AD449" s="210"/>
      <c r="AE449" s="210"/>
      <c r="AF449" s="210"/>
      <c r="AG449" s="210" t="s">
        <v>177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61" t="s">
        <v>576</v>
      </c>
      <c r="D450" s="232"/>
      <c r="E450" s="233">
        <v>34.700000000000003</v>
      </c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179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61" t="s">
        <v>577</v>
      </c>
      <c r="D451" s="232"/>
      <c r="E451" s="233"/>
      <c r="F451" s="230"/>
      <c r="G451" s="230"/>
      <c r="H451" s="230"/>
      <c r="I451" s="230"/>
      <c r="J451" s="230"/>
      <c r="K451" s="230"/>
      <c r="L451" s="230"/>
      <c r="M451" s="230"/>
      <c r="N451" s="229"/>
      <c r="O451" s="229"/>
      <c r="P451" s="229"/>
      <c r="Q451" s="229"/>
      <c r="R451" s="230"/>
      <c r="S451" s="230"/>
      <c r="T451" s="230"/>
      <c r="U451" s="230"/>
      <c r="V451" s="230"/>
      <c r="W451" s="230"/>
      <c r="X451" s="23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179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x14ac:dyDescent="0.25">
      <c r="A452" s="240" t="s">
        <v>169</v>
      </c>
      <c r="B452" s="241" t="s">
        <v>133</v>
      </c>
      <c r="C452" s="259" t="s">
        <v>134</v>
      </c>
      <c r="D452" s="242"/>
      <c r="E452" s="243"/>
      <c r="F452" s="244"/>
      <c r="G452" s="245">
        <f>SUMIF(AG453:AG480,"&lt;&gt;NOR",G453:G480)</f>
        <v>0</v>
      </c>
      <c r="H452" s="239"/>
      <c r="I452" s="239">
        <f>SUM(I453:I480)</f>
        <v>0</v>
      </c>
      <c r="J452" s="239"/>
      <c r="K452" s="239">
        <f>SUM(K453:K480)</f>
        <v>0</v>
      </c>
      <c r="L452" s="239"/>
      <c r="M452" s="239">
        <f>SUM(M453:M480)</f>
        <v>0</v>
      </c>
      <c r="N452" s="238"/>
      <c r="O452" s="238">
        <f>SUM(O453:O480)</f>
        <v>0.91999999999999993</v>
      </c>
      <c r="P452" s="238"/>
      <c r="Q452" s="238">
        <f>SUM(Q453:Q480)</f>
        <v>1.08</v>
      </c>
      <c r="R452" s="239"/>
      <c r="S452" s="239"/>
      <c r="T452" s="239"/>
      <c r="U452" s="239"/>
      <c r="V452" s="239">
        <f>SUM(V453:V480)</f>
        <v>0</v>
      </c>
      <c r="W452" s="239"/>
      <c r="X452" s="239"/>
      <c r="AG452" t="s">
        <v>170</v>
      </c>
    </row>
    <row r="453" spans="1:60" ht="20.399999999999999" outlineLevel="1" x14ac:dyDescent="0.25">
      <c r="A453" s="247">
        <v>112</v>
      </c>
      <c r="B453" s="248" t="s">
        <v>578</v>
      </c>
      <c r="C453" s="260" t="s">
        <v>579</v>
      </c>
      <c r="D453" s="249" t="s">
        <v>359</v>
      </c>
      <c r="E453" s="250">
        <v>39</v>
      </c>
      <c r="F453" s="251"/>
      <c r="G453" s="252">
        <f>ROUND(E453*F453,2)</f>
        <v>0</v>
      </c>
      <c r="H453" s="231"/>
      <c r="I453" s="230">
        <f>ROUND(E453*H453,2)</f>
        <v>0</v>
      </c>
      <c r="J453" s="231"/>
      <c r="K453" s="230">
        <f>ROUND(E453*J453,2)</f>
        <v>0</v>
      </c>
      <c r="L453" s="230">
        <v>21</v>
      </c>
      <c r="M453" s="230">
        <f>G453*(1+L453/100)</f>
        <v>0</v>
      </c>
      <c r="N453" s="229">
        <v>3.3999999999999998E-3</v>
      </c>
      <c r="O453" s="229">
        <f>ROUND(E453*N453,2)</f>
        <v>0.13</v>
      </c>
      <c r="P453" s="229">
        <v>0</v>
      </c>
      <c r="Q453" s="229">
        <f>ROUND(E453*P453,2)</f>
        <v>0</v>
      </c>
      <c r="R453" s="230"/>
      <c r="S453" s="230" t="s">
        <v>213</v>
      </c>
      <c r="T453" s="230" t="s">
        <v>175</v>
      </c>
      <c r="U453" s="230">
        <v>0</v>
      </c>
      <c r="V453" s="230">
        <f>ROUND(E453*U453,2)</f>
        <v>0</v>
      </c>
      <c r="W453" s="230"/>
      <c r="X453" s="230" t="s">
        <v>176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177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61" t="s">
        <v>580</v>
      </c>
      <c r="D454" s="232"/>
      <c r="E454" s="233">
        <v>39</v>
      </c>
      <c r="F454" s="230"/>
      <c r="G454" s="230"/>
      <c r="H454" s="230"/>
      <c r="I454" s="230"/>
      <c r="J454" s="230"/>
      <c r="K454" s="230"/>
      <c r="L454" s="230"/>
      <c r="M454" s="230"/>
      <c r="N454" s="229"/>
      <c r="O454" s="229"/>
      <c r="P454" s="229"/>
      <c r="Q454" s="229"/>
      <c r="R454" s="230"/>
      <c r="S454" s="230"/>
      <c r="T454" s="230"/>
      <c r="U454" s="230"/>
      <c r="V454" s="230"/>
      <c r="W454" s="230"/>
      <c r="X454" s="23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179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61" t="s">
        <v>546</v>
      </c>
      <c r="D455" s="232"/>
      <c r="E455" s="233"/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179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0.399999999999999" outlineLevel="1" x14ac:dyDescent="0.25">
      <c r="A456" s="247">
        <v>113</v>
      </c>
      <c r="B456" s="248" t="s">
        <v>581</v>
      </c>
      <c r="C456" s="260" t="s">
        <v>582</v>
      </c>
      <c r="D456" s="249" t="s">
        <v>359</v>
      </c>
      <c r="E456" s="250">
        <v>39</v>
      </c>
      <c r="F456" s="251"/>
      <c r="G456" s="252">
        <f>ROUND(E456*F456,2)</f>
        <v>0</v>
      </c>
      <c r="H456" s="231"/>
      <c r="I456" s="230">
        <f>ROUND(E456*H456,2)</f>
        <v>0</v>
      </c>
      <c r="J456" s="231"/>
      <c r="K456" s="230">
        <f>ROUND(E456*J456,2)</f>
        <v>0</v>
      </c>
      <c r="L456" s="230">
        <v>21</v>
      </c>
      <c r="M456" s="230">
        <f>G456*(1+L456/100)</f>
        <v>0</v>
      </c>
      <c r="N456" s="229">
        <v>2.3E-3</v>
      </c>
      <c r="O456" s="229">
        <f>ROUND(E456*N456,2)</f>
        <v>0.09</v>
      </c>
      <c r="P456" s="229">
        <v>0</v>
      </c>
      <c r="Q456" s="229">
        <f>ROUND(E456*P456,2)</f>
        <v>0</v>
      </c>
      <c r="R456" s="230"/>
      <c r="S456" s="230" t="s">
        <v>213</v>
      </c>
      <c r="T456" s="230" t="s">
        <v>175</v>
      </c>
      <c r="U456" s="230">
        <v>0</v>
      </c>
      <c r="V456" s="230">
        <f>ROUND(E456*U456,2)</f>
        <v>0</v>
      </c>
      <c r="W456" s="230"/>
      <c r="X456" s="230" t="s">
        <v>176</v>
      </c>
      <c r="Y456" s="210"/>
      <c r="Z456" s="210"/>
      <c r="AA456" s="210"/>
      <c r="AB456" s="210"/>
      <c r="AC456" s="210"/>
      <c r="AD456" s="210"/>
      <c r="AE456" s="210"/>
      <c r="AF456" s="210"/>
      <c r="AG456" s="210" t="s">
        <v>177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27"/>
      <c r="B457" s="228"/>
      <c r="C457" s="261" t="s">
        <v>580</v>
      </c>
      <c r="D457" s="232"/>
      <c r="E457" s="233">
        <v>39</v>
      </c>
      <c r="F457" s="230"/>
      <c r="G457" s="230"/>
      <c r="H457" s="230"/>
      <c r="I457" s="230"/>
      <c r="J457" s="230"/>
      <c r="K457" s="230"/>
      <c r="L457" s="230"/>
      <c r="M457" s="230"/>
      <c r="N457" s="229"/>
      <c r="O457" s="229"/>
      <c r="P457" s="229"/>
      <c r="Q457" s="229"/>
      <c r="R457" s="230"/>
      <c r="S457" s="230"/>
      <c r="T457" s="230"/>
      <c r="U457" s="230"/>
      <c r="V457" s="230"/>
      <c r="W457" s="230"/>
      <c r="X457" s="23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179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27"/>
      <c r="B458" s="228"/>
      <c r="C458" s="261" t="s">
        <v>546</v>
      </c>
      <c r="D458" s="232"/>
      <c r="E458" s="233"/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179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ht="20.399999999999999" outlineLevel="1" x14ac:dyDescent="0.25">
      <c r="A459" s="247">
        <v>114</v>
      </c>
      <c r="B459" s="248" t="s">
        <v>583</v>
      </c>
      <c r="C459" s="260" t="s">
        <v>584</v>
      </c>
      <c r="D459" s="249" t="s">
        <v>359</v>
      </c>
      <c r="E459" s="250">
        <v>39</v>
      </c>
      <c r="F459" s="251"/>
      <c r="G459" s="252">
        <f>ROUND(E459*F459,2)</f>
        <v>0</v>
      </c>
      <c r="H459" s="231"/>
      <c r="I459" s="230">
        <f>ROUND(E459*H459,2)</f>
        <v>0</v>
      </c>
      <c r="J459" s="231"/>
      <c r="K459" s="230">
        <f>ROUND(E459*J459,2)</f>
        <v>0</v>
      </c>
      <c r="L459" s="230">
        <v>21</v>
      </c>
      <c r="M459" s="230">
        <f>G459*(1+L459/100)</f>
        <v>0</v>
      </c>
      <c r="N459" s="229">
        <v>3.3999999999999998E-3</v>
      </c>
      <c r="O459" s="229">
        <f>ROUND(E459*N459,2)</f>
        <v>0.13</v>
      </c>
      <c r="P459" s="229">
        <v>0</v>
      </c>
      <c r="Q459" s="229">
        <f>ROUND(E459*P459,2)</f>
        <v>0</v>
      </c>
      <c r="R459" s="230"/>
      <c r="S459" s="230" t="s">
        <v>213</v>
      </c>
      <c r="T459" s="230" t="s">
        <v>175</v>
      </c>
      <c r="U459" s="230">
        <v>0</v>
      </c>
      <c r="V459" s="230">
        <f>ROUND(E459*U459,2)</f>
        <v>0</v>
      </c>
      <c r="W459" s="230"/>
      <c r="X459" s="230" t="s">
        <v>176</v>
      </c>
      <c r="Y459" s="210"/>
      <c r="Z459" s="210"/>
      <c r="AA459" s="210"/>
      <c r="AB459" s="210"/>
      <c r="AC459" s="210"/>
      <c r="AD459" s="210"/>
      <c r="AE459" s="210"/>
      <c r="AF459" s="210"/>
      <c r="AG459" s="210" t="s">
        <v>177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27"/>
      <c r="B460" s="228"/>
      <c r="C460" s="261" t="s">
        <v>580</v>
      </c>
      <c r="D460" s="232"/>
      <c r="E460" s="233">
        <v>39</v>
      </c>
      <c r="F460" s="230"/>
      <c r="G460" s="230"/>
      <c r="H460" s="230"/>
      <c r="I460" s="230"/>
      <c r="J460" s="230"/>
      <c r="K460" s="230"/>
      <c r="L460" s="230"/>
      <c r="M460" s="230"/>
      <c r="N460" s="229"/>
      <c r="O460" s="229"/>
      <c r="P460" s="229"/>
      <c r="Q460" s="229"/>
      <c r="R460" s="230"/>
      <c r="S460" s="230"/>
      <c r="T460" s="230"/>
      <c r="U460" s="230"/>
      <c r="V460" s="230"/>
      <c r="W460" s="230"/>
      <c r="X460" s="230"/>
      <c r="Y460" s="210"/>
      <c r="Z460" s="210"/>
      <c r="AA460" s="210"/>
      <c r="AB460" s="210"/>
      <c r="AC460" s="210"/>
      <c r="AD460" s="210"/>
      <c r="AE460" s="210"/>
      <c r="AF460" s="210"/>
      <c r="AG460" s="210" t="s">
        <v>179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61" t="s">
        <v>546</v>
      </c>
      <c r="D461" s="232"/>
      <c r="E461" s="233"/>
      <c r="F461" s="230"/>
      <c r="G461" s="230"/>
      <c r="H461" s="230"/>
      <c r="I461" s="230"/>
      <c r="J461" s="230"/>
      <c r="K461" s="230"/>
      <c r="L461" s="230"/>
      <c r="M461" s="230"/>
      <c r="N461" s="229"/>
      <c r="O461" s="229"/>
      <c r="P461" s="229"/>
      <c r="Q461" s="229"/>
      <c r="R461" s="230"/>
      <c r="S461" s="230"/>
      <c r="T461" s="230"/>
      <c r="U461" s="230"/>
      <c r="V461" s="230"/>
      <c r="W461" s="230"/>
      <c r="X461" s="23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179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ht="20.399999999999999" outlineLevel="1" x14ac:dyDescent="0.25">
      <c r="A462" s="247">
        <v>115</v>
      </c>
      <c r="B462" s="248" t="s">
        <v>585</v>
      </c>
      <c r="C462" s="260" t="s">
        <v>586</v>
      </c>
      <c r="D462" s="249" t="s">
        <v>359</v>
      </c>
      <c r="E462" s="250">
        <v>39</v>
      </c>
      <c r="F462" s="251"/>
      <c r="G462" s="252">
        <f>ROUND(E462*F462,2)</f>
        <v>0</v>
      </c>
      <c r="H462" s="231"/>
      <c r="I462" s="230">
        <f>ROUND(E462*H462,2)</f>
        <v>0</v>
      </c>
      <c r="J462" s="231"/>
      <c r="K462" s="230">
        <f>ROUND(E462*J462,2)</f>
        <v>0</v>
      </c>
      <c r="L462" s="230">
        <v>21</v>
      </c>
      <c r="M462" s="230">
        <f>G462*(1+L462/100)</f>
        <v>0</v>
      </c>
      <c r="N462" s="229">
        <v>2.8999999999999998E-3</v>
      </c>
      <c r="O462" s="229">
        <f>ROUND(E462*N462,2)</f>
        <v>0.11</v>
      </c>
      <c r="P462" s="229">
        <v>0</v>
      </c>
      <c r="Q462" s="229">
        <f>ROUND(E462*P462,2)</f>
        <v>0</v>
      </c>
      <c r="R462" s="230"/>
      <c r="S462" s="230" t="s">
        <v>213</v>
      </c>
      <c r="T462" s="230" t="s">
        <v>175</v>
      </c>
      <c r="U462" s="230">
        <v>0</v>
      </c>
      <c r="V462" s="230">
        <f>ROUND(E462*U462,2)</f>
        <v>0</v>
      </c>
      <c r="W462" s="230"/>
      <c r="X462" s="230" t="s">
        <v>176</v>
      </c>
      <c r="Y462" s="210"/>
      <c r="Z462" s="210"/>
      <c r="AA462" s="210"/>
      <c r="AB462" s="210"/>
      <c r="AC462" s="210"/>
      <c r="AD462" s="210"/>
      <c r="AE462" s="210"/>
      <c r="AF462" s="210"/>
      <c r="AG462" s="210" t="s">
        <v>177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27"/>
      <c r="B463" s="228"/>
      <c r="C463" s="261" t="s">
        <v>580</v>
      </c>
      <c r="D463" s="232"/>
      <c r="E463" s="233">
        <v>39</v>
      </c>
      <c r="F463" s="230"/>
      <c r="G463" s="230"/>
      <c r="H463" s="230"/>
      <c r="I463" s="230"/>
      <c r="J463" s="230"/>
      <c r="K463" s="230"/>
      <c r="L463" s="230"/>
      <c r="M463" s="230"/>
      <c r="N463" s="229"/>
      <c r="O463" s="229"/>
      <c r="P463" s="229"/>
      <c r="Q463" s="229"/>
      <c r="R463" s="230"/>
      <c r="S463" s="230"/>
      <c r="T463" s="230"/>
      <c r="U463" s="230"/>
      <c r="V463" s="230"/>
      <c r="W463" s="230"/>
      <c r="X463" s="23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179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27"/>
      <c r="B464" s="228"/>
      <c r="C464" s="261" t="s">
        <v>546</v>
      </c>
      <c r="D464" s="232"/>
      <c r="E464" s="233"/>
      <c r="F464" s="230"/>
      <c r="G464" s="230"/>
      <c r="H464" s="230"/>
      <c r="I464" s="230"/>
      <c r="J464" s="230"/>
      <c r="K464" s="230"/>
      <c r="L464" s="230"/>
      <c r="M464" s="230"/>
      <c r="N464" s="229"/>
      <c r="O464" s="229"/>
      <c r="P464" s="229"/>
      <c r="Q464" s="229"/>
      <c r="R464" s="230"/>
      <c r="S464" s="230"/>
      <c r="T464" s="230"/>
      <c r="U464" s="230"/>
      <c r="V464" s="230"/>
      <c r="W464" s="230"/>
      <c r="X464" s="23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179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ht="20.399999999999999" outlineLevel="1" x14ac:dyDescent="0.25">
      <c r="A465" s="247">
        <v>116</v>
      </c>
      <c r="B465" s="248" t="s">
        <v>587</v>
      </c>
      <c r="C465" s="260" t="s">
        <v>588</v>
      </c>
      <c r="D465" s="249" t="s">
        <v>359</v>
      </c>
      <c r="E465" s="250">
        <v>102</v>
      </c>
      <c r="F465" s="251"/>
      <c r="G465" s="252">
        <f>ROUND(E465*F465,2)</f>
        <v>0</v>
      </c>
      <c r="H465" s="231"/>
      <c r="I465" s="230">
        <f>ROUND(E465*H465,2)</f>
        <v>0</v>
      </c>
      <c r="J465" s="231"/>
      <c r="K465" s="230">
        <f>ROUND(E465*J465,2)</f>
        <v>0</v>
      </c>
      <c r="L465" s="230">
        <v>21</v>
      </c>
      <c r="M465" s="230">
        <f>G465*(1+L465/100)</f>
        <v>0</v>
      </c>
      <c r="N465" s="229">
        <v>1.9E-3</v>
      </c>
      <c r="O465" s="229">
        <f>ROUND(E465*N465,2)</f>
        <v>0.19</v>
      </c>
      <c r="P465" s="229">
        <v>0</v>
      </c>
      <c r="Q465" s="229">
        <f>ROUND(E465*P465,2)</f>
        <v>0</v>
      </c>
      <c r="R465" s="230"/>
      <c r="S465" s="230" t="s">
        <v>213</v>
      </c>
      <c r="T465" s="230" t="s">
        <v>175</v>
      </c>
      <c r="U465" s="230">
        <v>0</v>
      </c>
      <c r="V465" s="230">
        <f>ROUND(E465*U465,2)</f>
        <v>0</v>
      </c>
      <c r="W465" s="230"/>
      <c r="X465" s="230" t="s">
        <v>176</v>
      </c>
      <c r="Y465" s="210"/>
      <c r="Z465" s="210"/>
      <c r="AA465" s="210"/>
      <c r="AB465" s="210"/>
      <c r="AC465" s="210"/>
      <c r="AD465" s="210"/>
      <c r="AE465" s="210"/>
      <c r="AF465" s="210"/>
      <c r="AG465" s="210" t="s">
        <v>177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27"/>
      <c r="B466" s="228"/>
      <c r="C466" s="261" t="s">
        <v>589</v>
      </c>
      <c r="D466" s="232"/>
      <c r="E466" s="233">
        <v>102</v>
      </c>
      <c r="F466" s="230"/>
      <c r="G466" s="230"/>
      <c r="H466" s="230"/>
      <c r="I466" s="230"/>
      <c r="J466" s="230"/>
      <c r="K466" s="230"/>
      <c r="L466" s="230"/>
      <c r="M466" s="230"/>
      <c r="N466" s="229"/>
      <c r="O466" s="229"/>
      <c r="P466" s="229"/>
      <c r="Q466" s="229"/>
      <c r="R466" s="230"/>
      <c r="S466" s="230"/>
      <c r="T466" s="230"/>
      <c r="U466" s="230"/>
      <c r="V466" s="230"/>
      <c r="W466" s="230"/>
      <c r="X466" s="23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179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27"/>
      <c r="B467" s="228"/>
      <c r="C467" s="261" t="s">
        <v>546</v>
      </c>
      <c r="D467" s="232"/>
      <c r="E467" s="233"/>
      <c r="F467" s="230"/>
      <c r="G467" s="230"/>
      <c r="H467" s="230"/>
      <c r="I467" s="230"/>
      <c r="J467" s="230"/>
      <c r="K467" s="230"/>
      <c r="L467" s="230"/>
      <c r="M467" s="230"/>
      <c r="N467" s="229"/>
      <c r="O467" s="229"/>
      <c r="P467" s="229"/>
      <c r="Q467" s="229"/>
      <c r="R467" s="230"/>
      <c r="S467" s="230"/>
      <c r="T467" s="230"/>
      <c r="U467" s="230"/>
      <c r="V467" s="230"/>
      <c r="W467" s="230"/>
      <c r="X467" s="23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179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ht="20.399999999999999" outlineLevel="1" x14ac:dyDescent="0.25">
      <c r="A468" s="247">
        <v>117</v>
      </c>
      <c r="B468" s="248" t="s">
        <v>590</v>
      </c>
      <c r="C468" s="260" t="s">
        <v>591</v>
      </c>
      <c r="D468" s="249" t="s">
        <v>359</v>
      </c>
      <c r="E468" s="250">
        <v>102</v>
      </c>
      <c r="F468" s="251"/>
      <c r="G468" s="252">
        <f>ROUND(E468*F468,2)</f>
        <v>0</v>
      </c>
      <c r="H468" s="231"/>
      <c r="I468" s="230">
        <f>ROUND(E468*H468,2)</f>
        <v>0</v>
      </c>
      <c r="J468" s="231"/>
      <c r="K468" s="230">
        <f>ROUND(E468*J468,2)</f>
        <v>0</v>
      </c>
      <c r="L468" s="230">
        <v>21</v>
      </c>
      <c r="M468" s="230">
        <f>G468*(1+L468/100)</f>
        <v>0</v>
      </c>
      <c r="N468" s="229">
        <v>2.5999999999999999E-3</v>
      </c>
      <c r="O468" s="229">
        <f>ROUND(E468*N468,2)</f>
        <v>0.27</v>
      </c>
      <c r="P468" s="229">
        <v>0</v>
      </c>
      <c r="Q468" s="229">
        <f>ROUND(E468*P468,2)</f>
        <v>0</v>
      </c>
      <c r="R468" s="230"/>
      <c r="S468" s="230" t="s">
        <v>213</v>
      </c>
      <c r="T468" s="230" t="s">
        <v>175</v>
      </c>
      <c r="U468" s="230">
        <v>0</v>
      </c>
      <c r="V468" s="230">
        <f>ROUND(E468*U468,2)</f>
        <v>0</v>
      </c>
      <c r="W468" s="230"/>
      <c r="X468" s="230" t="s">
        <v>176</v>
      </c>
      <c r="Y468" s="210"/>
      <c r="Z468" s="210"/>
      <c r="AA468" s="210"/>
      <c r="AB468" s="210"/>
      <c r="AC468" s="210"/>
      <c r="AD468" s="210"/>
      <c r="AE468" s="210"/>
      <c r="AF468" s="210"/>
      <c r="AG468" s="210" t="s">
        <v>177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27"/>
      <c r="B469" s="228"/>
      <c r="C469" s="261" t="s">
        <v>589</v>
      </c>
      <c r="D469" s="232"/>
      <c r="E469" s="233">
        <v>102</v>
      </c>
      <c r="F469" s="230"/>
      <c r="G469" s="230"/>
      <c r="H469" s="230"/>
      <c r="I469" s="230"/>
      <c r="J469" s="230"/>
      <c r="K469" s="230"/>
      <c r="L469" s="230"/>
      <c r="M469" s="230"/>
      <c r="N469" s="229"/>
      <c r="O469" s="229"/>
      <c r="P469" s="229"/>
      <c r="Q469" s="229"/>
      <c r="R469" s="230"/>
      <c r="S469" s="230"/>
      <c r="T469" s="230"/>
      <c r="U469" s="230"/>
      <c r="V469" s="230"/>
      <c r="W469" s="230"/>
      <c r="X469" s="23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179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27"/>
      <c r="B470" s="228"/>
      <c r="C470" s="261" t="s">
        <v>546</v>
      </c>
      <c r="D470" s="232"/>
      <c r="E470" s="233"/>
      <c r="F470" s="230"/>
      <c r="G470" s="230"/>
      <c r="H470" s="230"/>
      <c r="I470" s="230"/>
      <c r="J470" s="230"/>
      <c r="K470" s="230"/>
      <c r="L470" s="230"/>
      <c r="M470" s="230"/>
      <c r="N470" s="229"/>
      <c r="O470" s="229"/>
      <c r="P470" s="229"/>
      <c r="Q470" s="229"/>
      <c r="R470" s="230"/>
      <c r="S470" s="230"/>
      <c r="T470" s="230"/>
      <c r="U470" s="230"/>
      <c r="V470" s="230"/>
      <c r="W470" s="230"/>
      <c r="X470" s="23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179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47">
        <v>118</v>
      </c>
      <c r="B471" s="248" t="s">
        <v>592</v>
      </c>
      <c r="C471" s="260" t="s">
        <v>593</v>
      </c>
      <c r="D471" s="249" t="s">
        <v>173</v>
      </c>
      <c r="E471" s="250">
        <v>3245</v>
      </c>
      <c r="F471" s="251"/>
      <c r="G471" s="252">
        <f>ROUND(E471*F471,2)</f>
        <v>0</v>
      </c>
      <c r="H471" s="231"/>
      <c r="I471" s="230">
        <f>ROUND(E471*H471,2)</f>
        <v>0</v>
      </c>
      <c r="J471" s="231"/>
      <c r="K471" s="230">
        <f>ROUND(E471*J471,2)</f>
        <v>0</v>
      </c>
      <c r="L471" s="230">
        <v>21</v>
      </c>
      <c r="M471" s="230">
        <f>G471*(1+L471/100)</f>
        <v>0</v>
      </c>
      <c r="N471" s="229">
        <v>0</v>
      </c>
      <c r="O471" s="229">
        <f>ROUND(E471*N471,2)</f>
        <v>0</v>
      </c>
      <c r="P471" s="229">
        <v>0</v>
      </c>
      <c r="Q471" s="229">
        <f>ROUND(E471*P471,2)</f>
        <v>0</v>
      </c>
      <c r="R471" s="230"/>
      <c r="S471" s="230" t="s">
        <v>213</v>
      </c>
      <c r="T471" s="230" t="s">
        <v>175</v>
      </c>
      <c r="U471" s="230">
        <v>0</v>
      </c>
      <c r="V471" s="230">
        <f>ROUND(E471*U471,2)</f>
        <v>0</v>
      </c>
      <c r="W471" s="230"/>
      <c r="X471" s="230" t="s">
        <v>176</v>
      </c>
      <c r="Y471" s="210"/>
      <c r="Z471" s="210"/>
      <c r="AA471" s="210"/>
      <c r="AB471" s="210"/>
      <c r="AC471" s="210"/>
      <c r="AD471" s="210"/>
      <c r="AE471" s="210"/>
      <c r="AF471" s="210"/>
      <c r="AG471" s="210" t="s">
        <v>177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27"/>
      <c r="B472" s="228"/>
      <c r="C472" s="261" t="s">
        <v>270</v>
      </c>
      <c r="D472" s="232"/>
      <c r="E472" s="233">
        <v>2950</v>
      </c>
      <c r="F472" s="230"/>
      <c r="G472" s="230"/>
      <c r="H472" s="230"/>
      <c r="I472" s="230"/>
      <c r="J472" s="230"/>
      <c r="K472" s="230"/>
      <c r="L472" s="230"/>
      <c r="M472" s="230"/>
      <c r="N472" s="229"/>
      <c r="O472" s="229"/>
      <c r="P472" s="229"/>
      <c r="Q472" s="229"/>
      <c r="R472" s="230"/>
      <c r="S472" s="230"/>
      <c r="T472" s="230"/>
      <c r="U472" s="230"/>
      <c r="V472" s="230"/>
      <c r="W472" s="230"/>
      <c r="X472" s="23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179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62" t="s">
        <v>195</v>
      </c>
      <c r="D473" s="234"/>
      <c r="E473" s="235">
        <v>295</v>
      </c>
      <c r="F473" s="230"/>
      <c r="G473" s="230"/>
      <c r="H473" s="230"/>
      <c r="I473" s="230"/>
      <c r="J473" s="230"/>
      <c r="K473" s="230"/>
      <c r="L473" s="230"/>
      <c r="M473" s="230"/>
      <c r="N473" s="229"/>
      <c r="O473" s="229"/>
      <c r="P473" s="229"/>
      <c r="Q473" s="229"/>
      <c r="R473" s="230"/>
      <c r="S473" s="230"/>
      <c r="T473" s="230"/>
      <c r="U473" s="230"/>
      <c r="V473" s="230"/>
      <c r="W473" s="230"/>
      <c r="X473" s="23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179</v>
      </c>
      <c r="AH473" s="210">
        <v>4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ht="20.399999999999999" outlineLevel="1" x14ac:dyDescent="0.25">
      <c r="A474" s="247">
        <v>119</v>
      </c>
      <c r="B474" s="248" t="s">
        <v>594</v>
      </c>
      <c r="C474" s="260" t="s">
        <v>595</v>
      </c>
      <c r="D474" s="249" t="s">
        <v>445</v>
      </c>
      <c r="E474" s="250">
        <v>1080</v>
      </c>
      <c r="F474" s="251"/>
      <c r="G474" s="252">
        <f>ROUND(E474*F474,2)</f>
        <v>0</v>
      </c>
      <c r="H474" s="231"/>
      <c r="I474" s="230">
        <f>ROUND(E474*H474,2)</f>
        <v>0</v>
      </c>
      <c r="J474" s="231"/>
      <c r="K474" s="230">
        <f>ROUND(E474*J474,2)</f>
        <v>0</v>
      </c>
      <c r="L474" s="230">
        <v>21</v>
      </c>
      <c r="M474" s="230">
        <f>G474*(1+L474/100)</f>
        <v>0</v>
      </c>
      <c r="N474" s="229">
        <v>0</v>
      </c>
      <c r="O474" s="229">
        <f>ROUND(E474*N474,2)</f>
        <v>0</v>
      </c>
      <c r="P474" s="229">
        <v>1E-3</v>
      </c>
      <c r="Q474" s="229">
        <f>ROUND(E474*P474,2)</f>
        <v>1.08</v>
      </c>
      <c r="R474" s="230"/>
      <c r="S474" s="230" t="s">
        <v>213</v>
      </c>
      <c r="T474" s="230" t="s">
        <v>175</v>
      </c>
      <c r="U474" s="230">
        <v>0</v>
      </c>
      <c r="V474" s="230">
        <f>ROUND(E474*U474,2)</f>
        <v>0</v>
      </c>
      <c r="W474" s="230"/>
      <c r="X474" s="230" t="s">
        <v>176</v>
      </c>
      <c r="Y474" s="210"/>
      <c r="Z474" s="210"/>
      <c r="AA474" s="210"/>
      <c r="AB474" s="210"/>
      <c r="AC474" s="210"/>
      <c r="AD474" s="210"/>
      <c r="AE474" s="210"/>
      <c r="AF474" s="210"/>
      <c r="AG474" s="210" t="s">
        <v>177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61" t="s">
        <v>596</v>
      </c>
      <c r="D475" s="232"/>
      <c r="E475" s="233">
        <v>380</v>
      </c>
      <c r="F475" s="230"/>
      <c r="G475" s="230"/>
      <c r="H475" s="230"/>
      <c r="I475" s="230"/>
      <c r="J475" s="230"/>
      <c r="K475" s="230"/>
      <c r="L475" s="230"/>
      <c r="M475" s="230"/>
      <c r="N475" s="229"/>
      <c r="O475" s="229"/>
      <c r="P475" s="229"/>
      <c r="Q475" s="229"/>
      <c r="R475" s="230"/>
      <c r="S475" s="230"/>
      <c r="T475" s="230"/>
      <c r="U475" s="230"/>
      <c r="V475" s="230"/>
      <c r="W475" s="230"/>
      <c r="X475" s="23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179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27"/>
      <c r="B476" s="228"/>
      <c r="C476" s="261" t="s">
        <v>597</v>
      </c>
      <c r="D476" s="232"/>
      <c r="E476" s="233">
        <v>700</v>
      </c>
      <c r="F476" s="230"/>
      <c r="G476" s="230"/>
      <c r="H476" s="230"/>
      <c r="I476" s="230"/>
      <c r="J476" s="230"/>
      <c r="K476" s="230"/>
      <c r="L476" s="230"/>
      <c r="M476" s="230"/>
      <c r="N476" s="229"/>
      <c r="O476" s="229"/>
      <c r="P476" s="229"/>
      <c r="Q476" s="229"/>
      <c r="R476" s="230"/>
      <c r="S476" s="230"/>
      <c r="T476" s="230"/>
      <c r="U476" s="230"/>
      <c r="V476" s="230"/>
      <c r="W476" s="230"/>
      <c r="X476" s="23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179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ht="20.399999999999999" outlineLevel="1" x14ac:dyDescent="0.25">
      <c r="A477" s="253">
        <v>120</v>
      </c>
      <c r="B477" s="254" t="s">
        <v>598</v>
      </c>
      <c r="C477" s="265" t="s">
        <v>599</v>
      </c>
      <c r="D477" s="255" t="s">
        <v>359</v>
      </c>
      <c r="E477" s="256">
        <v>1</v>
      </c>
      <c r="F477" s="257"/>
      <c r="G477" s="258">
        <f>ROUND(E477*F477,2)</f>
        <v>0</v>
      </c>
      <c r="H477" s="231"/>
      <c r="I477" s="230">
        <f>ROUND(E477*H477,2)</f>
        <v>0</v>
      </c>
      <c r="J477" s="231"/>
      <c r="K477" s="230">
        <f>ROUND(E477*J477,2)</f>
        <v>0</v>
      </c>
      <c r="L477" s="230">
        <v>21</v>
      </c>
      <c r="M477" s="230">
        <f>G477*(1+L477/100)</f>
        <v>0</v>
      </c>
      <c r="N477" s="229">
        <v>0</v>
      </c>
      <c r="O477" s="229">
        <f>ROUND(E477*N477,2)</f>
        <v>0</v>
      </c>
      <c r="P477" s="229">
        <v>0</v>
      </c>
      <c r="Q477" s="229">
        <f>ROUND(E477*P477,2)</f>
        <v>0</v>
      </c>
      <c r="R477" s="230"/>
      <c r="S477" s="230" t="s">
        <v>213</v>
      </c>
      <c r="T477" s="230" t="s">
        <v>175</v>
      </c>
      <c r="U477" s="230">
        <v>0</v>
      </c>
      <c r="V477" s="230">
        <f>ROUND(E477*U477,2)</f>
        <v>0</v>
      </c>
      <c r="W477" s="230"/>
      <c r="X477" s="230" t="s">
        <v>176</v>
      </c>
      <c r="Y477" s="210"/>
      <c r="Z477" s="210"/>
      <c r="AA477" s="210"/>
      <c r="AB477" s="210"/>
      <c r="AC477" s="210"/>
      <c r="AD477" s="210"/>
      <c r="AE477" s="210"/>
      <c r="AF477" s="210"/>
      <c r="AG477" s="210" t="s">
        <v>177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ht="20.399999999999999" outlineLevel="1" x14ac:dyDescent="0.25">
      <c r="A478" s="253">
        <v>121</v>
      </c>
      <c r="B478" s="254" t="s">
        <v>600</v>
      </c>
      <c r="C478" s="265" t="s">
        <v>601</v>
      </c>
      <c r="D478" s="255" t="s">
        <v>359</v>
      </c>
      <c r="E478" s="256">
        <v>1</v>
      </c>
      <c r="F478" s="257"/>
      <c r="G478" s="258">
        <f>ROUND(E478*F478,2)</f>
        <v>0</v>
      </c>
      <c r="H478" s="231"/>
      <c r="I478" s="230">
        <f>ROUND(E478*H478,2)</f>
        <v>0</v>
      </c>
      <c r="J478" s="231"/>
      <c r="K478" s="230">
        <f>ROUND(E478*J478,2)</f>
        <v>0</v>
      </c>
      <c r="L478" s="230">
        <v>21</v>
      </c>
      <c r="M478" s="230">
        <f>G478*(1+L478/100)</f>
        <v>0</v>
      </c>
      <c r="N478" s="229">
        <v>0</v>
      </c>
      <c r="O478" s="229">
        <f>ROUND(E478*N478,2)</f>
        <v>0</v>
      </c>
      <c r="P478" s="229">
        <v>0</v>
      </c>
      <c r="Q478" s="229">
        <f>ROUND(E478*P478,2)</f>
        <v>0</v>
      </c>
      <c r="R478" s="230"/>
      <c r="S478" s="230" t="s">
        <v>213</v>
      </c>
      <c r="T478" s="230" t="s">
        <v>175</v>
      </c>
      <c r="U478" s="230">
        <v>0</v>
      </c>
      <c r="V478" s="230">
        <f>ROUND(E478*U478,2)</f>
        <v>0</v>
      </c>
      <c r="W478" s="230"/>
      <c r="X478" s="230" t="s">
        <v>176</v>
      </c>
      <c r="Y478" s="210"/>
      <c r="Z478" s="210"/>
      <c r="AA478" s="210"/>
      <c r="AB478" s="210"/>
      <c r="AC478" s="210"/>
      <c r="AD478" s="210"/>
      <c r="AE478" s="210"/>
      <c r="AF478" s="210"/>
      <c r="AG478" s="210" t="s">
        <v>177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ht="20.399999999999999" outlineLevel="1" x14ac:dyDescent="0.25">
      <c r="A479" s="253">
        <v>122</v>
      </c>
      <c r="B479" s="254" t="s">
        <v>602</v>
      </c>
      <c r="C479" s="265" t="s">
        <v>603</v>
      </c>
      <c r="D479" s="255" t="s">
        <v>193</v>
      </c>
      <c r="E479" s="256">
        <v>3.5</v>
      </c>
      <c r="F479" s="257"/>
      <c r="G479" s="258">
        <f>ROUND(E479*F479,2)</f>
        <v>0</v>
      </c>
      <c r="H479" s="231"/>
      <c r="I479" s="230">
        <f>ROUND(E479*H479,2)</f>
        <v>0</v>
      </c>
      <c r="J479" s="231"/>
      <c r="K479" s="230">
        <f>ROUND(E479*J479,2)</f>
        <v>0</v>
      </c>
      <c r="L479" s="230">
        <v>21</v>
      </c>
      <c r="M479" s="230">
        <f>G479*(1+L479/100)</f>
        <v>0</v>
      </c>
      <c r="N479" s="229">
        <v>0</v>
      </c>
      <c r="O479" s="229">
        <f>ROUND(E479*N479,2)</f>
        <v>0</v>
      </c>
      <c r="P479" s="229">
        <v>0</v>
      </c>
      <c r="Q479" s="229">
        <f>ROUND(E479*P479,2)</f>
        <v>0</v>
      </c>
      <c r="R479" s="230"/>
      <c r="S479" s="230" t="s">
        <v>213</v>
      </c>
      <c r="T479" s="230" t="s">
        <v>175</v>
      </c>
      <c r="U479" s="230">
        <v>0</v>
      </c>
      <c r="V479" s="230">
        <f>ROUND(E479*U479,2)</f>
        <v>0</v>
      </c>
      <c r="W479" s="230"/>
      <c r="X479" s="230" t="s">
        <v>176</v>
      </c>
      <c r="Y479" s="210"/>
      <c r="Z479" s="210"/>
      <c r="AA479" s="210"/>
      <c r="AB479" s="210"/>
      <c r="AC479" s="210"/>
      <c r="AD479" s="210"/>
      <c r="AE479" s="210"/>
      <c r="AF479" s="210"/>
      <c r="AG479" s="210" t="s">
        <v>177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ht="20.399999999999999" outlineLevel="1" x14ac:dyDescent="0.25">
      <c r="A480" s="253">
        <v>123</v>
      </c>
      <c r="B480" s="254" t="s">
        <v>604</v>
      </c>
      <c r="C480" s="265" t="s">
        <v>605</v>
      </c>
      <c r="D480" s="255" t="s">
        <v>445</v>
      </c>
      <c r="E480" s="256">
        <v>27</v>
      </c>
      <c r="F480" s="257"/>
      <c r="G480" s="258">
        <f>ROUND(E480*F480,2)</f>
        <v>0</v>
      </c>
      <c r="H480" s="231"/>
      <c r="I480" s="230">
        <f>ROUND(E480*H480,2)</f>
        <v>0</v>
      </c>
      <c r="J480" s="231"/>
      <c r="K480" s="230">
        <f>ROUND(E480*J480,2)</f>
        <v>0</v>
      </c>
      <c r="L480" s="230">
        <v>21</v>
      </c>
      <c r="M480" s="230">
        <f>G480*(1+L480/100)</f>
        <v>0</v>
      </c>
      <c r="N480" s="229">
        <v>0</v>
      </c>
      <c r="O480" s="229">
        <f>ROUND(E480*N480,2)</f>
        <v>0</v>
      </c>
      <c r="P480" s="229">
        <v>0</v>
      </c>
      <c r="Q480" s="229">
        <f>ROUND(E480*P480,2)</f>
        <v>0</v>
      </c>
      <c r="R480" s="230"/>
      <c r="S480" s="230" t="s">
        <v>213</v>
      </c>
      <c r="T480" s="230" t="s">
        <v>175</v>
      </c>
      <c r="U480" s="230">
        <v>0</v>
      </c>
      <c r="V480" s="230">
        <f>ROUND(E480*U480,2)</f>
        <v>0</v>
      </c>
      <c r="W480" s="230"/>
      <c r="X480" s="230" t="s">
        <v>176</v>
      </c>
      <c r="Y480" s="210"/>
      <c r="Z480" s="210"/>
      <c r="AA480" s="210"/>
      <c r="AB480" s="210"/>
      <c r="AC480" s="210"/>
      <c r="AD480" s="210"/>
      <c r="AE480" s="210"/>
      <c r="AF480" s="210"/>
      <c r="AG480" s="210" t="s">
        <v>177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ht="26.4" x14ac:dyDescent="0.25">
      <c r="A481" s="240" t="s">
        <v>169</v>
      </c>
      <c r="B481" s="241" t="s">
        <v>117</v>
      </c>
      <c r="C481" s="259" t="s">
        <v>118</v>
      </c>
      <c r="D481" s="242"/>
      <c r="E481" s="243"/>
      <c r="F481" s="244"/>
      <c r="G481" s="245">
        <f>SUMIF(AG482:AG484,"&lt;&gt;NOR",G482:G484)</f>
        <v>0</v>
      </c>
      <c r="H481" s="239"/>
      <c r="I481" s="239">
        <f>SUM(I482:I484)</f>
        <v>0</v>
      </c>
      <c r="J481" s="239"/>
      <c r="K481" s="239">
        <f>SUM(K482:K484)</f>
        <v>0</v>
      </c>
      <c r="L481" s="239"/>
      <c r="M481" s="239">
        <f>SUM(M482:M484)</f>
        <v>0</v>
      </c>
      <c r="N481" s="238"/>
      <c r="O481" s="238">
        <f>SUM(O482:O484)</f>
        <v>0.02</v>
      </c>
      <c r="P481" s="238"/>
      <c r="Q481" s="238">
        <f>SUM(Q482:Q484)</f>
        <v>0</v>
      </c>
      <c r="R481" s="239"/>
      <c r="S481" s="239"/>
      <c r="T481" s="239"/>
      <c r="U481" s="239"/>
      <c r="V481" s="239">
        <f>SUM(V482:V484)</f>
        <v>1.02</v>
      </c>
      <c r="W481" s="239"/>
      <c r="X481" s="239"/>
      <c r="AG481" t="s">
        <v>170</v>
      </c>
    </row>
    <row r="482" spans="1:60" outlineLevel="1" x14ac:dyDescent="0.25">
      <c r="A482" s="247">
        <v>124</v>
      </c>
      <c r="B482" s="248" t="s">
        <v>606</v>
      </c>
      <c r="C482" s="260" t="s">
        <v>607</v>
      </c>
      <c r="D482" s="249" t="s">
        <v>608</v>
      </c>
      <c r="E482" s="250">
        <v>6</v>
      </c>
      <c r="F482" s="251"/>
      <c r="G482" s="252">
        <f>ROUND(E482*F482,2)</f>
        <v>0</v>
      </c>
      <c r="H482" s="231"/>
      <c r="I482" s="230">
        <f>ROUND(E482*H482,2)</f>
        <v>0</v>
      </c>
      <c r="J482" s="231"/>
      <c r="K482" s="230">
        <f>ROUND(E482*J482,2)</f>
        <v>0</v>
      </c>
      <c r="L482" s="230">
        <v>21</v>
      </c>
      <c r="M482" s="230">
        <f>G482*(1+L482/100)</f>
        <v>0</v>
      </c>
      <c r="N482" s="229">
        <v>1.0000000000000001E-5</v>
      </c>
      <c r="O482" s="229">
        <f>ROUND(E482*N482,2)</f>
        <v>0</v>
      </c>
      <c r="P482" s="229">
        <v>0</v>
      </c>
      <c r="Q482" s="229">
        <f>ROUND(E482*P482,2)</f>
        <v>0</v>
      </c>
      <c r="R482" s="230"/>
      <c r="S482" s="230" t="s">
        <v>174</v>
      </c>
      <c r="T482" s="230" t="s">
        <v>175</v>
      </c>
      <c r="U482" s="230">
        <v>0.17</v>
      </c>
      <c r="V482" s="230">
        <f>ROUND(E482*U482,2)</f>
        <v>1.02</v>
      </c>
      <c r="W482" s="230"/>
      <c r="X482" s="230" t="s">
        <v>176</v>
      </c>
      <c r="Y482" s="210"/>
      <c r="Z482" s="210"/>
      <c r="AA482" s="210"/>
      <c r="AB482" s="210"/>
      <c r="AC482" s="210"/>
      <c r="AD482" s="210"/>
      <c r="AE482" s="210"/>
      <c r="AF482" s="210"/>
      <c r="AG482" s="210" t="s">
        <v>177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7"/>
      <c r="B483" s="228"/>
      <c r="C483" s="261" t="s">
        <v>609</v>
      </c>
      <c r="D483" s="232"/>
      <c r="E483" s="233">
        <v>6</v>
      </c>
      <c r="F483" s="230"/>
      <c r="G483" s="230"/>
      <c r="H483" s="230"/>
      <c r="I483" s="230"/>
      <c r="J483" s="230"/>
      <c r="K483" s="230"/>
      <c r="L483" s="230"/>
      <c r="M483" s="230"/>
      <c r="N483" s="229"/>
      <c r="O483" s="229"/>
      <c r="P483" s="229"/>
      <c r="Q483" s="229"/>
      <c r="R483" s="230"/>
      <c r="S483" s="230"/>
      <c r="T483" s="230"/>
      <c r="U483" s="230"/>
      <c r="V483" s="230"/>
      <c r="W483" s="230"/>
      <c r="X483" s="23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179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53">
        <v>125</v>
      </c>
      <c r="B484" s="254" t="s">
        <v>610</v>
      </c>
      <c r="C484" s="265" t="s">
        <v>611</v>
      </c>
      <c r="D484" s="255" t="s">
        <v>608</v>
      </c>
      <c r="E484" s="256">
        <v>6</v>
      </c>
      <c r="F484" s="257"/>
      <c r="G484" s="258">
        <f>ROUND(E484*F484,2)</f>
        <v>0</v>
      </c>
      <c r="H484" s="231"/>
      <c r="I484" s="230">
        <f>ROUND(E484*H484,2)</f>
        <v>0</v>
      </c>
      <c r="J484" s="231"/>
      <c r="K484" s="230">
        <f>ROUND(E484*J484,2)</f>
        <v>0</v>
      </c>
      <c r="L484" s="230">
        <v>21</v>
      </c>
      <c r="M484" s="230">
        <f>G484*(1+L484/100)</f>
        <v>0</v>
      </c>
      <c r="N484" s="229">
        <v>3.2000000000000002E-3</v>
      </c>
      <c r="O484" s="229">
        <f>ROUND(E484*N484,2)</f>
        <v>0.02</v>
      </c>
      <c r="P484" s="229">
        <v>0</v>
      </c>
      <c r="Q484" s="229">
        <f>ROUND(E484*P484,2)</f>
        <v>0</v>
      </c>
      <c r="R484" s="230"/>
      <c r="S484" s="230" t="s">
        <v>213</v>
      </c>
      <c r="T484" s="230" t="s">
        <v>175</v>
      </c>
      <c r="U484" s="230">
        <v>0</v>
      </c>
      <c r="V484" s="230">
        <f>ROUND(E484*U484,2)</f>
        <v>0</v>
      </c>
      <c r="W484" s="230"/>
      <c r="X484" s="230" t="s">
        <v>288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289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x14ac:dyDescent="0.25">
      <c r="A485" s="240" t="s">
        <v>169</v>
      </c>
      <c r="B485" s="241" t="s">
        <v>133</v>
      </c>
      <c r="C485" s="259" t="s">
        <v>134</v>
      </c>
      <c r="D485" s="242"/>
      <c r="E485" s="243"/>
      <c r="F485" s="244"/>
      <c r="G485" s="245">
        <f>SUMIF(AG486:AG519,"&lt;&gt;NOR",G486:G519)</f>
        <v>0</v>
      </c>
      <c r="H485" s="239"/>
      <c r="I485" s="239">
        <f>SUM(I486:I519)</f>
        <v>0</v>
      </c>
      <c r="J485" s="239"/>
      <c r="K485" s="239">
        <f>SUM(K486:K519)</f>
        <v>0</v>
      </c>
      <c r="L485" s="239"/>
      <c r="M485" s="239">
        <f>SUM(M486:M519)</f>
        <v>0</v>
      </c>
      <c r="N485" s="238"/>
      <c r="O485" s="238">
        <f>SUM(O486:O519)</f>
        <v>34.120000000000005</v>
      </c>
      <c r="P485" s="238"/>
      <c r="Q485" s="238">
        <f>SUM(Q486:Q519)</f>
        <v>14.93</v>
      </c>
      <c r="R485" s="239"/>
      <c r="S485" s="239"/>
      <c r="T485" s="239"/>
      <c r="U485" s="239"/>
      <c r="V485" s="239">
        <f>SUM(V486:V519)</f>
        <v>1465.61</v>
      </c>
      <c r="W485" s="239"/>
      <c r="X485" s="239"/>
      <c r="AG485" t="s">
        <v>170</v>
      </c>
    </row>
    <row r="486" spans="1:60" outlineLevel="1" x14ac:dyDescent="0.25">
      <c r="A486" s="247">
        <v>126</v>
      </c>
      <c r="B486" s="248" t="s">
        <v>612</v>
      </c>
      <c r="C486" s="260" t="s">
        <v>613</v>
      </c>
      <c r="D486" s="249" t="s">
        <v>173</v>
      </c>
      <c r="E486" s="250">
        <v>2873.75</v>
      </c>
      <c r="F486" s="251"/>
      <c r="G486" s="252">
        <f>ROUND(E486*F486,2)</f>
        <v>0</v>
      </c>
      <c r="H486" s="231"/>
      <c r="I486" s="230">
        <f>ROUND(E486*H486,2)</f>
        <v>0</v>
      </c>
      <c r="J486" s="231"/>
      <c r="K486" s="230">
        <f>ROUND(E486*J486,2)</f>
        <v>0</v>
      </c>
      <c r="L486" s="230">
        <v>21</v>
      </c>
      <c r="M486" s="230">
        <f>G486*(1+L486/100)</f>
        <v>0</v>
      </c>
      <c r="N486" s="229">
        <v>0</v>
      </c>
      <c r="O486" s="229">
        <f>ROUND(E486*N486,2)</f>
        <v>0</v>
      </c>
      <c r="P486" s="229">
        <v>5.0000000000000001E-3</v>
      </c>
      <c r="Q486" s="229">
        <f>ROUND(E486*P486,2)</f>
        <v>14.37</v>
      </c>
      <c r="R486" s="230"/>
      <c r="S486" s="230" t="s">
        <v>213</v>
      </c>
      <c r="T486" s="230" t="s">
        <v>175</v>
      </c>
      <c r="U486" s="230">
        <v>0.51</v>
      </c>
      <c r="V486" s="230">
        <f>ROUND(E486*U486,2)</f>
        <v>1465.61</v>
      </c>
      <c r="W486" s="230"/>
      <c r="X486" s="230" t="s">
        <v>176</v>
      </c>
      <c r="Y486" s="210"/>
      <c r="Z486" s="210"/>
      <c r="AA486" s="210"/>
      <c r="AB486" s="210"/>
      <c r="AC486" s="210"/>
      <c r="AD486" s="210"/>
      <c r="AE486" s="210"/>
      <c r="AF486" s="210"/>
      <c r="AG486" s="210" t="s">
        <v>177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61" t="s">
        <v>614</v>
      </c>
      <c r="D487" s="232"/>
      <c r="E487" s="233">
        <v>2873.75</v>
      </c>
      <c r="F487" s="230"/>
      <c r="G487" s="230"/>
      <c r="H487" s="230"/>
      <c r="I487" s="230"/>
      <c r="J487" s="230"/>
      <c r="K487" s="230"/>
      <c r="L487" s="230"/>
      <c r="M487" s="230"/>
      <c r="N487" s="229"/>
      <c r="O487" s="229"/>
      <c r="P487" s="229"/>
      <c r="Q487" s="229"/>
      <c r="R487" s="230"/>
      <c r="S487" s="230"/>
      <c r="T487" s="230"/>
      <c r="U487" s="230"/>
      <c r="V487" s="230"/>
      <c r="W487" s="230"/>
      <c r="X487" s="23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179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47">
        <v>127</v>
      </c>
      <c r="B488" s="248" t="s">
        <v>615</v>
      </c>
      <c r="C488" s="260" t="s">
        <v>616</v>
      </c>
      <c r="D488" s="249" t="s">
        <v>193</v>
      </c>
      <c r="E488" s="250">
        <v>222</v>
      </c>
      <c r="F488" s="251"/>
      <c r="G488" s="252">
        <f>ROUND(E488*F488,2)</f>
        <v>0</v>
      </c>
      <c r="H488" s="231"/>
      <c r="I488" s="230">
        <f>ROUND(E488*H488,2)</f>
        <v>0</v>
      </c>
      <c r="J488" s="231"/>
      <c r="K488" s="230">
        <f>ROUND(E488*J488,2)</f>
        <v>0</v>
      </c>
      <c r="L488" s="230">
        <v>21</v>
      </c>
      <c r="M488" s="230">
        <f>G488*(1+L488/100)</f>
        <v>0</v>
      </c>
      <c r="N488" s="229">
        <v>0</v>
      </c>
      <c r="O488" s="229">
        <f>ROUND(E488*N488,2)</f>
        <v>0</v>
      </c>
      <c r="P488" s="229">
        <v>2.5000000000000001E-3</v>
      </c>
      <c r="Q488" s="229">
        <f>ROUND(E488*P488,2)</f>
        <v>0.56000000000000005</v>
      </c>
      <c r="R488" s="230"/>
      <c r="S488" s="230" t="s">
        <v>213</v>
      </c>
      <c r="T488" s="230" t="s">
        <v>175</v>
      </c>
      <c r="U488" s="230">
        <v>0</v>
      </c>
      <c r="V488" s="230">
        <f>ROUND(E488*U488,2)</f>
        <v>0</v>
      </c>
      <c r="W488" s="230"/>
      <c r="X488" s="230" t="s">
        <v>176</v>
      </c>
      <c r="Y488" s="210"/>
      <c r="Z488" s="210"/>
      <c r="AA488" s="210"/>
      <c r="AB488" s="210"/>
      <c r="AC488" s="210"/>
      <c r="AD488" s="210"/>
      <c r="AE488" s="210"/>
      <c r="AF488" s="210"/>
      <c r="AG488" s="210" t="s">
        <v>177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61" t="s">
        <v>617</v>
      </c>
      <c r="D489" s="232"/>
      <c r="E489" s="233">
        <v>222</v>
      </c>
      <c r="F489" s="230"/>
      <c r="G489" s="230"/>
      <c r="H489" s="230"/>
      <c r="I489" s="230"/>
      <c r="J489" s="230"/>
      <c r="K489" s="230"/>
      <c r="L489" s="230"/>
      <c r="M489" s="230"/>
      <c r="N489" s="229"/>
      <c r="O489" s="229"/>
      <c r="P489" s="229"/>
      <c r="Q489" s="229"/>
      <c r="R489" s="230"/>
      <c r="S489" s="230"/>
      <c r="T489" s="230"/>
      <c r="U489" s="230"/>
      <c r="V489" s="230"/>
      <c r="W489" s="230"/>
      <c r="X489" s="23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179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47">
        <v>128</v>
      </c>
      <c r="B490" s="248" t="s">
        <v>618</v>
      </c>
      <c r="C490" s="260" t="s">
        <v>619</v>
      </c>
      <c r="D490" s="249" t="s">
        <v>445</v>
      </c>
      <c r="E490" s="250">
        <v>1540.96128</v>
      </c>
      <c r="F490" s="251"/>
      <c r="G490" s="252">
        <f>ROUND(E490*F490,2)</f>
        <v>0</v>
      </c>
      <c r="H490" s="231"/>
      <c r="I490" s="230">
        <f>ROUND(E490*H490,2)</f>
        <v>0</v>
      </c>
      <c r="J490" s="231"/>
      <c r="K490" s="230">
        <f>ROUND(E490*J490,2)</f>
        <v>0</v>
      </c>
      <c r="L490" s="230">
        <v>21</v>
      </c>
      <c r="M490" s="230">
        <f>G490*(1+L490/100)</f>
        <v>0</v>
      </c>
      <c r="N490" s="229">
        <v>1.282E-2</v>
      </c>
      <c r="O490" s="229">
        <f>ROUND(E490*N490,2)</f>
        <v>19.760000000000002</v>
      </c>
      <c r="P490" s="229">
        <v>0</v>
      </c>
      <c r="Q490" s="229">
        <f>ROUND(E490*P490,2)</f>
        <v>0</v>
      </c>
      <c r="R490" s="230"/>
      <c r="S490" s="230" t="s">
        <v>213</v>
      </c>
      <c r="T490" s="230" t="s">
        <v>175</v>
      </c>
      <c r="U490" s="230">
        <v>0</v>
      </c>
      <c r="V490" s="230">
        <f>ROUND(E490*U490,2)</f>
        <v>0</v>
      </c>
      <c r="W490" s="230"/>
      <c r="X490" s="230" t="s">
        <v>288</v>
      </c>
      <c r="Y490" s="210"/>
      <c r="Z490" s="210"/>
      <c r="AA490" s="210"/>
      <c r="AB490" s="210"/>
      <c r="AC490" s="210"/>
      <c r="AD490" s="210"/>
      <c r="AE490" s="210"/>
      <c r="AF490" s="210"/>
      <c r="AG490" s="210" t="s">
        <v>289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61" t="s">
        <v>620</v>
      </c>
      <c r="D491" s="232"/>
      <c r="E491" s="233">
        <v>1000.78</v>
      </c>
      <c r="F491" s="230"/>
      <c r="G491" s="230"/>
      <c r="H491" s="230"/>
      <c r="I491" s="230"/>
      <c r="J491" s="230"/>
      <c r="K491" s="230"/>
      <c r="L491" s="230"/>
      <c r="M491" s="230"/>
      <c r="N491" s="229"/>
      <c r="O491" s="229"/>
      <c r="P491" s="229"/>
      <c r="Q491" s="229"/>
      <c r="R491" s="230"/>
      <c r="S491" s="230"/>
      <c r="T491" s="230"/>
      <c r="U491" s="230"/>
      <c r="V491" s="230"/>
      <c r="W491" s="230"/>
      <c r="X491" s="23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179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7"/>
      <c r="B492" s="228"/>
      <c r="C492" s="261" t="s">
        <v>621</v>
      </c>
      <c r="D492" s="232"/>
      <c r="E492" s="233">
        <v>283.35000000000002</v>
      </c>
      <c r="F492" s="230"/>
      <c r="G492" s="230"/>
      <c r="H492" s="230"/>
      <c r="I492" s="230"/>
      <c r="J492" s="230"/>
      <c r="K492" s="230"/>
      <c r="L492" s="230"/>
      <c r="M492" s="230"/>
      <c r="N492" s="229"/>
      <c r="O492" s="229"/>
      <c r="P492" s="229"/>
      <c r="Q492" s="229"/>
      <c r="R492" s="230"/>
      <c r="S492" s="230"/>
      <c r="T492" s="230"/>
      <c r="U492" s="230"/>
      <c r="V492" s="230"/>
      <c r="W492" s="230"/>
      <c r="X492" s="230"/>
      <c r="Y492" s="210"/>
      <c r="Z492" s="210"/>
      <c r="AA492" s="210"/>
      <c r="AB492" s="210"/>
      <c r="AC492" s="210"/>
      <c r="AD492" s="210"/>
      <c r="AE492" s="210"/>
      <c r="AF492" s="210"/>
      <c r="AG492" s="210" t="s">
        <v>179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62" t="s">
        <v>448</v>
      </c>
      <c r="D493" s="234"/>
      <c r="E493" s="235">
        <v>256.83</v>
      </c>
      <c r="F493" s="230"/>
      <c r="G493" s="230"/>
      <c r="H493" s="230"/>
      <c r="I493" s="230"/>
      <c r="J493" s="230"/>
      <c r="K493" s="230"/>
      <c r="L493" s="230"/>
      <c r="M493" s="230"/>
      <c r="N493" s="229"/>
      <c r="O493" s="229"/>
      <c r="P493" s="229"/>
      <c r="Q493" s="229"/>
      <c r="R493" s="230"/>
      <c r="S493" s="230"/>
      <c r="T493" s="230"/>
      <c r="U493" s="230"/>
      <c r="V493" s="230"/>
      <c r="W493" s="230"/>
      <c r="X493" s="23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179</v>
      </c>
      <c r="AH493" s="210">
        <v>4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47">
        <v>129</v>
      </c>
      <c r="B494" s="248" t="s">
        <v>622</v>
      </c>
      <c r="C494" s="260" t="s">
        <v>623</v>
      </c>
      <c r="D494" s="249" t="s">
        <v>445</v>
      </c>
      <c r="E494" s="250">
        <v>773.38368000000003</v>
      </c>
      <c r="F494" s="251"/>
      <c r="G494" s="252">
        <f>ROUND(E494*F494,2)</f>
        <v>0</v>
      </c>
      <c r="H494" s="231"/>
      <c r="I494" s="230">
        <f>ROUND(E494*H494,2)</f>
        <v>0</v>
      </c>
      <c r="J494" s="231"/>
      <c r="K494" s="230">
        <f>ROUND(E494*J494,2)</f>
        <v>0</v>
      </c>
      <c r="L494" s="230">
        <v>21</v>
      </c>
      <c r="M494" s="230">
        <f>G494*(1+L494/100)</f>
        <v>0</v>
      </c>
      <c r="N494" s="229">
        <v>6.28E-3</v>
      </c>
      <c r="O494" s="229">
        <f>ROUND(E494*N494,2)</f>
        <v>4.8600000000000003</v>
      </c>
      <c r="P494" s="229">
        <v>0</v>
      </c>
      <c r="Q494" s="229">
        <f>ROUND(E494*P494,2)</f>
        <v>0</v>
      </c>
      <c r="R494" s="230"/>
      <c r="S494" s="230" t="s">
        <v>213</v>
      </c>
      <c r="T494" s="230" t="s">
        <v>175</v>
      </c>
      <c r="U494" s="230">
        <v>0</v>
      </c>
      <c r="V494" s="230">
        <f>ROUND(E494*U494,2)</f>
        <v>0</v>
      </c>
      <c r="W494" s="230"/>
      <c r="X494" s="230" t="s">
        <v>288</v>
      </c>
      <c r="Y494" s="210"/>
      <c r="Z494" s="210"/>
      <c r="AA494" s="210"/>
      <c r="AB494" s="210"/>
      <c r="AC494" s="210"/>
      <c r="AD494" s="210"/>
      <c r="AE494" s="210"/>
      <c r="AF494" s="210"/>
      <c r="AG494" s="210" t="s">
        <v>289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61" t="s">
        <v>624</v>
      </c>
      <c r="D495" s="232"/>
      <c r="E495" s="233">
        <v>483.36</v>
      </c>
      <c r="F495" s="230"/>
      <c r="G495" s="230"/>
      <c r="H495" s="230"/>
      <c r="I495" s="230"/>
      <c r="J495" s="230"/>
      <c r="K495" s="230"/>
      <c r="L495" s="230"/>
      <c r="M495" s="230"/>
      <c r="N495" s="229"/>
      <c r="O495" s="229"/>
      <c r="P495" s="229"/>
      <c r="Q495" s="229"/>
      <c r="R495" s="230"/>
      <c r="S495" s="230"/>
      <c r="T495" s="230"/>
      <c r="U495" s="230"/>
      <c r="V495" s="230"/>
      <c r="W495" s="230"/>
      <c r="X495" s="23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179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27"/>
      <c r="B496" s="228"/>
      <c r="C496" s="261" t="s">
        <v>625</v>
      </c>
      <c r="D496" s="232"/>
      <c r="E496" s="233">
        <v>161.12</v>
      </c>
      <c r="F496" s="230"/>
      <c r="G496" s="230"/>
      <c r="H496" s="230"/>
      <c r="I496" s="230"/>
      <c r="J496" s="230"/>
      <c r="K496" s="230"/>
      <c r="L496" s="230"/>
      <c r="M496" s="230"/>
      <c r="N496" s="229"/>
      <c r="O496" s="229"/>
      <c r="P496" s="229"/>
      <c r="Q496" s="229"/>
      <c r="R496" s="230"/>
      <c r="S496" s="230"/>
      <c r="T496" s="230"/>
      <c r="U496" s="230"/>
      <c r="V496" s="230"/>
      <c r="W496" s="230"/>
      <c r="X496" s="23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179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27"/>
      <c r="B497" s="228"/>
      <c r="C497" s="262" t="s">
        <v>448</v>
      </c>
      <c r="D497" s="234"/>
      <c r="E497" s="235">
        <v>128.9</v>
      </c>
      <c r="F497" s="230"/>
      <c r="G497" s="230"/>
      <c r="H497" s="230"/>
      <c r="I497" s="230"/>
      <c r="J497" s="230"/>
      <c r="K497" s="230"/>
      <c r="L497" s="230"/>
      <c r="M497" s="230"/>
      <c r="N497" s="229"/>
      <c r="O497" s="229"/>
      <c r="P497" s="229"/>
      <c r="Q497" s="229"/>
      <c r="R497" s="230"/>
      <c r="S497" s="230"/>
      <c r="T497" s="230"/>
      <c r="U497" s="230"/>
      <c r="V497" s="230"/>
      <c r="W497" s="230"/>
      <c r="X497" s="23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179</v>
      </c>
      <c r="AH497" s="210">
        <v>4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ht="20.399999999999999" outlineLevel="1" x14ac:dyDescent="0.25">
      <c r="A498" s="247">
        <v>130</v>
      </c>
      <c r="B498" s="248" t="s">
        <v>626</v>
      </c>
      <c r="C498" s="260" t="s">
        <v>627</v>
      </c>
      <c r="D498" s="249" t="s">
        <v>262</v>
      </c>
      <c r="E498" s="250">
        <v>6.3471900000000003</v>
      </c>
      <c r="F498" s="251"/>
      <c r="G498" s="252">
        <f>ROUND(E498*F498,2)</f>
        <v>0</v>
      </c>
      <c r="H498" s="231"/>
      <c r="I498" s="230">
        <f>ROUND(E498*H498,2)</f>
        <v>0</v>
      </c>
      <c r="J498" s="231"/>
      <c r="K498" s="230">
        <f>ROUND(E498*J498,2)</f>
        <v>0</v>
      </c>
      <c r="L498" s="230">
        <v>21</v>
      </c>
      <c r="M498" s="230">
        <f>G498*(1+L498/100)</f>
        <v>0</v>
      </c>
      <c r="N498" s="229">
        <v>1</v>
      </c>
      <c r="O498" s="229">
        <f>ROUND(E498*N498,2)</f>
        <v>6.35</v>
      </c>
      <c r="P498" s="229">
        <v>0</v>
      </c>
      <c r="Q498" s="229">
        <f>ROUND(E498*P498,2)</f>
        <v>0</v>
      </c>
      <c r="R498" s="230"/>
      <c r="S498" s="230" t="s">
        <v>213</v>
      </c>
      <c r="T498" s="230" t="s">
        <v>175</v>
      </c>
      <c r="U498" s="230">
        <v>0</v>
      </c>
      <c r="V498" s="230">
        <f>ROUND(E498*U498,2)</f>
        <v>0</v>
      </c>
      <c r="W498" s="230"/>
      <c r="X498" s="230" t="s">
        <v>288</v>
      </c>
      <c r="Y498" s="210"/>
      <c r="Z498" s="210"/>
      <c r="AA498" s="210"/>
      <c r="AB498" s="210"/>
      <c r="AC498" s="210"/>
      <c r="AD498" s="210"/>
      <c r="AE498" s="210"/>
      <c r="AF498" s="210"/>
      <c r="AG498" s="210" t="s">
        <v>289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27"/>
      <c r="B499" s="228"/>
      <c r="C499" s="261" t="s">
        <v>446</v>
      </c>
      <c r="D499" s="232"/>
      <c r="E499" s="233"/>
      <c r="F499" s="230"/>
      <c r="G499" s="230"/>
      <c r="H499" s="230"/>
      <c r="I499" s="230"/>
      <c r="J499" s="230"/>
      <c r="K499" s="230"/>
      <c r="L499" s="230"/>
      <c r="M499" s="230"/>
      <c r="N499" s="229"/>
      <c r="O499" s="229"/>
      <c r="P499" s="229"/>
      <c r="Q499" s="229"/>
      <c r="R499" s="230"/>
      <c r="S499" s="230"/>
      <c r="T499" s="230"/>
      <c r="U499" s="230"/>
      <c r="V499" s="230"/>
      <c r="W499" s="230"/>
      <c r="X499" s="23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179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27"/>
      <c r="B500" s="228"/>
      <c r="C500" s="261" t="s">
        <v>628</v>
      </c>
      <c r="D500" s="232"/>
      <c r="E500" s="233">
        <v>4.4800000000000004</v>
      </c>
      <c r="F500" s="230"/>
      <c r="G500" s="230"/>
      <c r="H500" s="230"/>
      <c r="I500" s="230"/>
      <c r="J500" s="230"/>
      <c r="K500" s="230"/>
      <c r="L500" s="230"/>
      <c r="M500" s="230"/>
      <c r="N500" s="229"/>
      <c r="O500" s="229"/>
      <c r="P500" s="229"/>
      <c r="Q500" s="229"/>
      <c r="R500" s="230"/>
      <c r="S500" s="230"/>
      <c r="T500" s="230"/>
      <c r="U500" s="230"/>
      <c r="V500" s="230"/>
      <c r="W500" s="230"/>
      <c r="X500" s="23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179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61" t="s">
        <v>629</v>
      </c>
      <c r="D501" s="232"/>
      <c r="E501" s="233">
        <v>0.27</v>
      </c>
      <c r="F501" s="230"/>
      <c r="G501" s="230"/>
      <c r="H501" s="230"/>
      <c r="I501" s="230"/>
      <c r="J501" s="230"/>
      <c r="K501" s="230"/>
      <c r="L501" s="230"/>
      <c r="M501" s="230"/>
      <c r="N501" s="229"/>
      <c r="O501" s="229"/>
      <c r="P501" s="229"/>
      <c r="Q501" s="229"/>
      <c r="R501" s="230"/>
      <c r="S501" s="230"/>
      <c r="T501" s="230"/>
      <c r="U501" s="230"/>
      <c r="V501" s="230"/>
      <c r="W501" s="230"/>
      <c r="X501" s="23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179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61" t="s">
        <v>630</v>
      </c>
      <c r="D502" s="232"/>
      <c r="E502" s="233">
        <v>0.24</v>
      </c>
      <c r="F502" s="230"/>
      <c r="G502" s="230"/>
      <c r="H502" s="230"/>
      <c r="I502" s="230"/>
      <c r="J502" s="230"/>
      <c r="K502" s="230"/>
      <c r="L502" s="230"/>
      <c r="M502" s="230"/>
      <c r="N502" s="229"/>
      <c r="O502" s="229"/>
      <c r="P502" s="229"/>
      <c r="Q502" s="229"/>
      <c r="R502" s="230"/>
      <c r="S502" s="230"/>
      <c r="T502" s="230"/>
      <c r="U502" s="230"/>
      <c r="V502" s="230"/>
      <c r="W502" s="230"/>
      <c r="X502" s="23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179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61" t="s">
        <v>631</v>
      </c>
      <c r="D503" s="232"/>
      <c r="E503" s="233">
        <v>0.11</v>
      </c>
      <c r="F503" s="230"/>
      <c r="G503" s="230"/>
      <c r="H503" s="230"/>
      <c r="I503" s="230"/>
      <c r="J503" s="230"/>
      <c r="K503" s="230"/>
      <c r="L503" s="230"/>
      <c r="M503" s="230"/>
      <c r="N503" s="229"/>
      <c r="O503" s="229"/>
      <c r="P503" s="229"/>
      <c r="Q503" s="229"/>
      <c r="R503" s="230"/>
      <c r="S503" s="230"/>
      <c r="T503" s="230"/>
      <c r="U503" s="230"/>
      <c r="V503" s="230"/>
      <c r="W503" s="230"/>
      <c r="X503" s="23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179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61" t="s">
        <v>632</v>
      </c>
      <c r="D504" s="232"/>
      <c r="E504" s="233">
        <v>0.04</v>
      </c>
      <c r="F504" s="230"/>
      <c r="G504" s="230"/>
      <c r="H504" s="230"/>
      <c r="I504" s="230"/>
      <c r="J504" s="230"/>
      <c r="K504" s="230"/>
      <c r="L504" s="230"/>
      <c r="M504" s="230"/>
      <c r="N504" s="229"/>
      <c r="O504" s="229"/>
      <c r="P504" s="229"/>
      <c r="Q504" s="229"/>
      <c r="R504" s="230"/>
      <c r="S504" s="230"/>
      <c r="T504" s="230"/>
      <c r="U504" s="230"/>
      <c r="V504" s="230"/>
      <c r="W504" s="230"/>
      <c r="X504" s="23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179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61" t="s">
        <v>633</v>
      </c>
      <c r="D505" s="232"/>
      <c r="E505" s="233">
        <v>0.15</v>
      </c>
      <c r="F505" s="230"/>
      <c r="G505" s="230"/>
      <c r="H505" s="230"/>
      <c r="I505" s="230"/>
      <c r="J505" s="230"/>
      <c r="K505" s="230"/>
      <c r="L505" s="230"/>
      <c r="M505" s="230"/>
      <c r="N505" s="229"/>
      <c r="O505" s="229"/>
      <c r="P505" s="229"/>
      <c r="Q505" s="229"/>
      <c r="R505" s="230"/>
      <c r="S505" s="230"/>
      <c r="T505" s="230"/>
      <c r="U505" s="230"/>
      <c r="V505" s="230"/>
      <c r="W505" s="230"/>
      <c r="X505" s="23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179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62" t="s">
        <v>448</v>
      </c>
      <c r="D506" s="234"/>
      <c r="E506" s="235">
        <v>1.06</v>
      </c>
      <c r="F506" s="230"/>
      <c r="G506" s="230"/>
      <c r="H506" s="230"/>
      <c r="I506" s="230"/>
      <c r="J506" s="230"/>
      <c r="K506" s="230"/>
      <c r="L506" s="230"/>
      <c r="M506" s="230"/>
      <c r="N506" s="229"/>
      <c r="O506" s="229"/>
      <c r="P506" s="229"/>
      <c r="Q506" s="229"/>
      <c r="R506" s="230"/>
      <c r="S506" s="230"/>
      <c r="T506" s="230"/>
      <c r="U506" s="230"/>
      <c r="V506" s="230"/>
      <c r="W506" s="230"/>
      <c r="X506" s="23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179</v>
      </c>
      <c r="AH506" s="210">
        <v>4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ht="20.399999999999999" outlineLevel="1" x14ac:dyDescent="0.25">
      <c r="A507" s="247">
        <v>131</v>
      </c>
      <c r="B507" s="248" t="s">
        <v>634</v>
      </c>
      <c r="C507" s="260" t="s">
        <v>635</v>
      </c>
      <c r="D507" s="249" t="s">
        <v>262</v>
      </c>
      <c r="E507" s="250">
        <v>1.0739000000000001</v>
      </c>
      <c r="F507" s="251"/>
      <c r="G507" s="252">
        <f>ROUND(E507*F507,2)</f>
        <v>0</v>
      </c>
      <c r="H507" s="231"/>
      <c r="I507" s="230">
        <f>ROUND(E507*H507,2)</f>
        <v>0</v>
      </c>
      <c r="J507" s="231"/>
      <c r="K507" s="230">
        <f>ROUND(E507*J507,2)</f>
        <v>0</v>
      </c>
      <c r="L507" s="230">
        <v>21</v>
      </c>
      <c r="M507" s="230">
        <f>G507*(1+L507/100)</f>
        <v>0</v>
      </c>
      <c r="N507" s="229">
        <v>1</v>
      </c>
      <c r="O507" s="229">
        <f>ROUND(E507*N507,2)</f>
        <v>1.07</v>
      </c>
      <c r="P507" s="229">
        <v>0</v>
      </c>
      <c r="Q507" s="229">
        <f>ROUND(E507*P507,2)</f>
        <v>0</v>
      </c>
      <c r="R507" s="230"/>
      <c r="S507" s="230" t="s">
        <v>213</v>
      </c>
      <c r="T507" s="230" t="s">
        <v>175</v>
      </c>
      <c r="U507" s="230">
        <v>0</v>
      </c>
      <c r="V507" s="230">
        <f>ROUND(E507*U507,2)</f>
        <v>0</v>
      </c>
      <c r="W507" s="230"/>
      <c r="X507" s="230" t="s">
        <v>288</v>
      </c>
      <c r="Y507" s="210"/>
      <c r="Z507" s="210"/>
      <c r="AA507" s="210"/>
      <c r="AB507" s="210"/>
      <c r="AC507" s="210"/>
      <c r="AD507" s="210"/>
      <c r="AE507" s="210"/>
      <c r="AF507" s="210"/>
      <c r="AG507" s="210" t="s">
        <v>289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27"/>
      <c r="B508" s="228"/>
      <c r="C508" s="261" t="s">
        <v>446</v>
      </c>
      <c r="D508" s="232"/>
      <c r="E508" s="233"/>
      <c r="F508" s="230"/>
      <c r="G508" s="230"/>
      <c r="H508" s="230"/>
      <c r="I508" s="230"/>
      <c r="J508" s="230"/>
      <c r="K508" s="230"/>
      <c r="L508" s="230"/>
      <c r="M508" s="230"/>
      <c r="N508" s="229"/>
      <c r="O508" s="229"/>
      <c r="P508" s="229"/>
      <c r="Q508" s="229"/>
      <c r="R508" s="230"/>
      <c r="S508" s="230"/>
      <c r="T508" s="230"/>
      <c r="U508" s="230"/>
      <c r="V508" s="230"/>
      <c r="W508" s="230"/>
      <c r="X508" s="230"/>
      <c r="Y508" s="210"/>
      <c r="Z508" s="210"/>
      <c r="AA508" s="210"/>
      <c r="AB508" s="210"/>
      <c r="AC508" s="210"/>
      <c r="AD508" s="210"/>
      <c r="AE508" s="210"/>
      <c r="AF508" s="210"/>
      <c r="AG508" s="210" t="s">
        <v>179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27"/>
      <c r="B509" s="228"/>
      <c r="C509" s="261" t="s">
        <v>636</v>
      </c>
      <c r="D509" s="232"/>
      <c r="E509" s="233">
        <v>0.89</v>
      </c>
      <c r="F509" s="230"/>
      <c r="G509" s="230"/>
      <c r="H509" s="230"/>
      <c r="I509" s="230"/>
      <c r="J509" s="230"/>
      <c r="K509" s="230"/>
      <c r="L509" s="230"/>
      <c r="M509" s="230"/>
      <c r="N509" s="229"/>
      <c r="O509" s="229"/>
      <c r="P509" s="229"/>
      <c r="Q509" s="229"/>
      <c r="R509" s="230"/>
      <c r="S509" s="230"/>
      <c r="T509" s="230"/>
      <c r="U509" s="230"/>
      <c r="V509" s="230"/>
      <c r="W509" s="230"/>
      <c r="X509" s="23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179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27"/>
      <c r="B510" s="228"/>
      <c r="C510" s="262" t="s">
        <v>460</v>
      </c>
      <c r="D510" s="234"/>
      <c r="E510" s="235">
        <v>0.18</v>
      </c>
      <c r="F510" s="230"/>
      <c r="G510" s="230"/>
      <c r="H510" s="230"/>
      <c r="I510" s="230"/>
      <c r="J510" s="230"/>
      <c r="K510" s="230"/>
      <c r="L510" s="230"/>
      <c r="M510" s="230"/>
      <c r="N510" s="229"/>
      <c r="O510" s="229"/>
      <c r="P510" s="229"/>
      <c r="Q510" s="229"/>
      <c r="R510" s="230"/>
      <c r="S510" s="230"/>
      <c r="T510" s="230"/>
      <c r="U510" s="230"/>
      <c r="V510" s="230"/>
      <c r="W510" s="230"/>
      <c r="X510" s="23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179</v>
      </c>
      <c r="AH510" s="210">
        <v>4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ht="20.399999999999999" outlineLevel="1" x14ac:dyDescent="0.25">
      <c r="A511" s="247">
        <v>132</v>
      </c>
      <c r="B511" s="248" t="s">
        <v>637</v>
      </c>
      <c r="C511" s="260" t="s">
        <v>638</v>
      </c>
      <c r="D511" s="249" t="s">
        <v>262</v>
      </c>
      <c r="E511" s="250">
        <v>0.24235000000000001</v>
      </c>
      <c r="F511" s="251"/>
      <c r="G511" s="252">
        <f>ROUND(E511*F511,2)</f>
        <v>0</v>
      </c>
      <c r="H511" s="231"/>
      <c r="I511" s="230">
        <f>ROUND(E511*H511,2)</f>
        <v>0</v>
      </c>
      <c r="J511" s="231"/>
      <c r="K511" s="230">
        <f>ROUND(E511*J511,2)</f>
        <v>0</v>
      </c>
      <c r="L511" s="230">
        <v>21</v>
      </c>
      <c r="M511" s="230">
        <f>G511*(1+L511/100)</f>
        <v>0</v>
      </c>
      <c r="N511" s="229">
        <v>1</v>
      </c>
      <c r="O511" s="229">
        <f>ROUND(E511*N511,2)</f>
        <v>0.24</v>
      </c>
      <c r="P511" s="229">
        <v>0</v>
      </c>
      <c r="Q511" s="229">
        <f>ROUND(E511*P511,2)</f>
        <v>0</v>
      </c>
      <c r="R511" s="230"/>
      <c r="S511" s="230" t="s">
        <v>213</v>
      </c>
      <c r="T511" s="230" t="s">
        <v>175</v>
      </c>
      <c r="U511" s="230">
        <v>0</v>
      </c>
      <c r="V511" s="230">
        <f>ROUND(E511*U511,2)</f>
        <v>0</v>
      </c>
      <c r="W511" s="230"/>
      <c r="X511" s="230" t="s">
        <v>288</v>
      </c>
      <c r="Y511" s="210"/>
      <c r="Z511" s="210"/>
      <c r="AA511" s="210"/>
      <c r="AB511" s="210"/>
      <c r="AC511" s="210"/>
      <c r="AD511" s="210"/>
      <c r="AE511" s="210"/>
      <c r="AF511" s="210"/>
      <c r="AG511" s="210" t="s">
        <v>289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27"/>
      <c r="B512" s="228"/>
      <c r="C512" s="261" t="s">
        <v>446</v>
      </c>
      <c r="D512" s="232"/>
      <c r="E512" s="233"/>
      <c r="F512" s="230"/>
      <c r="G512" s="230"/>
      <c r="H512" s="230"/>
      <c r="I512" s="230"/>
      <c r="J512" s="230"/>
      <c r="K512" s="230"/>
      <c r="L512" s="230"/>
      <c r="M512" s="230"/>
      <c r="N512" s="229"/>
      <c r="O512" s="229"/>
      <c r="P512" s="229"/>
      <c r="Q512" s="229"/>
      <c r="R512" s="230"/>
      <c r="S512" s="230"/>
      <c r="T512" s="230"/>
      <c r="U512" s="230"/>
      <c r="V512" s="230"/>
      <c r="W512" s="230"/>
      <c r="X512" s="23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179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61" t="s">
        <v>639</v>
      </c>
      <c r="D513" s="232"/>
      <c r="E513" s="233">
        <v>0.2</v>
      </c>
      <c r="F513" s="230"/>
      <c r="G513" s="230"/>
      <c r="H513" s="230"/>
      <c r="I513" s="230"/>
      <c r="J513" s="230"/>
      <c r="K513" s="230"/>
      <c r="L513" s="230"/>
      <c r="M513" s="230"/>
      <c r="N513" s="229"/>
      <c r="O513" s="229"/>
      <c r="P513" s="229"/>
      <c r="Q513" s="229"/>
      <c r="R513" s="230"/>
      <c r="S513" s="230"/>
      <c r="T513" s="230"/>
      <c r="U513" s="230"/>
      <c r="V513" s="230"/>
      <c r="W513" s="230"/>
      <c r="X513" s="23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179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27"/>
      <c r="B514" s="228"/>
      <c r="C514" s="262" t="s">
        <v>448</v>
      </c>
      <c r="D514" s="234"/>
      <c r="E514" s="235">
        <v>0.04</v>
      </c>
      <c r="F514" s="230"/>
      <c r="G514" s="230"/>
      <c r="H514" s="230"/>
      <c r="I514" s="230"/>
      <c r="J514" s="230"/>
      <c r="K514" s="230"/>
      <c r="L514" s="230"/>
      <c r="M514" s="230"/>
      <c r="N514" s="229"/>
      <c r="O514" s="229"/>
      <c r="P514" s="229"/>
      <c r="Q514" s="229"/>
      <c r="R514" s="230"/>
      <c r="S514" s="230"/>
      <c r="T514" s="230"/>
      <c r="U514" s="230"/>
      <c r="V514" s="230"/>
      <c r="W514" s="230"/>
      <c r="X514" s="23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179</v>
      </c>
      <c r="AH514" s="210">
        <v>4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ht="20.399999999999999" outlineLevel="1" x14ac:dyDescent="0.25">
      <c r="A515" s="247">
        <v>133</v>
      </c>
      <c r="B515" s="248" t="s">
        <v>640</v>
      </c>
      <c r="C515" s="260" t="s">
        <v>641</v>
      </c>
      <c r="D515" s="249" t="s">
        <v>262</v>
      </c>
      <c r="E515" s="250">
        <v>1.8367800000000001</v>
      </c>
      <c r="F515" s="251"/>
      <c r="G515" s="252">
        <f>ROUND(E515*F515,2)</f>
        <v>0</v>
      </c>
      <c r="H515" s="231"/>
      <c r="I515" s="230">
        <f>ROUND(E515*H515,2)</f>
        <v>0</v>
      </c>
      <c r="J515" s="231"/>
      <c r="K515" s="230">
        <f>ROUND(E515*J515,2)</f>
        <v>0</v>
      </c>
      <c r="L515" s="230">
        <v>21</v>
      </c>
      <c r="M515" s="230">
        <f>G515*(1+L515/100)</f>
        <v>0</v>
      </c>
      <c r="N515" s="229">
        <v>1</v>
      </c>
      <c r="O515" s="229">
        <f>ROUND(E515*N515,2)</f>
        <v>1.84</v>
      </c>
      <c r="P515" s="229">
        <v>0</v>
      </c>
      <c r="Q515" s="229">
        <f>ROUND(E515*P515,2)</f>
        <v>0</v>
      </c>
      <c r="R515" s="230"/>
      <c r="S515" s="230" t="s">
        <v>213</v>
      </c>
      <c r="T515" s="230" t="s">
        <v>175</v>
      </c>
      <c r="U515" s="230">
        <v>0</v>
      </c>
      <c r="V515" s="230">
        <f>ROUND(E515*U515,2)</f>
        <v>0</v>
      </c>
      <c r="W515" s="230"/>
      <c r="X515" s="230" t="s">
        <v>288</v>
      </c>
      <c r="Y515" s="210"/>
      <c r="Z515" s="210"/>
      <c r="AA515" s="210"/>
      <c r="AB515" s="210"/>
      <c r="AC515" s="210"/>
      <c r="AD515" s="210"/>
      <c r="AE515" s="210"/>
      <c r="AF515" s="210"/>
      <c r="AG515" s="210" t="s">
        <v>289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27"/>
      <c r="B516" s="228"/>
      <c r="C516" s="261" t="s">
        <v>446</v>
      </c>
      <c r="D516" s="232"/>
      <c r="E516" s="233"/>
      <c r="F516" s="230"/>
      <c r="G516" s="230"/>
      <c r="H516" s="230"/>
      <c r="I516" s="230"/>
      <c r="J516" s="230"/>
      <c r="K516" s="230"/>
      <c r="L516" s="230"/>
      <c r="M516" s="230"/>
      <c r="N516" s="229"/>
      <c r="O516" s="229"/>
      <c r="P516" s="229"/>
      <c r="Q516" s="229"/>
      <c r="R516" s="230"/>
      <c r="S516" s="230"/>
      <c r="T516" s="230"/>
      <c r="U516" s="230"/>
      <c r="V516" s="230"/>
      <c r="W516" s="230"/>
      <c r="X516" s="23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179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27"/>
      <c r="B517" s="228"/>
      <c r="C517" s="261" t="s">
        <v>642</v>
      </c>
      <c r="D517" s="232"/>
      <c r="E517" s="233">
        <v>1.53</v>
      </c>
      <c r="F517" s="230"/>
      <c r="G517" s="230"/>
      <c r="H517" s="230"/>
      <c r="I517" s="230"/>
      <c r="J517" s="230"/>
      <c r="K517" s="230"/>
      <c r="L517" s="230"/>
      <c r="M517" s="230"/>
      <c r="N517" s="229"/>
      <c r="O517" s="229"/>
      <c r="P517" s="229"/>
      <c r="Q517" s="229"/>
      <c r="R517" s="230"/>
      <c r="S517" s="230"/>
      <c r="T517" s="230"/>
      <c r="U517" s="230"/>
      <c r="V517" s="230"/>
      <c r="W517" s="230"/>
      <c r="X517" s="23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179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27"/>
      <c r="B518" s="228"/>
      <c r="C518" s="262" t="s">
        <v>460</v>
      </c>
      <c r="D518" s="234"/>
      <c r="E518" s="235">
        <v>0.31</v>
      </c>
      <c r="F518" s="230"/>
      <c r="G518" s="230"/>
      <c r="H518" s="230"/>
      <c r="I518" s="230"/>
      <c r="J518" s="230"/>
      <c r="K518" s="230"/>
      <c r="L518" s="230"/>
      <c r="M518" s="230"/>
      <c r="N518" s="229"/>
      <c r="O518" s="229"/>
      <c r="P518" s="229"/>
      <c r="Q518" s="229"/>
      <c r="R518" s="230"/>
      <c r="S518" s="230"/>
      <c r="T518" s="230"/>
      <c r="U518" s="230"/>
      <c r="V518" s="230"/>
      <c r="W518" s="230"/>
      <c r="X518" s="230"/>
      <c r="Y518" s="210"/>
      <c r="Z518" s="210"/>
      <c r="AA518" s="210"/>
      <c r="AB518" s="210"/>
      <c r="AC518" s="210"/>
      <c r="AD518" s="210"/>
      <c r="AE518" s="210"/>
      <c r="AF518" s="210"/>
      <c r="AG518" s="210" t="s">
        <v>179</v>
      </c>
      <c r="AH518" s="210">
        <v>4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ht="20.399999999999999" outlineLevel="1" x14ac:dyDescent="0.25">
      <c r="A519" s="253">
        <v>134</v>
      </c>
      <c r="B519" s="254" t="s">
        <v>643</v>
      </c>
      <c r="C519" s="265" t="s">
        <v>644</v>
      </c>
      <c r="D519" s="255" t="s">
        <v>0</v>
      </c>
      <c r="E519" s="256">
        <v>55288.064599999998</v>
      </c>
      <c r="F519" s="257"/>
      <c r="G519" s="258">
        <f>ROUND(E519*F519,2)</f>
        <v>0</v>
      </c>
      <c r="H519" s="231"/>
      <c r="I519" s="230">
        <f>ROUND(E519*H519,2)</f>
        <v>0</v>
      </c>
      <c r="J519" s="231"/>
      <c r="K519" s="230">
        <f>ROUND(E519*J519,2)</f>
        <v>0</v>
      </c>
      <c r="L519" s="230">
        <v>21</v>
      </c>
      <c r="M519" s="230">
        <f>G519*(1+L519/100)</f>
        <v>0</v>
      </c>
      <c r="N519" s="229">
        <v>0</v>
      </c>
      <c r="O519" s="229">
        <f>ROUND(E519*N519,2)</f>
        <v>0</v>
      </c>
      <c r="P519" s="229">
        <v>0</v>
      </c>
      <c r="Q519" s="229">
        <f>ROUND(E519*P519,2)</f>
        <v>0</v>
      </c>
      <c r="R519" s="230"/>
      <c r="S519" s="230" t="s">
        <v>174</v>
      </c>
      <c r="T519" s="230" t="s">
        <v>175</v>
      </c>
      <c r="U519" s="230">
        <v>0</v>
      </c>
      <c r="V519" s="230">
        <f>ROUND(E519*U519,2)</f>
        <v>0</v>
      </c>
      <c r="W519" s="230"/>
      <c r="X519" s="230" t="s">
        <v>176</v>
      </c>
      <c r="Y519" s="210"/>
      <c r="Z519" s="210"/>
      <c r="AA519" s="210"/>
      <c r="AB519" s="210"/>
      <c r="AC519" s="210"/>
      <c r="AD519" s="210"/>
      <c r="AE519" s="210"/>
      <c r="AF519" s="210"/>
      <c r="AG519" s="210" t="s">
        <v>293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x14ac:dyDescent="0.25">
      <c r="A520" s="240" t="s">
        <v>169</v>
      </c>
      <c r="B520" s="241" t="s">
        <v>135</v>
      </c>
      <c r="C520" s="259" t="s">
        <v>136</v>
      </c>
      <c r="D520" s="242"/>
      <c r="E520" s="243"/>
      <c r="F520" s="244"/>
      <c r="G520" s="245">
        <f>SUMIF(AG521:AG525,"&lt;&gt;NOR",G521:G525)</f>
        <v>0</v>
      </c>
      <c r="H520" s="239"/>
      <c r="I520" s="239">
        <f>SUM(I521:I525)</f>
        <v>0</v>
      </c>
      <c r="J520" s="239"/>
      <c r="K520" s="239">
        <f>SUM(K521:K525)</f>
        <v>0</v>
      </c>
      <c r="L520" s="239"/>
      <c r="M520" s="239">
        <f>SUM(M521:M525)</f>
        <v>0</v>
      </c>
      <c r="N520" s="238"/>
      <c r="O520" s="238">
        <f>SUM(O521:O525)</f>
        <v>0</v>
      </c>
      <c r="P520" s="238"/>
      <c r="Q520" s="238">
        <f>SUM(Q521:Q525)</f>
        <v>0</v>
      </c>
      <c r="R520" s="239"/>
      <c r="S520" s="239"/>
      <c r="T520" s="239"/>
      <c r="U520" s="239"/>
      <c r="V520" s="239">
        <f>SUM(V521:V525)</f>
        <v>0</v>
      </c>
      <c r="W520" s="239"/>
      <c r="X520" s="239"/>
      <c r="AG520" t="s">
        <v>170</v>
      </c>
    </row>
    <row r="521" spans="1:60" outlineLevel="1" x14ac:dyDescent="0.25">
      <c r="A521" s="247">
        <v>135</v>
      </c>
      <c r="B521" s="248" t="s">
        <v>645</v>
      </c>
      <c r="C521" s="260" t="s">
        <v>646</v>
      </c>
      <c r="D521" s="249" t="s">
        <v>359</v>
      </c>
      <c r="E521" s="250">
        <v>90</v>
      </c>
      <c r="F521" s="251"/>
      <c r="G521" s="252">
        <f>ROUND(E521*F521,2)</f>
        <v>0</v>
      </c>
      <c r="H521" s="231"/>
      <c r="I521" s="230">
        <f>ROUND(E521*H521,2)</f>
        <v>0</v>
      </c>
      <c r="J521" s="231"/>
      <c r="K521" s="230">
        <f>ROUND(E521*J521,2)</f>
        <v>0</v>
      </c>
      <c r="L521" s="230">
        <v>21</v>
      </c>
      <c r="M521" s="230">
        <f>G521*(1+L521/100)</f>
        <v>0</v>
      </c>
      <c r="N521" s="229">
        <v>0</v>
      </c>
      <c r="O521" s="229">
        <f>ROUND(E521*N521,2)</f>
        <v>0</v>
      </c>
      <c r="P521" s="229">
        <v>0</v>
      </c>
      <c r="Q521" s="229">
        <f>ROUND(E521*P521,2)</f>
        <v>0</v>
      </c>
      <c r="R521" s="230"/>
      <c r="S521" s="230" t="s">
        <v>213</v>
      </c>
      <c r="T521" s="230" t="s">
        <v>175</v>
      </c>
      <c r="U521" s="230">
        <v>0</v>
      </c>
      <c r="V521" s="230">
        <f>ROUND(E521*U521,2)</f>
        <v>0</v>
      </c>
      <c r="W521" s="230"/>
      <c r="X521" s="230" t="s">
        <v>176</v>
      </c>
      <c r="Y521" s="210"/>
      <c r="Z521" s="210"/>
      <c r="AA521" s="210"/>
      <c r="AB521" s="210"/>
      <c r="AC521" s="210"/>
      <c r="AD521" s="210"/>
      <c r="AE521" s="210"/>
      <c r="AF521" s="210"/>
      <c r="AG521" s="210" t="s">
        <v>177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27"/>
      <c r="B522" s="228"/>
      <c r="C522" s="261" t="s">
        <v>647</v>
      </c>
      <c r="D522" s="232"/>
      <c r="E522" s="233">
        <v>90</v>
      </c>
      <c r="F522" s="230"/>
      <c r="G522" s="230"/>
      <c r="H522" s="230"/>
      <c r="I522" s="230"/>
      <c r="J522" s="230"/>
      <c r="K522" s="230"/>
      <c r="L522" s="230"/>
      <c r="M522" s="230"/>
      <c r="N522" s="229"/>
      <c r="O522" s="229"/>
      <c r="P522" s="229"/>
      <c r="Q522" s="229"/>
      <c r="R522" s="230"/>
      <c r="S522" s="230"/>
      <c r="T522" s="230"/>
      <c r="U522" s="230"/>
      <c r="V522" s="230"/>
      <c r="W522" s="230"/>
      <c r="X522" s="23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179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47">
        <v>136</v>
      </c>
      <c r="B523" s="248" t="s">
        <v>648</v>
      </c>
      <c r="C523" s="260" t="s">
        <v>649</v>
      </c>
      <c r="D523" s="249" t="s">
        <v>359</v>
      </c>
      <c r="E523" s="250">
        <v>90</v>
      </c>
      <c r="F523" s="251"/>
      <c r="G523" s="252">
        <f>ROUND(E523*F523,2)</f>
        <v>0</v>
      </c>
      <c r="H523" s="231"/>
      <c r="I523" s="230">
        <f>ROUND(E523*H523,2)</f>
        <v>0</v>
      </c>
      <c r="J523" s="231"/>
      <c r="K523" s="230">
        <f>ROUND(E523*J523,2)</f>
        <v>0</v>
      </c>
      <c r="L523" s="230">
        <v>21</v>
      </c>
      <c r="M523" s="230">
        <f>G523*(1+L523/100)</f>
        <v>0</v>
      </c>
      <c r="N523" s="229">
        <v>0</v>
      </c>
      <c r="O523" s="229">
        <f>ROUND(E523*N523,2)</f>
        <v>0</v>
      </c>
      <c r="P523" s="229">
        <v>0</v>
      </c>
      <c r="Q523" s="229">
        <f>ROUND(E523*P523,2)</f>
        <v>0</v>
      </c>
      <c r="R523" s="230"/>
      <c r="S523" s="230" t="s">
        <v>213</v>
      </c>
      <c r="T523" s="230" t="s">
        <v>175</v>
      </c>
      <c r="U523" s="230">
        <v>0</v>
      </c>
      <c r="V523" s="230">
        <f>ROUND(E523*U523,2)</f>
        <v>0</v>
      </c>
      <c r="W523" s="230"/>
      <c r="X523" s="230" t="s">
        <v>176</v>
      </c>
      <c r="Y523" s="210"/>
      <c r="Z523" s="210"/>
      <c r="AA523" s="210"/>
      <c r="AB523" s="210"/>
      <c r="AC523" s="210"/>
      <c r="AD523" s="210"/>
      <c r="AE523" s="210"/>
      <c r="AF523" s="210"/>
      <c r="AG523" s="210" t="s">
        <v>177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27"/>
      <c r="B524" s="228"/>
      <c r="C524" s="261" t="s">
        <v>647</v>
      </c>
      <c r="D524" s="232"/>
      <c r="E524" s="233">
        <v>90</v>
      </c>
      <c r="F524" s="230"/>
      <c r="G524" s="230"/>
      <c r="H524" s="230"/>
      <c r="I524" s="230"/>
      <c r="J524" s="230"/>
      <c r="K524" s="230"/>
      <c r="L524" s="230"/>
      <c r="M524" s="230"/>
      <c r="N524" s="229"/>
      <c r="O524" s="229"/>
      <c r="P524" s="229"/>
      <c r="Q524" s="229"/>
      <c r="R524" s="230"/>
      <c r="S524" s="230"/>
      <c r="T524" s="230"/>
      <c r="U524" s="230"/>
      <c r="V524" s="230"/>
      <c r="W524" s="230"/>
      <c r="X524" s="23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179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53">
        <v>137</v>
      </c>
      <c r="B525" s="254" t="s">
        <v>650</v>
      </c>
      <c r="C525" s="265" t="s">
        <v>651</v>
      </c>
      <c r="D525" s="255" t="s">
        <v>0</v>
      </c>
      <c r="E525" s="256">
        <v>1672.2</v>
      </c>
      <c r="F525" s="257"/>
      <c r="G525" s="258">
        <f>ROUND(E525*F525,2)</f>
        <v>0</v>
      </c>
      <c r="H525" s="231"/>
      <c r="I525" s="230">
        <f>ROUND(E525*H525,2)</f>
        <v>0</v>
      </c>
      <c r="J525" s="231"/>
      <c r="K525" s="230">
        <f>ROUND(E525*J525,2)</f>
        <v>0</v>
      </c>
      <c r="L525" s="230">
        <v>21</v>
      </c>
      <c r="M525" s="230">
        <f>G525*(1+L525/100)</f>
        <v>0</v>
      </c>
      <c r="N525" s="229">
        <v>0</v>
      </c>
      <c r="O525" s="229">
        <f>ROUND(E525*N525,2)</f>
        <v>0</v>
      </c>
      <c r="P525" s="229">
        <v>0</v>
      </c>
      <c r="Q525" s="229">
        <f>ROUND(E525*P525,2)</f>
        <v>0</v>
      </c>
      <c r="R525" s="230"/>
      <c r="S525" s="230" t="s">
        <v>213</v>
      </c>
      <c r="T525" s="230" t="s">
        <v>175</v>
      </c>
      <c r="U525" s="230">
        <v>0</v>
      </c>
      <c r="V525" s="230">
        <f>ROUND(E525*U525,2)</f>
        <v>0</v>
      </c>
      <c r="W525" s="230"/>
      <c r="X525" s="230" t="s">
        <v>176</v>
      </c>
      <c r="Y525" s="210"/>
      <c r="Z525" s="210"/>
      <c r="AA525" s="210"/>
      <c r="AB525" s="210"/>
      <c r="AC525" s="210"/>
      <c r="AD525" s="210"/>
      <c r="AE525" s="210"/>
      <c r="AF525" s="210"/>
      <c r="AG525" s="210" t="s">
        <v>293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x14ac:dyDescent="0.25">
      <c r="A526" s="240" t="s">
        <v>169</v>
      </c>
      <c r="B526" s="241" t="s">
        <v>137</v>
      </c>
      <c r="C526" s="259" t="s">
        <v>138</v>
      </c>
      <c r="D526" s="242"/>
      <c r="E526" s="243"/>
      <c r="F526" s="244"/>
      <c r="G526" s="245">
        <f>SUMIF(AG527:AG530,"&lt;&gt;NOR",G527:G530)</f>
        <v>0</v>
      </c>
      <c r="H526" s="239"/>
      <c r="I526" s="239">
        <f>SUM(I527:I530)</f>
        <v>0</v>
      </c>
      <c r="J526" s="239"/>
      <c r="K526" s="239">
        <f>SUM(K527:K530)</f>
        <v>0</v>
      </c>
      <c r="L526" s="239"/>
      <c r="M526" s="239">
        <f>SUM(M527:M530)</f>
        <v>0</v>
      </c>
      <c r="N526" s="238"/>
      <c r="O526" s="238">
        <f>SUM(O527:O530)</f>
        <v>0.37</v>
      </c>
      <c r="P526" s="238"/>
      <c r="Q526" s="238">
        <f>SUM(Q527:Q530)</f>
        <v>0</v>
      </c>
      <c r="R526" s="239"/>
      <c r="S526" s="239"/>
      <c r="T526" s="239"/>
      <c r="U526" s="239"/>
      <c r="V526" s="239">
        <f>SUM(V527:V530)</f>
        <v>78.010000000000005</v>
      </c>
      <c r="W526" s="239"/>
      <c r="X526" s="239"/>
      <c r="AG526" t="s">
        <v>170</v>
      </c>
    </row>
    <row r="527" spans="1:60" ht="20.399999999999999" outlineLevel="1" x14ac:dyDescent="0.25">
      <c r="A527" s="247">
        <v>138</v>
      </c>
      <c r="B527" s="248" t="s">
        <v>652</v>
      </c>
      <c r="C527" s="260" t="s">
        <v>653</v>
      </c>
      <c r="D527" s="249" t="s">
        <v>173</v>
      </c>
      <c r="E527" s="250">
        <v>580.45898999999997</v>
      </c>
      <c r="F527" s="251"/>
      <c r="G527" s="252">
        <f>ROUND(E527*F527,2)</f>
        <v>0</v>
      </c>
      <c r="H527" s="231"/>
      <c r="I527" s="230">
        <f>ROUND(E527*H527,2)</f>
        <v>0</v>
      </c>
      <c r="J527" s="231"/>
      <c r="K527" s="230">
        <f>ROUND(E527*J527,2)</f>
        <v>0</v>
      </c>
      <c r="L527" s="230">
        <v>21</v>
      </c>
      <c r="M527" s="230">
        <f>G527*(1+L527/100)</f>
        <v>0</v>
      </c>
      <c r="N527" s="229">
        <v>6.3000000000000003E-4</v>
      </c>
      <c r="O527" s="229">
        <f>ROUND(E527*N527,2)</f>
        <v>0.37</v>
      </c>
      <c r="P527" s="229">
        <v>0</v>
      </c>
      <c r="Q527" s="229">
        <f>ROUND(E527*P527,2)</f>
        <v>0</v>
      </c>
      <c r="R527" s="230"/>
      <c r="S527" s="230" t="s">
        <v>174</v>
      </c>
      <c r="T527" s="230" t="s">
        <v>175</v>
      </c>
      <c r="U527" s="230">
        <v>0.13439000000000001</v>
      </c>
      <c r="V527" s="230">
        <f>ROUND(E527*U527,2)</f>
        <v>78.010000000000005</v>
      </c>
      <c r="W527" s="230"/>
      <c r="X527" s="230" t="s">
        <v>654</v>
      </c>
      <c r="Y527" s="210"/>
      <c r="Z527" s="210"/>
      <c r="AA527" s="210"/>
      <c r="AB527" s="210"/>
      <c r="AC527" s="210"/>
      <c r="AD527" s="210"/>
      <c r="AE527" s="210"/>
      <c r="AF527" s="210"/>
      <c r="AG527" s="210" t="s">
        <v>655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5">
      <c r="A528" s="227"/>
      <c r="B528" s="228"/>
      <c r="C528" s="261" t="s">
        <v>186</v>
      </c>
      <c r="D528" s="232"/>
      <c r="E528" s="233">
        <v>580.46</v>
      </c>
      <c r="F528" s="230"/>
      <c r="G528" s="230"/>
      <c r="H528" s="230"/>
      <c r="I528" s="230"/>
      <c r="J528" s="230"/>
      <c r="K528" s="230"/>
      <c r="L528" s="230"/>
      <c r="M528" s="230"/>
      <c r="N528" s="229"/>
      <c r="O528" s="229"/>
      <c r="P528" s="229"/>
      <c r="Q528" s="229"/>
      <c r="R528" s="230"/>
      <c r="S528" s="230"/>
      <c r="T528" s="230"/>
      <c r="U528" s="230"/>
      <c r="V528" s="230"/>
      <c r="W528" s="230"/>
      <c r="X528" s="23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179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ht="20.399999999999999" outlineLevel="1" x14ac:dyDescent="0.25">
      <c r="A529" s="247">
        <v>139</v>
      </c>
      <c r="B529" s="248" t="s">
        <v>656</v>
      </c>
      <c r="C529" s="260" t="s">
        <v>657</v>
      </c>
      <c r="D529" s="249" t="s">
        <v>256</v>
      </c>
      <c r="E529" s="250">
        <v>1</v>
      </c>
      <c r="F529" s="251"/>
      <c r="G529" s="252">
        <f>ROUND(E529*F529,2)</f>
        <v>0</v>
      </c>
      <c r="H529" s="231"/>
      <c r="I529" s="230">
        <f>ROUND(E529*H529,2)</f>
        <v>0</v>
      </c>
      <c r="J529" s="231"/>
      <c r="K529" s="230">
        <f>ROUND(E529*J529,2)</f>
        <v>0</v>
      </c>
      <c r="L529" s="230">
        <v>21</v>
      </c>
      <c r="M529" s="230">
        <f>G529*(1+L529/100)</f>
        <v>0</v>
      </c>
      <c r="N529" s="229">
        <v>0</v>
      </c>
      <c r="O529" s="229">
        <f>ROUND(E529*N529,2)</f>
        <v>0</v>
      </c>
      <c r="P529" s="229">
        <v>0</v>
      </c>
      <c r="Q529" s="229">
        <f>ROUND(E529*P529,2)</f>
        <v>0</v>
      </c>
      <c r="R529" s="230"/>
      <c r="S529" s="230" t="s">
        <v>213</v>
      </c>
      <c r="T529" s="230" t="s">
        <v>175</v>
      </c>
      <c r="U529" s="230">
        <v>0</v>
      </c>
      <c r="V529" s="230">
        <f>ROUND(E529*U529,2)</f>
        <v>0</v>
      </c>
      <c r="W529" s="230"/>
      <c r="X529" s="230" t="s">
        <v>176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177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27"/>
      <c r="B530" s="228"/>
      <c r="C530" s="261" t="s">
        <v>658</v>
      </c>
      <c r="D530" s="232"/>
      <c r="E530" s="233">
        <v>1</v>
      </c>
      <c r="F530" s="230"/>
      <c r="G530" s="230"/>
      <c r="H530" s="230"/>
      <c r="I530" s="230"/>
      <c r="J530" s="230"/>
      <c r="K530" s="230"/>
      <c r="L530" s="230"/>
      <c r="M530" s="230"/>
      <c r="N530" s="229"/>
      <c r="O530" s="229"/>
      <c r="P530" s="229"/>
      <c r="Q530" s="229"/>
      <c r="R530" s="230"/>
      <c r="S530" s="230"/>
      <c r="T530" s="230"/>
      <c r="U530" s="230"/>
      <c r="V530" s="230"/>
      <c r="W530" s="230"/>
      <c r="X530" s="230"/>
      <c r="Y530" s="210"/>
      <c r="Z530" s="210"/>
      <c r="AA530" s="210"/>
      <c r="AB530" s="210"/>
      <c r="AC530" s="210"/>
      <c r="AD530" s="210"/>
      <c r="AE530" s="210"/>
      <c r="AF530" s="210"/>
      <c r="AG530" s="210" t="s">
        <v>179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x14ac:dyDescent="0.25">
      <c r="A531" s="240" t="s">
        <v>169</v>
      </c>
      <c r="B531" s="241" t="s">
        <v>139</v>
      </c>
      <c r="C531" s="259" t="s">
        <v>140</v>
      </c>
      <c r="D531" s="242"/>
      <c r="E531" s="243"/>
      <c r="F531" s="244"/>
      <c r="G531" s="245">
        <f>SUMIF(AG532:AG538,"&lt;&gt;NOR",G532:G538)</f>
        <v>0</v>
      </c>
      <c r="H531" s="239"/>
      <c r="I531" s="239">
        <f>SUM(I532:I538)</f>
        <v>0</v>
      </c>
      <c r="J531" s="239"/>
      <c r="K531" s="239">
        <f>SUM(K532:K538)</f>
        <v>0</v>
      </c>
      <c r="L531" s="239"/>
      <c r="M531" s="239">
        <f>SUM(M532:M538)</f>
        <v>0</v>
      </c>
      <c r="N531" s="238"/>
      <c r="O531" s="238">
        <f>SUM(O532:O538)</f>
        <v>0</v>
      </c>
      <c r="P531" s="238"/>
      <c r="Q531" s="238">
        <f>SUM(Q532:Q538)</f>
        <v>0</v>
      </c>
      <c r="R531" s="239"/>
      <c r="S531" s="239"/>
      <c r="T531" s="239"/>
      <c r="U531" s="239"/>
      <c r="V531" s="239">
        <f>SUM(V532:V538)</f>
        <v>488.15999999999997</v>
      </c>
      <c r="W531" s="239"/>
      <c r="X531" s="239"/>
      <c r="AG531" t="s">
        <v>170</v>
      </c>
    </row>
    <row r="532" spans="1:60" ht="30.6" outlineLevel="1" x14ac:dyDescent="0.25">
      <c r="A532" s="253">
        <v>140</v>
      </c>
      <c r="B532" s="254" t="s">
        <v>659</v>
      </c>
      <c r="C532" s="265" t="s">
        <v>660</v>
      </c>
      <c r="D532" s="255" t="s">
        <v>262</v>
      </c>
      <c r="E532" s="256">
        <v>209.96039999999999</v>
      </c>
      <c r="F532" s="257"/>
      <c r="G532" s="258">
        <f>ROUND(E532*F532,2)</f>
        <v>0</v>
      </c>
      <c r="H532" s="231"/>
      <c r="I532" s="230">
        <f>ROUND(E532*H532,2)</f>
        <v>0</v>
      </c>
      <c r="J532" s="231"/>
      <c r="K532" s="230">
        <f>ROUND(E532*J532,2)</f>
        <v>0</v>
      </c>
      <c r="L532" s="230">
        <v>21</v>
      </c>
      <c r="M532" s="230">
        <f>G532*(1+L532/100)</f>
        <v>0</v>
      </c>
      <c r="N532" s="229">
        <v>0</v>
      </c>
      <c r="O532" s="229">
        <f>ROUND(E532*N532,2)</f>
        <v>0</v>
      </c>
      <c r="P532" s="229">
        <v>0</v>
      </c>
      <c r="Q532" s="229">
        <f>ROUND(E532*P532,2)</f>
        <v>0</v>
      </c>
      <c r="R532" s="230"/>
      <c r="S532" s="230" t="s">
        <v>213</v>
      </c>
      <c r="T532" s="230" t="s">
        <v>175</v>
      </c>
      <c r="U532" s="230">
        <v>0.27700000000000002</v>
      </c>
      <c r="V532" s="230">
        <f>ROUND(E532*U532,2)</f>
        <v>58.16</v>
      </c>
      <c r="W532" s="230"/>
      <c r="X532" s="230" t="s">
        <v>176</v>
      </c>
      <c r="Y532" s="210"/>
      <c r="Z532" s="210"/>
      <c r="AA532" s="210"/>
      <c r="AB532" s="210"/>
      <c r="AC532" s="210"/>
      <c r="AD532" s="210"/>
      <c r="AE532" s="210"/>
      <c r="AF532" s="210"/>
      <c r="AG532" s="210" t="s">
        <v>661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53">
        <v>141</v>
      </c>
      <c r="B533" s="254" t="s">
        <v>662</v>
      </c>
      <c r="C533" s="265" t="s">
        <v>663</v>
      </c>
      <c r="D533" s="255" t="s">
        <v>262</v>
      </c>
      <c r="E533" s="256">
        <v>209.96039999999999</v>
      </c>
      <c r="F533" s="257"/>
      <c r="G533" s="258">
        <f>ROUND(E533*F533,2)</f>
        <v>0</v>
      </c>
      <c r="H533" s="231"/>
      <c r="I533" s="230">
        <f>ROUND(E533*H533,2)</f>
        <v>0</v>
      </c>
      <c r="J533" s="231"/>
      <c r="K533" s="230">
        <f>ROUND(E533*J533,2)</f>
        <v>0</v>
      </c>
      <c r="L533" s="230">
        <v>21</v>
      </c>
      <c r="M533" s="230">
        <f>G533*(1+L533/100)</f>
        <v>0</v>
      </c>
      <c r="N533" s="229">
        <v>0</v>
      </c>
      <c r="O533" s="229">
        <f>ROUND(E533*N533,2)</f>
        <v>0</v>
      </c>
      <c r="P533" s="229">
        <v>0</v>
      </c>
      <c r="Q533" s="229">
        <f>ROUND(E533*P533,2)</f>
        <v>0</v>
      </c>
      <c r="R533" s="230"/>
      <c r="S533" s="230" t="s">
        <v>213</v>
      </c>
      <c r="T533" s="230" t="s">
        <v>175</v>
      </c>
      <c r="U533" s="230">
        <v>0.49</v>
      </c>
      <c r="V533" s="230">
        <f>ROUND(E533*U533,2)</f>
        <v>102.88</v>
      </c>
      <c r="W533" s="230"/>
      <c r="X533" s="230" t="s">
        <v>176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661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ht="20.399999999999999" outlineLevel="1" x14ac:dyDescent="0.25">
      <c r="A534" s="253">
        <v>142</v>
      </c>
      <c r="B534" s="254" t="s">
        <v>664</v>
      </c>
      <c r="C534" s="265" t="s">
        <v>665</v>
      </c>
      <c r="D534" s="255" t="s">
        <v>262</v>
      </c>
      <c r="E534" s="256">
        <v>3989.24766</v>
      </c>
      <c r="F534" s="257"/>
      <c r="G534" s="258">
        <f>ROUND(E534*F534,2)</f>
        <v>0</v>
      </c>
      <c r="H534" s="231"/>
      <c r="I534" s="230">
        <f>ROUND(E534*H534,2)</f>
        <v>0</v>
      </c>
      <c r="J534" s="231"/>
      <c r="K534" s="230">
        <f>ROUND(E534*J534,2)</f>
        <v>0</v>
      </c>
      <c r="L534" s="230">
        <v>21</v>
      </c>
      <c r="M534" s="230">
        <f>G534*(1+L534/100)</f>
        <v>0</v>
      </c>
      <c r="N534" s="229">
        <v>0</v>
      </c>
      <c r="O534" s="229">
        <f>ROUND(E534*N534,2)</f>
        <v>0</v>
      </c>
      <c r="P534" s="229">
        <v>0</v>
      </c>
      <c r="Q534" s="229">
        <f>ROUND(E534*P534,2)</f>
        <v>0</v>
      </c>
      <c r="R534" s="230"/>
      <c r="S534" s="230" t="s">
        <v>174</v>
      </c>
      <c r="T534" s="230" t="s">
        <v>175</v>
      </c>
      <c r="U534" s="230">
        <v>0</v>
      </c>
      <c r="V534" s="230">
        <f>ROUND(E534*U534,2)</f>
        <v>0</v>
      </c>
      <c r="W534" s="230"/>
      <c r="X534" s="230" t="s">
        <v>176</v>
      </c>
      <c r="Y534" s="210"/>
      <c r="Z534" s="210"/>
      <c r="AA534" s="210"/>
      <c r="AB534" s="210"/>
      <c r="AC534" s="210"/>
      <c r="AD534" s="210"/>
      <c r="AE534" s="210"/>
      <c r="AF534" s="210"/>
      <c r="AG534" s="210" t="s">
        <v>661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ht="20.399999999999999" outlineLevel="1" x14ac:dyDescent="0.25">
      <c r="A535" s="253">
        <v>143</v>
      </c>
      <c r="B535" s="254" t="s">
        <v>666</v>
      </c>
      <c r="C535" s="265" t="s">
        <v>667</v>
      </c>
      <c r="D535" s="255" t="s">
        <v>262</v>
      </c>
      <c r="E535" s="256">
        <v>209.96039999999999</v>
      </c>
      <c r="F535" s="257"/>
      <c r="G535" s="258">
        <f>ROUND(E535*F535,2)</f>
        <v>0</v>
      </c>
      <c r="H535" s="231"/>
      <c r="I535" s="230">
        <f>ROUND(E535*H535,2)</f>
        <v>0</v>
      </c>
      <c r="J535" s="231"/>
      <c r="K535" s="230">
        <f>ROUND(E535*J535,2)</f>
        <v>0</v>
      </c>
      <c r="L535" s="230">
        <v>21</v>
      </c>
      <c r="M535" s="230">
        <f>G535*(1+L535/100)</f>
        <v>0</v>
      </c>
      <c r="N535" s="229">
        <v>0</v>
      </c>
      <c r="O535" s="229">
        <f>ROUND(E535*N535,2)</f>
        <v>0</v>
      </c>
      <c r="P535" s="229">
        <v>0</v>
      </c>
      <c r="Q535" s="229">
        <f>ROUND(E535*P535,2)</f>
        <v>0</v>
      </c>
      <c r="R535" s="230"/>
      <c r="S535" s="230" t="s">
        <v>668</v>
      </c>
      <c r="T535" s="230" t="s">
        <v>175</v>
      </c>
      <c r="U535" s="230">
        <v>0</v>
      </c>
      <c r="V535" s="230">
        <f>ROUND(E535*U535,2)</f>
        <v>0</v>
      </c>
      <c r="W535" s="230"/>
      <c r="X535" s="230" t="s">
        <v>176</v>
      </c>
      <c r="Y535" s="210"/>
      <c r="Z535" s="210"/>
      <c r="AA535" s="210"/>
      <c r="AB535" s="210"/>
      <c r="AC535" s="210"/>
      <c r="AD535" s="210"/>
      <c r="AE535" s="210"/>
      <c r="AF535" s="210"/>
      <c r="AG535" s="210" t="s">
        <v>661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ht="30.6" outlineLevel="1" x14ac:dyDescent="0.25">
      <c r="A536" s="253">
        <v>144</v>
      </c>
      <c r="B536" s="254" t="s">
        <v>669</v>
      </c>
      <c r="C536" s="265" t="s">
        <v>670</v>
      </c>
      <c r="D536" s="255" t="s">
        <v>262</v>
      </c>
      <c r="E536" s="256">
        <v>209.96039999999999</v>
      </c>
      <c r="F536" s="257"/>
      <c r="G536" s="258">
        <f>ROUND(E536*F536,2)</f>
        <v>0</v>
      </c>
      <c r="H536" s="231"/>
      <c r="I536" s="230">
        <f>ROUND(E536*H536,2)</f>
        <v>0</v>
      </c>
      <c r="J536" s="231"/>
      <c r="K536" s="230">
        <f>ROUND(E536*J536,2)</f>
        <v>0</v>
      </c>
      <c r="L536" s="230">
        <v>21</v>
      </c>
      <c r="M536" s="230">
        <f>G536*(1+L536/100)</f>
        <v>0</v>
      </c>
      <c r="N536" s="229">
        <v>0</v>
      </c>
      <c r="O536" s="229">
        <f>ROUND(E536*N536,2)</f>
        <v>0</v>
      </c>
      <c r="P536" s="229">
        <v>0</v>
      </c>
      <c r="Q536" s="229">
        <f>ROUND(E536*P536,2)</f>
        <v>0</v>
      </c>
      <c r="R536" s="230"/>
      <c r="S536" s="230" t="s">
        <v>213</v>
      </c>
      <c r="T536" s="230" t="s">
        <v>175</v>
      </c>
      <c r="U536" s="230">
        <v>0.83199999999999996</v>
      </c>
      <c r="V536" s="230">
        <f>ROUND(E536*U536,2)</f>
        <v>174.69</v>
      </c>
      <c r="W536" s="230"/>
      <c r="X536" s="230" t="s">
        <v>176</v>
      </c>
      <c r="Y536" s="210"/>
      <c r="Z536" s="210"/>
      <c r="AA536" s="210"/>
      <c r="AB536" s="210"/>
      <c r="AC536" s="210"/>
      <c r="AD536" s="210"/>
      <c r="AE536" s="210"/>
      <c r="AF536" s="210"/>
      <c r="AG536" s="210" t="s">
        <v>661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ht="30.6" outlineLevel="1" x14ac:dyDescent="0.25">
      <c r="A537" s="253">
        <v>145</v>
      </c>
      <c r="B537" s="254" t="s">
        <v>671</v>
      </c>
      <c r="C537" s="265" t="s">
        <v>672</v>
      </c>
      <c r="D537" s="255" t="s">
        <v>262</v>
      </c>
      <c r="E537" s="256">
        <v>419.92081000000002</v>
      </c>
      <c r="F537" s="257"/>
      <c r="G537" s="258">
        <f>ROUND(E537*F537,2)</f>
        <v>0</v>
      </c>
      <c r="H537" s="231"/>
      <c r="I537" s="230">
        <f>ROUND(E537*H537,2)</f>
        <v>0</v>
      </c>
      <c r="J537" s="231"/>
      <c r="K537" s="230">
        <f>ROUND(E537*J537,2)</f>
        <v>0</v>
      </c>
      <c r="L537" s="230">
        <v>21</v>
      </c>
      <c r="M537" s="230">
        <f>G537*(1+L537/100)</f>
        <v>0</v>
      </c>
      <c r="N537" s="229">
        <v>0</v>
      </c>
      <c r="O537" s="229">
        <f>ROUND(E537*N537,2)</f>
        <v>0</v>
      </c>
      <c r="P537" s="229">
        <v>0</v>
      </c>
      <c r="Q537" s="229">
        <f>ROUND(E537*P537,2)</f>
        <v>0</v>
      </c>
      <c r="R537" s="230"/>
      <c r="S537" s="230" t="s">
        <v>174</v>
      </c>
      <c r="T537" s="230" t="s">
        <v>175</v>
      </c>
      <c r="U537" s="230">
        <v>0.36</v>
      </c>
      <c r="V537" s="230">
        <f>ROUND(E537*U537,2)</f>
        <v>151.16999999999999</v>
      </c>
      <c r="W537" s="230"/>
      <c r="X537" s="230" t="s">
        <v>176</v>
      </c>
      <c r="Y537" s="210"/>
      <c r="Z537" s="210"/>
      <c r="AA537" s="210"/>
      <c r="AB537" s="210"/>
      <c r="AC537" s="210"/>
      <c r="AD537" s="210"/>
      <c r="AE537" s="210"/>
      <c r="AF537" s="210"/>
      <c r="AG537" s="210" t="s">
        <v>661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53">
        <v>146</v>
      </c>
      <c r="B538" s="254" t="s">
        <v>673</v>
      </c>
      <c r="C538" s="265" t="s">
        <v>674</v>
      </c>
      <c r="D538" s="255" t="s">
        <v>262</v>
      </c>
      <c r="E538" s="256">
        <v>209.96039999999999</v>
      </c>
      <c r="F538" s="257"/>
      <c r="G538" s="258">
        <f>ROUND(E538*F538,2)</f>
        <v>0</v>
      </c>
      <c r="H538" s="231"/>
      <c r="I538" s="230">
        <f>ROUND(E538*H538,2)</f>
        <v>0</v>
      </c>
      <c r="J538" s="231"/>
      <c r="K538" s="230">
        <f>ROUND(E538*J538,2)</f>
        <v>0</v>
      </c>
      <c r="L538" s="230">
        <v>21</v>
      </c>
      <c r="M538" s="230">
        <f>G538*(1+L538/100)</f>
        <v>0</v>
      </c>
      <c r="N538" s="229">
        <v>0</v>
      </c>
      <c r="O538" s="229">
        <f>ROUND(E538*N538,2)</f>
        <v>0</v>
      </c>
      <c r="P538" s="229">
        <v>0</v>
      </c>
      <c r="Q538" s="229">
        <f>ROUND(E538*P538,2)</f>
        <v>0</v>
      </c>
      <c r="R538" s="230"/>
      <c r="S538" s="230" t="s">
        <v>174</v>
      </c>
      <c r="T538" s="230" t="s">
        <v>175</v>
      </c>
      <c r="U538" s="230">
        <v>6.0000000000000001E-3</v>
      </c>
      <c r="V538" s="230">
        <f>ROUND(E538*U538,2)</f>
        <v>1.26</v>
      </c>
      <c r="W538" s="230"/>
      <c r="X538" s="230" t="s">
        <v>176</v>
      </c>
      <c r="Y538" s="210"/>
      <c r="Z538" s="210"/>
      <c r="AA538" s="210"/>
      <c r="AB538" s="210"/>
      <c r="AC538" s="210"/>
      <c r="AD538" s="210"/>
      <c r="AE538" s="210"/>
      <c r="AF538" s="210"/>
      <c r="AG538" s="210" t="s">
        <v>661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x14ac:dyDescent="0.25">
      <c r="A539" s="240" t="s">
        <v>169</v>
      </c>
      <c r="B539" s="241" t="s">
        <v>133</v>
      </c>
      <c r="C539" s="259" t="s">
        <v>134</v>
      </c>
      <c r="D539" s="242"/>
      <c r="E539" s="243"/>
      <c r="F539" s="244"/>
      <c r="G539" s="245">
        <f>SUMIF(AG540:AG541,"&lt;&gt;NOR",G540:G541)</f>
        <v>0</v>
      </c>
      <c r="H539" s="239"/>
      <c r="I539" s="239">
        <f>SUM(I540:I541)</f>
        <v>0</v>
      </c>
      <c r="J539" s="239"/>
      <c r="K539" s="239">
        <f>SUM(K540:K541)</f>
        <v>0</v>
      </c>
      <c r="L539" s="239"/>
      <c r="M539" s="239">
        <f>SUM(M540:M541)</f>
        <v>0</v>
      </c>
      <c r="N539" s="238"/>
      <c r="O539" s="238">
        <f>SUM(O540:O541)</f>
        <v>0</v>
      </c>
      <c r="P539" s="238"/>
      <c r="Q539" s="238">
        <f>SUM(Q540:Q541)</f>
        <v>0</v>
      </c>
      <c r="R539" s="239"/>
      <c r="S539" s="239"/>
      <c r="T539" s="239"/>
      <c r="U539" s="239"/>
      <c r="V539" s="239">
        <f>SUM(V540:V541)</f>
        <v>0</v>
      </c>
      <c r="W539" s="239"/>
      <c r="X539" s="239"/>
      <c r="AG539" t="s">
        <v>170</v>
      </c>
    </row>
    <row r="540" spans="1:60" outlineLevel="1" x14ac:dyDescent="0.25">
      <c r="A540" s="247">
        <v>147</v>
      </c>
      <c r="B540" s="248" t="s">
        <v>675</v>
      </c>
      <c r="C540" s="260" t="s">
        <v>676</v>
      </c>
      <c r="D540" s="249" t="s">
        <v>193</v>
      </c>
      <c r="E540" s="250">
        <v>237.6</v>
      </c>
      <c r="F540" s="251"/>
      <c r="G540" s="252">
        <f>ROUND(E540*F540,2)</f>
        <v>0</v>
      </c>
      <c r="H540" s="231"/>
      <c r="I540" s="230">
        <f>ROUND(E540*H540,2)</f>
        <v>0</v>
      </c>
      <c r="J540" s="231"/>
      <c r="K540" s="230">
        <f>ROUND(E540*J540,2)</f>
        <v>0</v>
      </c>
      <c r="L540" s="230">
        <v>21</v>
      </c>
      <c r="M540" s="230">
        <f>G540*(1+L540/100)</f>
        <v>0</v>
      </c>
      <c r="N540" s="229">
        <v>0</v>
      </c>
      <c r="O540" s="229">
        <f>ROUND(E540*N540,2)</f>
        <v>0</v>
      </c>
      <c r="P540" s="229">
        <v>0</v>
      </c>
      <c r="Q540" s="229">
        <f>ROUND(E540*P540,2)</f>
        <v>0</v>
      </c>
      <c r="R540" s="230"/>
      <c r="S540" s="230" t="s">
        <v>213</v>
      </c>
      <c r="T540" s="230" t="s">
        <v>175</v>
      </c>
      <c r="U540" s="230">
        <v>0</v>
      </c>
      <c r="V540" s="230">
        <f>ROUND(E540*U540,2)</f>
        <v>0</v>
      </c>
      <c r="W540" s="230"/>
      <c r="X540" s="230" t="s">
        <v>176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177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27"/>
      <c r="B541" s="228"/>
      <c r="C541" s="261" t="s">
        <v>677</v>
      </c>
      <c r="D541" s="232"/>
      <c r="E541" s="233">
        <v>237.6</v>
      </c>
      <c r="F541" s="230"/>
      <c r="G541" s="230"/>
      <c r="H541" s="230"/>
      <c r="I541" s="230"/>
      <c r="J541" s="230"/>
      <c r="K541" s="230"/>
      <c r="L541" s="230"/>
      <c r="M541" s="230"/>
      <c r="N541" s="229"/>
      <c r="O541" s="229"/>
      <c r="P541" s="229"/>
      <c r="Q541" s="229"/>
      <c r="R541" s="230"/>
      <c r="S541" s="230"/>
      <c r="T541" s="230"/>
      <c r="U541" s="230"/>
      <c r="V541" s="230"/>
      <c r="W541" s="230"/>
      <c r="X541" s="230"/>
      <c r="Y541" s="210"/>
      <c r="Z541" s="210"/>
      <c r="AA541" s="210"/>
      <c r="AB541" s="210"/>
      <c r="AC541" s="210"/>
      <c r="AD541" s="210"/>
      <c r="AE541" s="210"/>
      <c r="AF541" s="210"/>
      <c r="AG541" s="210" t="s">
        <v>179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x14ac:dyDescent="0.25">
      <c r="A542" s="240" t="s">
        <v>169</v>
      </c>
      <c r="B542" s="241" t="s">
        <v>139</v>
      </c>
      <c r="C542" s="259" t="s">
        <v>140</v>
      </c>
      <c r="D542" s="242"/>
      <c r="E542" s="243"/>
      <c r="F542" s="244"/>
      <c r="G542" s="245">
        <f>SUMIF(AG543:AG555,"&lt;&gt;NOR",G543:G555)</f>
        <v>0</v>
      </c>
      <c r="H542" s="239"/>
      <c r="I542" s="239">
        <f>SUM(I543:I555)</f>
        <v>0</v>
      </c>
      <c r="J542" s="239"/>
      <c r="K542" s="239">
        <f>SUM(K543:K555)</f>
        <v>0</v>
      </c>
      <c r="L542" s="239"/>
      <c r="M542" s="239">
        <f>SUM(M543:M555)</f>
        <v>0</v>
      </c>
      <c r="N542" s="238"/>
      <c r="O542" s="238">
        <f>SUM(O543:O555)</f>
        <v>0</v>
      </c>
      <c r="P542" s="238"/>
      <c r="Q542" s="238">
        <f>SUM(Q543:Q555)</f>
        <v>0</v>
      </c>
      <c r="R542" s="239"/>
      <c r="S542" s="239"/>
      <c r="T542" s="239"/>
      <c r="U542" s="239"/>
      <c r="V542" s="239">
        <f>SUM(V543:V555)</f>
        <v>0</v>
      </c>
      <c r="W542" s="239"/>
      <c r="X542" s="239"/>
      <c r="AG542" t="s">
        <v>170</v>
      </c>
    </row>
    <row r="543" spans="1:60" ht="20.399999999999999" outlineLevel="1" x14ac:dyDescent="0.25">
      <c r="A543" s="247">
        <v>148</v>
      </c>
      <c r="B543" s="248" t="s">
        <v>678</v>
      </c>
      <c r="C543" s="260" t="s">
        <v>679</v>
      </c>
      <c r="D543" s="249" t="s">
        <v>262</v>
      </c>
      <c r="E543" s="250">
        <v>19.185770000000002</v>
      </c>
      <c r="F543" s="251"/>
      <c r="G543" s="252">
        <f>ROUND(E543*F543,2)</f>
        <v>0</v>
      </c>
      <c r="H543" s="231"/>
      <c r="I543" s="230">
        <f>ROUND(E543*H543,2)</f>
        <v>0</v>
      </c>
      <c r="J543" s="231"/>
      <c r="K543" s="230">
        <f>ROUND(E543*J543,2)</f>
        <v>0</v>
      </c>
      <c r="L543" s="230">
        <v>21</v>
      </c>
      <c r="M543" s="230">
        <f>G543*(1+L543/100)</f>
        <v>0</v>
      </c>
      <c r="N543" s="229">
        <v>0</v>
      </c>
      <c r="O543" s="229">
        <f>ROUND(E543*N543,2)</f>
        <v>0</v>
      </c>
      <c r="P543" s="229">
        <v>0</v>
      </c>
      <c r="Q543" s="229">
        <f>ROUND(E543*P543,2)</f>
        <v>0</v>
      </c>
      <c r="R543" s="230"/>
      <c r="S543" s="230" t="s">
        <v>174</v>
      </c>
      <c r="T543" s="230" t="s">
        <v>174</v>
      </c>
      <c r="U543" s="230">
        <v>0</v>
      </c>
      <c r="V543" s="230">
        <f>ROUND(E543*U543,2)</f>
        <v>0</v>
      </c>
      <c r="W543" s="230"/>
      <c r="X543" s="230" t="s">
        <v>176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177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27"/>
      <c r="B544" s="228"/>
      <c r="C544" s="261" t="s">
        <v>680</v>
      </c>
      <c r="D544" s="232"/>
      <c r="E544" s="233">
        <v>1.08114</v>
      </c>
      <c r="F544" s="230"/>
      <c r="G544" s="230"/>
      <c r="H544" s="230"/>
      <c r="I544" s="230"/>
      <c r="J544" s="230"/>
      <c r="K544" s="230"/>
      <c r="L544" s="230"/>
      <c r="M544" s="230"/>
      <c r="N544" s="229"/>
      <c r="O544" s="229"/>
      <c r="P544" s="229"/>
      <c r="Q544" s="229"/>
      <c r="R544" s="230"/>
      <c r="S544" s="230"/>
      <c r="T544" s="230"/>
      <c r="U544" s="230"/>
      <c r="V544" s="230"/>
      <c r="W544" s="230"/>
      <c r="X544" s="23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179</v>
      </c>
      <c r="AH544" s="210">
        <v>7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27"/>
      <c r="B545" s="228"/>
      <c r="C545" s="261" t="s">
        <v>681</v>
      </c>
      <c r="D545" s="232"/>
      <c r="E545" s="233">
        <v>4.1094600000000003</v>
      </c>
      <c r="F545" s="230"/>
      <c r="G545" s="230"/>
      <c r="H545" s="230"/>
      <c r="I545" s="230"/>
      <c r="J545" s="230"/>
      <c r="K545" s="230"/>
      <c r="L545" s="230"/>
      <c r="M545" s="230"/>
      <c r="N545" s="229"/>
      <c r="O545" s="229"/>
      <c r="P545" s="229"/>
      <c r="Q545" s="229"/>
      <c r="R545" s="230"/>
      <c r="S545" s="230"/>
      <c r="T545" s="230"/>
      <c r="U545" s="230"/>
      <c r="V545" s="230"/>
      <c r="W545" s="230"/>
      <c r="X545" s="230"/>
      <c r="Y545" s="210"/>
      <c r="Z545" s="210"/>
      <c r="AA545" s="210"/>
      <c r="AB545" s="210"/>
      <c r="AC545" s="210"/>
      <c r="AD545" s="210"/>
      <c r="AE545" s="210"/>
      <c r="AF545" s="210"/>
      <c r="AG545" s="210" t="s">
        <v>179</v>
      </c>
      <c r="AH545" s="210">
        <v>7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27"/>
      <c r="B546" s="228"/>
      <c r="C546" s="261" t="s">
        <v>682</v>
      </c>
      <c r="D546" s="232"/>
      <c r="E546" s="233">
        <v>13.99516</v>
      </c>
      <c r="F546" s="230"/>
      <c r="G546" s="230"/>
      <c r="H546" s="230"/>
      <c r="I546" s="230"/>
      <c r="J546" s="230"/>
      <c r="K546" s="230"/>
      <c r="L546" s="230"/>
      <c r="M546" s="230"/>
      <c r="N546" s="229"/>
      <c r="O546" s="229"/>
      <c r="P546" s="229"/>
      <c r="Q546" s="229"/>
      <c r="R546" s="230"/>
      <c r="S546" s="230"/>
      <c r="T546" s="230"/>
      <c r="U546" s="230"/>
      <c r="V546" s="230"/>
      <c r="W546" s="230"/>
      <c r="X546" s="23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179</v>
      </c>
      <c r="AH546" s="210">
        <v>7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ht="20.399999999999999" outlineLevel="1" x14ac:dyDescent="0.25">
      <c r="A547" s="247">
        <v>149</v>
      </c>
      <c r="B547" s="248" t="s">
        <v>683</v>
      </c>
      <c r="C547" s="260" t="s">
        <v>684</v>
      </c>
      <c r="D547" s="249" t="s">
        <v>262</v>
      </c>
      <c r="E547" s="250">
        <v>33.526969999999999</v>
      </c>
      <c r="F547" s="251"/>
      <c r="G547" s="252">
        <f>ROUND(E547*F547,2)</f>
        <v>0</v>
      </c>
      <c r="H547" s="231"/>
      <c r="I547" s="230">
        <f>ROUND(E547*H547,2)</f>
        <v>0</v>
      </c>
      <c r="J547" s="231"/>
      <c r="K547" s="230">
        <f>ROUND(E547*J547,2)</f>
        <v>0</v>
      </c>
      <c r="L547" s="230">
        <v>21</v>
      </c>
      <c r="M547" s="230">
        <f>G547*(1+L547/100)</f>
        <v>0</v>
      </c>
      <c r="N547" s="229">
        <v>0</v>
      </c>
      <c r="O547" s="229">
        <f>ROUND(E547*N547,2)</f>
        <v>0</v>
      </c>
      <c r="P547" s="229">
        <v>0</v>
      </c>
      <c r="Q547" s="229">
        <f>ROUND(E547*P547,2)</f>
        <v>0</v>
      </c>
      <c r="R547" s="230"/>
      <c r="S547" s="230" t="s">
        <v>174</v>
      </c>
      <c r="T547" s="230" t="s">
        <v>174</v>
      </c>
      <c r="U547" s="230">
        <v>0</v>
      </c>
      <c r="V547" s="230">
        <f>ROUND(E547*U547,2)</f>
        <v>0</v>
      </c>
      <c r="W547" s="230"/>
      <c r="X547" s="230" t="s">
        <v>176</v>
      </c>
      <c r="Y547" s="210"/>
      <c r="Z547" s="210"/>
      <c r="AA547" s="210"/>
      <c r="AB547" s="210"/>
      <c r="AC547" s="210"/>
      <c r="AD547" s="210"/>
      <c r="AE547" s="210"/>
      <c r="AF547" s="210"/>
      <c r="AG547" s="210" t="s">
        <v>177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27"/>
      <c r="B548" s="228"/>
      <c r="C548" s="261" t="s">
        <v>685</v>
      </c>
      <c r="D548" s="232"/>
      <c r="E548" s="233">
        <v>31.122710000000001</v>
      </c>
      <c r="F548" s="230"/>
      <c r="G548" s="230"/>
      <c r="H548" s="230"/>
      <c r="I548" s="230"/>
      <c r="J548" s="230"/>
      <c r="K548" s="230"/>
      <c r="L548" s="230"/>
      <c r="M548" s="230"/>
      <c r="N548" s="229"/>
      <c r="O548" s="229"/>
      <c r="P548" s="229"/>
      <c r="Q548" s="229"/>
      <c r="R548" s="230"/>
      <c r="S548" s="230"/>
      <c r="T548" s="230"/>
      <c r="U548" s="230"/>
      <c r="V548" s="230"/>
      <c r="W548" s="230"/>
      <c r="X548" s="23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179</v>
      </c>
      <c r="AH548" s="210">
        <v>7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27"/>
      <c r="B549" s="228"/>
      <c r="C549" s="261" t="s">
        <v>686</v>
      </c>
      <c r="D549" s="232"/>
      <c r="E549" s="233">
        <v>2.4042599999999998</v>
      </c>
      <c r="F549" s="230"/>
      <c r="G549" s="230"/>
      <c r="H549" s="230"/>
      <c r="I549" s="230"/>
      <c r="J549" s="230"/>
      <c r="K549" s="230"/>
      <c r="L549" s="230"/>
      <c r="M549" s="230"/>
      <c r="N549" s="229"/>
      <c r="O549" s="229"/>
      <c r="P549" s="229"/>
      <c r="Q549" s="229"/>
      <c r="R549" s="230"/>
      <c r="S549" s="230"/>
      <c r="T549" s="230"/>
      <c r="U549" s="230"/>
      <c r="V549" s="230"/>
      <c r="W549" s="230"/>
      <c r="X549" s="230"/>
      <c r="Y549" s="210"/>
      <c r="Z549" s="210"/>
      <c r="AA549" s="210"/>
      <c r="AB549" s="210"/>
      <c r="AC549" s="210"/>
      <c r="AD549" s="210"/>
      <c r="AE549" s="210"/>
      <c r="AF549" s="210"/>
      <c r="AG549" s="210" t="s">
        <v>179</v>
      </c>
      <c r="AH549" s="210">
        <v>7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47">
        <v>150</v>
      </c>
      <c r="B550" s="248" t="s">
        <v>687</v>
      </c>
      <c r="C550" s="260" t="s">
        <v>688</v>
      </c>
      <c r="D550" s="249" t="s">
        <v>262</v>
      </c>
      <c r="E550" s="250">
        <v>86.212500000000006</v>
      </c>
      <c r="F550" s="251"/>
      <c r="G550" s="252">
        <f>ROUND(E550*F550,2)</f>
        <v>0</v>
      </c>
      <c r="H550" s="231"/>
      <c r="I550" s="230">
        <f>ROUND(E550*H550,2)</f>
        <v>0</v>
      </c>
      <c r="J550" s="231"/>
      <c r="K550" s="230">
        <f>ROUND(E550*J550,2)</f>
        <v>0</v>
      </c>
      <c r="L550" s="230">
        <v>21</v>
      </c>
      <c r="M550" s="230">
        <f>G550*(1+L550/100)</f>
        <v>0</v>
      </c>
      <c r="N550" s="229">
        <v>0</v>
      </c>
      <c r="O550" s="229">
        <f>ROUND(E550*N550,2)</f>
        <v>0</v>
      </c>
      <c r="P550" s="229">
        <v>0</v>
      </c>
      <c r="Q550" s="229">
        <f>ROUND(E550*P550,2)</f>
        <v>0</v>
      </c>
      <c r="R550" s="230"/>
      <c r="S550" s="230" t="s">
        <v>213</v>
      </c>
      <c r="T550" s="230" t="s">
        <v>175</v>
      </c>
      <c r="U550" s="230">
        <v>0</v>
      </c>
      <c r="V550" s="230">
        <f>ROUND(E550*U550,2)</f>
        <v>0</v>
      </c>
      <c r="W550" s="230"/>
      <c r="X550" s="230" t="s">
        <v>176</v>
      </c>
      <c r="Y550" s="210"/>
      <c r="Z550" s="210"/>
      <c r="AA550" s="210"/>
      <c r="AB550" s="210"/>
      <c r="AC550" s="210"/>
      <c r="AD550" s="210"/>
      <c r="AE550" s="210"/>
      <c r="AF550" s="210"/>
      <c r="AG550" s="210" t="s">
        <v>177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27"/>
      <c r="B551" s="228"/>
      <c r="C551" s="261" t="s">
        <v>689</v>
      </c>
      <c r="D551" s="232"/>
      <c r="E551" s="233">
        <v>86.212500000000006</v>
      </c>
      <c r="F551" s="230"/>
      <c r="G551" s="230"/>
      <c r="H551" s="230"/>
      <c r="I551" s="230"/>
      <c r="J551" s="230"/>
      <c r="K551" s="230"/>
      <c r="L551" s="230"/>
      <c r="M551" s="230"/>
      <c r="N551" s="229"/>
      <c r="O551" s="229"/>
      <c r="P551" s="229"/>
      <c r="Q551" s="229"/>
      <c r="R551" s="230"/>
      <c r="S551" s="230"/>
      <c r="T551" s="230"/>
      <c r="U551" s="230"/>
      <c r="V551" s="230"/>
      <c r="W551" s="230"/>
      <c r="X551" s="23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179</v>
      </c>
      <c r="AH551" s="210">
        <v>7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27"/>
      <c r="B552" s="228"/>
      <c r="C552" s="261" t="s">
        <v>690</v>
      </c>
      <c r="D552" s="232"/>
      <c r="E552" s="233"/>
      <c r="F552" s="230"/>
      <c r="G552" s="230"/>
      <c r="H552" s="230"/>
      <c r="I552" s="230"/>
      <c r="J552" s="230"/>
      <c r="K552" s="230"/>
      <c r="L552" s="230"/>
      <c r="M552" s="230"/>
      <c r="N552" s="229"/>
      <c r="O552" s="229"/>
      <c r="P552" s="229"/>
      <c r="Q552" s="229"/>
      <c r="R552" s="230"/>
      <c r="S552" s="230"/>
      <c r="T552" s="230"/>
      <c r="U552" s="230"/>
      <c r="V552" s="230"/>
      <c r="W552" s="230"/>
      <c r="X552" s="23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179</v>
      </c>
      <c r="AH552" s="210">
        <v>7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47">
        <v>151</v>
      </c>
      <c r="B553" s="248" t="s">
        <v>691</v>
      </c>
      <c r="C553" s="260" t="s">
        <v>692</v>
      </c>
      <c r="D553" s="249" t="s">
        <v>262</v>
      </c>
      <c r="E553" s="250">
        <v>10.460179999999999</v>
      </c>
      <c r="F553" s="251"/>
      <c r="G553" s="252">
        <f>ROUND(E553*F553,2)</f>
        <v>0</v>
      </c>
      <c r="H553" s="231"/>
      <c r="I553" s="230">
        <f>ROUND(E553*H553,2)</f>
        <v>0</v>
      </c>
      <c r="J553" s="231"/>
      <c r="K553" s="230">
        <f>ROUND(E553*J553,2)</f>
        <v>0</v>
      </c>
      <c r="L553" s="230">
        <v>21</v>
      </c>
      <c r="M553" s="230">
        <f>G553*(1+L553/100)</f>
        <v>0</v>
      </c>
      <c r="N553" s="229">
        <v>0</v>
      </c>
      <c r="O553" s="229">
        <f>ROUND(E553*N553,2)</f>
        <v>0</v>
      </c>
      <c r="P553" s="229">
        <v>0</v>
      </c>
      <c r="Q553" s="229">
        <f>ROUND(E553*P553,2)</f>
        <v>0</v>
      </c>
      <c r="R553" s="230"/>
      <c r="S553" s="230" t="s">
        <v>213</v>
      </c>
      <c r="T553" s="230" t="s">
        <v>175</v>
      </c>
      <c r="U553" s="230">
        <v>0</v>
      </c>
      <c r="V553" s="230">
        <f>ROUND(E553*U553,2)</f>
        <v>0</v>
      </c>
      <c r="W553" s="230"/>
      <c r="X553" s="230" t="s">
        <v>176</v>
      </c>
      <c r="Y553" s="210"/>
      <c r="Z553" s="210"/>
      <c r="AA553" s="210"/>
      <c r="AB553" s="210"/>
      <c r="AC553" s="210"/>
      <c r="AD553" s="210"/>
      <c r="AE553" s="210"/>
      <c r="AF553" s="210"/>
      <c r="AG553" s="210" t="s">
        <v>177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27"/>
      <c r="B554" s="228"/>
      <c r="C554" s="261" t="s">
        <v>693</v>
      </c>
      <c r="D554" s="232"/>
      <c r="E554" s="233">
        <v>9.4833800000000004</v>
      </c>
      <c r="F554" s="230"/>
      <c r="G554" s="230"/>
      <c r="H554" s="230"/>
      <c r="I554" s="230"/>
      <c r="J554" s="230"/>
      <c r="K554" s="230"/>
      <c r="L554" s="230"/>
      <c r="M554" s="230"/>
      <c r="N554" s="229"/>
      <c r="O554" s="229"/>
      <c r="P554" s="229"/>
      <c r="Q554" s="229"/>
      <c r="R554" s="230"/>
      <c r="S554" s="230"/>
      <c r="T554" s="230"/>
      <c r="U554" s="230"/>
      <c r="V554" s="230"/>
      <c r="W554" s="230"/>
      <c r="X554" s="23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179</v>
      </c>
      <c r="AH554" s="210">
        <v>7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5">
      <c r="A555" s="227"/>
      <c r="B555" s="228"/>
      <c r="C555" s="261" t="s">
        <v>694</v>
      </c>
      <c r="D555" s="232"/>
      <c r="E555" s="233">
        <v>0.9768</v>
      </c>
      <c r="F555" s="230"/>
      <c r="G555" s="230"/>
      <c r="H555" s="230"/>
      <c r="I555" s="230"/>
      <c r="J555" s="230"/>
      <c r="K555" s="230"/>
      <c r="L555" s="230"/>
      <c r="M555" s="230"/>
      <c r="N555" s="229"/>
      <c r="O555" s="229"/>
      <c r="P555" s="229"/>
      <c r="Q555" s="229"/>
      <c r="R555" s="230"/>
      <c r="S555" s="230"/>
      <c r="T555" s="230"/>
      <c r="U555" s="230"/>
      <c r="V555" s="230"/>
      <c r="W555" s="230"/>
      <c r="X555" s="230"/>
      <c r="Y555" s="210"/>
      <c r="Z555" s="210"/>
      <c r="AA555" s="210"/>
      <c r="AB555" s="210"/>
      <c r="AC555" s="210"/>
      <c r="AD555" s="210"/>
      <c r="AE555" s="210"/>
      <c r="AF555" s="210"/>
      <c r="AG555" s="210" t="s">
        <v>179</v>
      </c>
      <c r="AH555" s="210">
        <v>7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x14ac:dyDescent="0.25">
      <c r="A556" s="240" t="s">
        <v>169</v>
      </c>
      <c r="B556" s="241" t="s">
        <v>115</v>
      </c>
      <c r="C556" s="259" t="s">
        <v>116</v>
      </c>
      <c r="D556" s="242"/>
      <c r="E556" s="243"/>
      <c r="F556" s="244"/>
      <c r="G556" s="245">
        <f>SUMIF(AG557:AG562,"&lt;&gt;NOR",G557:G562)</f>
        <v>0</v>
      </c>
      <c r="H556" s="239"/>
      <c r="I556" s="239">
        <f>SUM(I557:I562)</f>
        <v>0</v>
      </c>
      <c r="J556" s="239"/>
      <c r="K556" s="239">
        <f>SUM(K557:K562)</f>
        <v>0</v>
      </c>
      <c r="L556" s="239"/>
      <c r="M556" s="239">
        <f>SUM(M557:M562)</f>
        <v>0</v>
      </c>
      <c r="N556" s="238"/>
      <c r="O556" s="238">
        <f>SUM(O557:O562)</f>
        <v>0</v>
      </c>
      <c r="P556" s="238"/>
      <c r="Q556" s="238">
        <f>SUM(Q557:Q562)</f>
        <v>0</v>
      </c>
      <c r="R556" s="239"/>
      <c r="S556" s="239"/>
      <c r="T556" s="239"/>
      <c r="U556" s="239"/>
      <c r="V556" s="239">
        <f>SUM(V557:V562)</f>
        <v>0</v>
      </c>
      <c r="W556" s="239"/>
      <c r="X556" s="239"/>
      <c r="AG556" t="s">
        <v>170</v>
      </c>
    </row>
    <row r="557" spans="1:60" outlineLevel="1" x14ac:dyDescent="0.25">
      <c r="A557" s="247">
        <v>152</v>
      </c>
      <c r="B557" s="248" t="s">
        <v>695</v>
      </c>
      <c r="C557" s="260" t="s">
        <v>696</v>
      </c>
      <c r="D557" s="249" t="s">
        <v>173</v>
      </c>
      <c r="E557" s="250">
        <v>1970</v>
      </c>
      <c r="F557" s="251"/>
      <c r="G557" s="252">
        <f>ROUND(E557*F557,2)</f>
        <v>0</v>
      </c>
      <c r="H557" s="231"/>
      <c r="I557" s="230">
        <f>ROUND(E557*H557,2)</f>
        <v>0</v>
      </c>
      <c r="J557" s="231"/>
      <c r="K557" s="230">
        <f>ROUND(E557*J557,2)</f>
        <v>0</v>
      </c>
      <c r="L557" s="230">
        <v>21</v>
      </c>
      <c r="M557" s="230">
        <f>G557*(1+L557/100)</f>
        <v>0</v>
      </c>
      <c r="N557" s="229">
        <v>0</v>
      </c>
      <c r="O557" s="229">
        <f>ROUND(E557*N557,2)</f>
        <v>0</v>
      </c>
      <c r="P557" s="229">
        <v>0</v>
      </c>
      <c r="Q557" s="229">
        <f>ROUND(E557*P557,2)</f>
        <v>0</v>
      </c>
      <c r="R557" s="230"/>
      <c r="S557" s="230" t="s">
        <v>213</v>
      </c>
      <c r="T557" s="230" t="s">
        <v>175</v>
      </c>
      <c r="U557" s="230">
        <v>0</v>
      </c>
      <c r="V557" s="230">
        <f>ROUND(E557*U557,2)</f>
        <v>0</v>
      </c>
      <c r="W557" s="230"/>
      <c r="X557" s="230" t="s">
        <v>176</v>
      </c>
      <c r="Y557" s="210"/>
      <c r="Z557" s="210"/>
      <c r="AA557" s="210"/>
      <c r="AB557" s="210"/>
      <c r="AC557" s="210"/>
      <c r="AD557" s="210"/>
      <c r="AE557" s="210"/>
      <c r="AF557" s="210"/>
      <c r="AG557" s="210" t="s">
        <v>177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5">
      <c r="A558" s="227"/>
      <c r="B558" s="228"/>
      <c r="C558" s="263" t="s">
        <v>202</v>
      </c>
      <c r="D558" s="236"/>
      <c r="E558" s="237"/>
      <c r="F558" s="230"/>
      <c r="G558" s="230"/>
      <c r="H558" s="230"/>
      <c r="I558" s="230"/>
      <c r="J558" s="230"/>
      <c r="K558" s="230"/>
      <c r="L558" s="230"/>
      <c r="M558" s="230"/>
      <c r="N558" s="229"/>
      <c r="O558" s="229"/>
      <c r="P558" s="229"/>
      <c r="Q558" s="229"/>
      <c r="R558" s="230"/>
      <c r="S558" s="230"/>
      <c r="T558" s="230"/>
      <c r="U558" s="230"/>
      <c r="V558" s="230"/>
      <c r="W558" s="230"/>
      <c r="X558" s="23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179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5">
      <c r="A559" s="227"/>
      <c r="B559" s="228"/>
      <c r="C559" s="264" t="s">
        <v>207</v>
      </c>
      <c r="D559" s="236"/>
      <c r="E559" s="237">
        <v>1089</v>
      </c>
      <c r="F559" s="230"/>
      <c r="G559" s="230"/>
      <c r="H559" s="230"/>
      <c r="I559" s="230"/>
      <c r="J559" s="230"/>
      <c r="K559" s="230"/>
      <c r="L559" s="230"/>
      <c r="M559" s="230"/>
      <c r="N559" s="229"/>
      <c r="O559" s="229"/>
      <c r="P559" s="229"/>
      <c r="Q559" s="229"/>
      <c r="R559" s="230"/>
      <c r="S559" s="230"/>
      <c r="T559" s="230"/>
      <c r="U559" s="230"/>
      <c r="V559" s="230"/>
      <c r="W559" s="230"/>
      <c r="X559" s="230"/>
      <c r="Y559" s="210"/>
      <c r="Z559" s="210"/>
      <c r="AA559" s="210"/>
      <c r="AB559" s="210"/>
      <c r="AC559" s="210"/>
      <c r="AD559" s="210"/>
      <c r="AE559" s="210"/>
      <c r="AF559" s="210"/>
      <c r="AG559" s="210" t="s">
        <v>179</v>
      </c>
      <c r="AH559" s="210">
        <v>2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27"/>
      <c r="B560" s="228"/>
      <c r="C560" s="264" t="s">
        <v>697</v>
      </c>
      <c r="D560" s="236"/>
      <c r="E560" s="237">
        <v>874.5</v>
      </c>
      <c r="F560" s="230"/>
      <c r="G560" s="230"/>
      <c r="H560" s="230"/>
      <c r="I560" s="230"/>
      <c r="J560" s="230"/>
      <c r="K560" s="230"/>
      <c r="L560" s="230"/>
      <c r="M560" s="230"/>
      <c r="N560" s="229"/>
      <c r="O560" s="229"/>
      <c r="P560" s="229"/>
      <c r="Q560" s="229"/>
      <c r="R560" s="230"/>
      <c r="S560" s="230"/>
      <c r="T560" s="230"/>
      <c r="U560" s="230"/>
      <c r="V560" s="230"/>
      <c r="W560" s="230"/>
      <c r="X560" s="23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179</v>
      </c>
      <c r="AH560" s="210">
        <v>2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27"/>
      <c r="B561" s="228"/>
      <c r="C561" s="263" t="s">
        <v>204</v>
      </c>
      <c r="D561" s="236"/>
      <c r="E561" s="237"/>
      <c r="F561" s="230"/>
      <c r="G561" s="230"/>
      <c r="H561" s="230"/>
      <c r="I561" s="230"/>
      <c r="J561" s="230"/>
      <c r="K561" s="230"/>
      <c r="L561" s="230"/>
      <c r="M561" s="230"/>
      <c r="N561" s="229"/>
      <c r="O561" s="229"/>
      <c r="P561" s="229"/>
      <c r="Q561" s="229"/>
      <c r="R561" s="230"/>
      <c r="S561" s="230"/>
      <c r="T561" s="230"/>
      <c r="U561" s="230"/>
      <c r="V561" s="230"/>
      <c r="W561" s="230"/>
      <c r="X561" s="230"/>
      <c r="Y561" s="210"/>
      <c r="Z561" s="210"/>
      <c r="AA561" s="210"/>
      <c r="AB561" s="210"/>
      <c r="AC561" s="210"/>
      <c r="AD561" s="210"/>
      <c r="AE561" s="210"/>
      <c r="AF561" s="210"/>
      <c r="AG561" s="210" t="s">
        <v>179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61" t="s">
        <v>209</v>
      </c>
      <c r="D562" s="232"/>
      <c r="E562" s="233">
        <v>1970</v>
      </c>
      <c r="F562" s="230"/>
      <c r="G562" s="230"/>
      <c r="H562" s="230"/>
      <c r="I562" s="230"/>
      <c r="J562" s="230"/>
      <c r="K562" s="230"/>
      <c r="L562" s="230"/>
      <c r="M562" s="230"/>
      <c r="N562" s="229"/>
      <c r="O562" s="229"/>
      <c r="P562" s="229"/>
      <c r="Q562" s="229"/>
      <c r="R562" s="230"/>
      <c r="S562" s="230"/>
      <c r="T562" s="230"/>
      <c r="U562" s="230"/>
      <c r="V562" s="230"/>
      <c r="W562" s="230"/>
      <c r="X562" s="23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179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x14ac:dyDescent="0.25">
      <c r="A563" s="3"/>
      <c r="B563" s="4"/>
      <c r="C563" s="266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AE563">
        <v>15</v>
      </c>
      <c r="AF563">
        <v>21</v>
      </c>
      <c r="AG563" t="s">
        <v>156</v>
      </c>
    </row>
    <row r="564" spans="1:60" x14ac:dyDescent="0.25">
      <c r="A564" s="213"/>
      <c r="B564" s="214" t="s">
        <v>31</v>
      </c>
      <c r="C564" s="267"/>
      <c r="D564" s="215"/>
      <c r="E564" s="216"/>
      <c r="F564" s="216"/>
      <c r="G564" s="246">
        <f>G8+G21+G31+G69+G78+G80+G109+G113+G174+G244+G262+G297+G440+G448+G452+G481+G485+G520+G526+G531+G539+G542+G556</f>
        <v>0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AE564">
        <f>SUMIF(L7:L562,AE563,G7:G562)</f>
        <v>0</v>
      </c>
      <c r="AF564">
        <f>SUMIF(L7:L562,AF563,G7:G562)</f>
        <v>0</v>
      </c>
      <c r="AG564" t="s">
        <v>698</v>
      </c>
    </row>
    <row r="565" spans="1:60" x14ac:dyDescent="0.25">
      <c r="A565" s="3"/>
      <c r="B565" s="4"/>
      <c r="C565" s="266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60" x14ac:dyDescent="0.25">
      <c r="A566" s="3"/>
      <c r="B566" s="4"/>
      <c r="C566" s="266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60" x14ac:dyDescent="0.25">
      <c r="A567" s="217" t="s">
        <v>699</v>
      </c>
      <c r="B567" s="217"/>
      <c r="C567" s="268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60" x14ac:dyDescent="0.25">
      <c r="A568" s="218"/>
      <c r="B568" s="219"/>
      <c r="C568" s="269"/>
      <c r="D568" s="219"/>
      <c r="E568" s="219"/>
      <c r="F568" s="219"/>
      <c r="G568" s="220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AG568" t="s">
        <v>700</v>
      </c>
    </row>
    <row r="569" spans="1:60" x14ac:dyDescent="0.25">
      <c r="A569" s="221"/>
      <c r="B569" s="222"/>
      <c r="C569" s="270"/>
      <c r="D569" s="222"/>
      <c r="E569" s="222"/>
      <c r="F569" s="222"/>
      <c r="G569" s="22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60" x14ac:dyDescent="0.25">
      <c r="A570" s="221"/>
      <c r="B570" s="222"/>
      <c r="C570" s="270"/>
      <c r="D570" s="222"/>
      <c r="E570" s="222"/>
      <c r="F570" s="222"/>
      <c r="G570" s="22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60" x14ac:dyDescent="0.25">
      <c r="A571" s="221"/>
      <c r="B571" s="222"/>
      <c r="C571" s="270"/>
      <c r="D571" s="222"/>
      <c r="E571" s="222"/>
      <c r="F571" s="222"/>
      <c r="G571" s="22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60" x14ac:dyDescent="0.25">
      <c r="A572" s="224"/>
      <c r="B572" s="225"/>
      <c r="C572" s="271"/>
      <c r="D572" s="225"/>
      <c r="E572" s="225"/>
      <c r="F572" s="225"/>
      <c r="G572" s="22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60" x14ac:dyDescent="0.25">
      <c r="A573" s="3"/>
      <c r="B573" s="4"/>
      <c r="C573" s="266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60" x14ac:dyDescent="0.25">
      <c r="C574" s="272"/>
      <c r="D574" s="10"/>
      <c r="AG574" t="s">
        <v>701</v>
      </c>
    </row>
    <row r="575" spans="1:60" x14ac:dyDescent="0.25">
      <c r="D575" s="10"/>
    </row>
    <row r="576" spans="1:60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567:C567"/>
    <mergeCell ref="A568:G57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53</v>
      </c>
      <c r="C4" s="202" t="s">
        <v>54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67</v>
      </c>
      <c r="C8" s="259" t="s">
        <v>68</v>
      </c>
      <c r="D8" s="242"/>
      <c r="E8" s="243"/>
      <c r="F8" s="244"/>
      <c r="G8" s="245">
        <f>SUMIF(AG9:AG9,"&lt;&gt;NOR",G9:G9)</f>
        <v>0</v>
      </c>
      <c r="H8" s="239"/>
      <c r="I8" s="239">
        <f>SUM(I9:I9)</f>
        <v>0</v>
      </c>
      <c r="J8" s="239"/>
      <c r="K8" s="239">
        <f>SUM(K9:K9)</f>
        <v>0</v>
      </c>
      <c r="L8" s="239"/>
      <c r="M8" s="239">
        <f>SUM(M9:M9)</f>
        <v>0</v>
      </c>
      <c r="N8" s="238"/>
      <c r="O8" s="238">
        <f>SUM(O9:O9)</f>
        <v>0</v>
      </c>
      <c r="P8" s="238"/>
      <c r="Q8" s="238">
        <f>SUM(Q9:Q9)</f>
        <v>0</v>
      </c>
      <c r="R8" s="239"/>
      <c r="S8" s="239"/>
      <c r="T8" s="239"/>
      <c r="U8" s="239"/>
      <c r="V8" s="239">
        <f>SUM(V9:V9)</f>
        <v>0</v>
      </c>
      <c r="W8" s="239"/>
      <c r="X8" s="239"/>
      <c r="AG8" t="s">
        <v>170</v>
      </c>
    </row>
    <row r="9" spans="1:60" outlineLevel="1" x14ac:dyDescent="0.25">
      <c r="A9" s="253">
        <v>1</v>
      </c>
      <c r="B9" s="254" t="s">
        <v>702</v>
      </c>
      <c r="C9" s="265" t="s">
        <v>703</v>
      </c>
      <c r="D9" s="255" t="s">
        <v>359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213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240" t="s">
        <v>169</v>
      </c>
      <c r="B10" s="241" t="s">
        <v>89</v>
      </c>
      <c r="C10" s="259" t="s">
        <v>90</v>
      </c>
      <c r="D10" s="242"/>
      <c r="E10" s="243"/>
      <c r="F10" s="244"/>
      <c r="G10" s="245">
        <f>SUMIF(AG11:AG13,"&lt;&gt;NOR",G11:G13)</f>
        <v>0</v>
      </c>
      <c r="H10" s="239"/>
      <c r="I10" s="239">
        <f>SUM(I11:I13)</f>
        <v>0</v>
      </c>
      <c r="J10" s="239"/>
      <c r="K10" s="239">
        <f>SUM(K11:K13)</f>
        <v>0</v>
      </c>
      <c r="L10" s="239"/>
      <c r="M10" s="239">
        <f>SUM(M11:M13)</f>
        <v>0</v>
      </c>
      <c r="N10" s="238"/>
      <c r="O10" s="238">
        <f>SUM(O11:O13)</f>
        <v>0</v>
      </c>
      <c r="P10" s="238"/>
      <c r="Q10" s="238">
        <f>SUM(Q11:Q13)</f>
        <v>0</v>
      </c>
      <c r="R10" s="239"/>
      <c r="S10" s="239"/>
      <c r="T10" s="239"/>
      <c r="U10" s="239"/>
      <c r="V10" s="239">
        <f>SUM(V11:V13)</f>
        <v>0</v>
      </c>
      <c r="W10" s="239"/>
      <c r="X10" s="239"/>
      <c r="AG10" t="s">
        <v>170</v>
      </c>
    </row>
    <row r="11" spans="1:60" outlineLevel="1" x14ac:dyDescent="0.25">
      <c r="A11" s="253">
        <v>2</v>
      </c>
      <c r="B11" s="254" t="s">
        <v>704</v>
      </c>
      <c r="C11" s="265" t="s">
        <v>705</v>
      </c>
      <c r="D11" s="255" t="s">
        <v>359</v>
      </c>
      <c r="E11" s="256">
        <v>82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213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3">
        <v>3</v>
      </c>
      <c r="B12" s="254" t="s">
        <v>706</v>
      </c>
      <c r="C12" s="265" t="s">
        <v>707</v>
      </c>
      <c r="D12" s="255" t="s">
        <v>359</v>
      </c>
      <c r="E12" s="256">
        <v>26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213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263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3">
        <v>4</v>
      </c>
      <c r="B13" s="254" t="s">
        <v>708</v>
      </c>
      <c r="C13" s="265" t="s">
        <v>709</v>
      </c>
      <c r="D13" s="255" t="s">
        <v>710</v>
      </c>
      <c r="E13" s="256">
        <v>9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213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40" t="s">
        <v>169</v>
      </c>
      <c r="B14" s="241" t="s">
        <v>97</v>
      </c>
      <c r="C14" s="259" t="s">
        <v>98</v>
      </c>
      <c r="D14" s="242"/>
      <c r="E14" s="243"/>
      <c r="F14" s="244"/>
      <c r="G14" s="245">
        <f>SUMIF(AG15:AG16,"&lt;&gt;NOR",G15:G16)</f>
        <v>0</v>
      </c>
      <c r="H14" s="239"/>
      <c r="I14" s="239">
        <f>SUM(I15:I16)</f>
        <v>0</v>
      </c>
      <c r="J14" s="239"/>
      <c r="K14" s="239">
        <f>SUM(K15:K16)</f>
        <v>0</v>
      </c>
      <c r="L14" s="239"/>
      <c r="M14" s="239">
        <f>SUM(M15:M16)</f>
        <v>0</v>
      </c>
      <c r="N14" s="238"/>
      <c r="O14" s="238">
        <f>SUM(O15:O16)</f>
        <v>0</v>
      </c>
      <c r="P14" s="238"/>
      <c r="Q14" s="238">
        <f>SUM(Q15:Q16)</f>
        <v>0</v>
      </c>
      <c r="R14" s="239"/>
      <c r="S14" s="239"/>
      <c r="T14" s="239"/>
      <c r="U14" s="239"/>
      <c r="V14" s="239">
        <f>SUM(V15:V16)</f>
        <v>0</v>
      </c>
      <c r="W14" s="239"/>
      <c r="X14" s="239"/>
      <c r="AG14" t="s">
        <v>170</v>
      </c>
    </row>
    <row r="15" spans="1:60" outlineLevel="1" x14ac:dyDescent="0.25">
      <c r="A15" s="253">
        <v>5</v>
      </c>
      <c r="B15" s="254" t="s">
        <v>711</v>
      </c>
      <c r="C15" s="265" t="s">
        <v>712</v>
      </c>
      <c r="D15" s="255" t="s">
        <v>193</v>
      </c>
      <c r="E15" s="256">
        <v>550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213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3">
        <v>6</v>
      </c>
      <c r="B16" s="254" t="s">
        <v>713</v>
      </c>
      <c r="C16" s="265" t="s">
        <v>714</v>
      </c>
      <c r="D16" s="255" t="s">
        <v>193</v>
      </c>
      <c r="E16" s="256">
        <v>200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213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176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263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40" t="s">
        <v>169</v>
      </c>
      <c r="B17" s="241" t="s">
        <v>99</v>
      </c>
      <c r="C17" s="259" t="s">
        <v>100</v>
      </c>
      <c r="D17" s="242"/>
      <c r="E17" s="243"/>
      <c r="F17" s="244"/>
      <c r="G17" s="245">
        <f>SUMIF(AG18:AG18,"&lt;&gt;NOR",G18:G18)</f>
        <v>0</v>
      </c>
      <c r="H17" s="239"/>
      <c r="I17" s="239">
        <f>SUM(I18:I18)</f>
        <v>0</v>
      </c>
      <c r="J17" s="239"/>
      <c r="K17" s="239">
        <f>SUM(K18:K18)</f>
        <v>0</v>
      </c>
      <c r="L17" s="239"/>
      <c r="M17" s="239">
        <f>SUM(M18:M18)</f>
        <v>0</v>
      </c>
      <c r="N17" s="238"/>
      <c r="O17" s="238">
        <f>SUM(O18:O18)</f>
        <v>0</v>
      </c>
      <c r="P17" s="238"/>
      <c r="Q17" s="238">
        <f>SUM(Q18:Q18)</f>
        <v>0</v>
      </c>
      <c r="R17" s="239"/>
      <c r="S17" s="239"/>
      <c r="T17" s="239"/>
      <c r="U17" s="239"/>
      <c r="V17" s="239">
        <f>SUM(V18:V18)</f>
        <v>0</v>
      </c>
      <c r="W17" s="239"/>
      <c r="X17" s="239"/>
      <c r="AG17" t="s">
        <v>170</v>
      </c>
    </row>
    <row r="18" spans="1:60" outlineLevel="1" x14ac:dyDescent="0.25">
      <c r="A18" s="253">
        <v>7</v>
      </c>
      <c r="B18" s="254" t="s">
        <v>715</v>
      </c>
      <c r="C18" s="265" t="s">
        <v>716</v>
      </c>
      <c r="D18" s="255" t="s">
        <v>717</v>
      </c>
      <c r="E18" s="256">
        <v>250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213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176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263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6.4" x14ac:dyDescent="0.25">
      <c r="A19" s="240" t="s">
        <v>169</v>
      </c>
      <c r="B19" s="241" t="s">
        <v>101</v>
      </c>
      <c r="C19" s="259" t="s">
        <v>102</v>
      </c>
      <c r="D19" s="242"/>
      <c r="E19" s="243"/>
      <c r="F19" s="244"/>
      <c r="G19" s="245">
        <f>SUMIF(AG20:AG20,"&lt;&gt;NOR",G20:G20)</f>
        <v>0</v>
      </c>
      <c r="H19" s="239"/>
      <c r="I19" s="239">
        <f>SUM(I20:I20)</f>
        <v>0</v>
      </c>
      <c r="J19" s="239"/>
      <c r="K19" s="239">
        <f>SUM(K20:K20)</f>
        <v>0</v>
      </c>
      <c r="L19" s="239"/>
      <c r="M19" s="239">
        <f>SUM(M20:M20)</f>
        <v>0</v>
      </c>
      <c r="N19" s="238"/>
      <c r="O19" s="238">
        <f>SUM(O20:O20)</f>
        <v>0</v>
      </c>
      <c r="P19" s="238"/>
      <c r="Q19" s="238">
        <f>SUM(Q20:Q20)</f>
        <v>0</v>
      </c>
      <c r="R19" s="239"/>
      <c r="S19" s="239"/>
      <c r="T19" s="239"/>
      <c r="U19" s="239"/>
      <c r="V19" s="239">
        <f>SUM(V20:V20)</f>
        <v>0</v>
      </c>
      <c r="W19" s="239"/>
      <c r="X19" s="239"/>
      <c r="AG19" t="s">
        <v>170</v>
      </c>
    </row>
    <row r="20" spans="1:60" outlineLevel="1" x14ac:dyDescent="0.25">
      <c r="A20" s="253">
        <v>8</v>
      </c>
      <c r="B20" s="254" t="s">
        <v>718</v>
      </c>
      <c r="C20" s="265" t="s">
        <v>719</v>
      </c>
      <c r="D20" s="255" t="s">
        <v>359</v>
      </c>
      <c r="E20" s="256">
        <v>2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213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263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6.4" x14ac:dyDescent="0.25">
      <c r="A21" s="240" t="s">
        <v>169</v>
      </c>
      <c r="B21" s="241" t="s">
        <v>103</v>
      </c>
      <c r="C21" s="259" t="s">
        <v>104</v>
      </c>
      <c r="D21" s="242"/>
      <c r="E21" s="243"/>
      <c r="F21" s="244"/>
      <c r="G21" s="245">
        <f>SUMIF(AG22:AG23,"&lt;&gt;NOR",G22:G23)</f>
        <v>0</v>
      </c>
      <c r="H21" s="239"/>
      <c r="I21" s="239">
        <f>SUM(I22:I23)</f>
        <v>0</v>
      </c>
      <c r="J21" s="239"/>
      <c r="K21" s="239">
        <f>SUM(K22:K23)</f>
        <v>0</v>
      </c>
      <c r="L21" s="239"/>
      <c r="M21" s="239">
        <f>SUM(M22:M23)</f>
        <v>0</v>
      </c>
      <c r="N21" s="238"/>
      <c r="O21" s="238">
        <f>SUM(O22:O23)</f>
        <v>0</v>
      </c>
      <c r="P21" s="238"/>
      <c r="Q21" s="238">
        <f>SUM(Q22:Q23)</f>
        <v>0</v>
      </c>
      <c r="R21" s="239"/>
      <c r="S21" s="239"/>
      <c r="T21" s="239"/>
      <c r="U21" s="239"/>
      <c r="V21" s="239">
        <f>SUM(V22:V23)</f>
        <v>0</v>
      </c>
      <c r="W21" s="239"/>
      <c r="X21" s="239"/>
      <c r="AG21" t="s">
        <v>170</v>
      </c>
    </row>
    <row r="22" spans="1:60" outlineLevel="1" x14ac:dyDescent="0.25">
      <c r="A22" s="253">
        <v>9</v>
      </c>
      <c r="B22" s="254" t="s">
        <v>720</v>
      </c>
      <c r="C22" s="265" t="s">
        <v>721</v>
      </c>
      <c r="D22" s="255" t="s">
        <v>193</v>
      </c>
      <c r="E22" s="256">
        <v>50</v>
      </c>
      <c r="F22" s="257"/>
      <c r="G22" s="258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213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3">
        <v>10</v>
      </c>
      <c r="B23" s="254" t="s">
        <v>722</v>
      </c>
      <c r="C23" s="265" t="s">
        <v>723</v>
      </c>
      <c r="D23" s="255" t="s">
        <v>724</v>
      </c>
      <c r="E23" s="256">
        <v>1</v>
      </c>
      <c r="F23" s="257"/>
      <c r="G23" s="258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213</v>
      </c>
      <c r="T23" s="230" t="s">
        <v>175</v>
      </c>
      <c r="U23" s="230">
        <v>0</v>
      </c>
      <c r="V23" s="230">
        <f>ROUND(E23*U23,2)</f>
        <v>0</v>
      </c>
      <c r="W23" s="230"/>
      <c r="X23" s="230" t="s">
        <v>176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263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40" t="s">
        <v>169</v>
      </c>
      <c r="B24" s="241" t="s">
        <v>105</v>
      </c>
      <c r="C24" s="259" t="s">
        <v>106</v>
      </c>
      <c r="D24" s="242"/>
      <c r="E24" s="243"/>
      <c r="F24" s="244"/>
      <c r="G24" s="245">
        <f>SUMIF(AG25:AG27,"&lt;&gt;NOR",G25:G27)</f>
        <v>0</v>
      </c>
      <c r="H24" s="239"/>
      <c r="I24" s="239">
        <f>SUM(I25:I27)</f>
        <v>0</v>
      </c>
      <c r="J24" s="239"/>
      <c r="K24" s="239">
        <f>SUM(K25:K27)</f>
        <v>0</v>
      </c>
      <c r="L24" s="239"/>
      <c r="M24" s="239">
        <f>SUM(M25:M27)</f>
        <v>0</v>
      </c>
      <c r="N24" s="238"/>
      <c r="O24" s="238">
        <f>SUM(O25:O27)</f>
        <v>0</v>
      </c>
      <c r="P24" s="238"/>
      <c r="Q24" s="238">
        <f>SUM(Q25:Q27)</f>
        <v>0</v>
      </c>
      <c r="R24" s="239"/>
      <c r="S24" s="239"/>
      <c r="T24" s="239"/>
      <c r="U24" s="239"/>
      <c r="V24" s="239">
        <f>SUM(V25:V27)</f>
        <v>0</v>
      </c>
      <c r="W24" s="239"/>
      <c r="X24" s="239"/>
      <c r="AG24" t="s">
        <v>170</v>
      </c>
    </row>
    <row r="25" spans="1:60" ht="20.399999999999999" outlineLevel="1" x14ac:dyDescent="0.25">
      <c r="A25" s="253">
        <v>11</v>
      </c>
      <c r="B25" s="254" t="s">
        <v>725</v>
      </c>
      <c r="C25" s="265" t="s">
        <v>726</v>
      </c>
      <c r="D25" s="255" t="s">
        <v>727</v>
      </c>
      <c r="E25" s="256">
        <v>1</v>
      </c>
      <c r="F25" s="257"/>
      <c r="G25" s="25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213</v>
      </c>
      <c r="T25" s="230" t="s">
        <v>175</v>
      </c>
      <c r="U25" s="230">
        <v>0</v>
      </c>
      <c r="V25" s="230">
        <f>ROUND(E25*U25,2)</f>
        <v>0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263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40.799999999999997" outlineLevel="1" x14ac:dyDescent="0.25">
      <c r="A26" s="253">
        <v>12</v>
      </c>
      <c r="B26" s="254" t="s">
        <v>728</v>
      </c>
      <c r="C26" s="265" t="s">
        <v>729</v>
      </c>
      <c r="D26" s="255" t="s">
        <v>359</v>
      </c>
      <c r="E26" s="256">
        <v>81</v>
      </c>
      <c r="F26" s="257"/>
      <c r="G26" s="258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213</v>
      </c>
      <c r="T26" s="230" t="s">
        <v>175</v>
      </c>
      <c r="U26" s="230">
        <v>0</v>
      </c>
      <c r="V26" s="230">
        <f>ROUND(E26*U26,2)</f>
        <v>0</v>
      </c>
      <c r="W26" s="230"/>
      <c r="X26" s="230" t="s">
        <v>176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263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53">
        <v>13</v>
      </c>
      <c r="B27" s="254" t="s">
        <v>730</v>
      </c>
      <c r="C27" s="265" t="s">
        <v>731</v>
      </c>
      <c r="D27" s="255" t="s">
        <v>359</v>
      </c>
      <c r="E27" s="256">
        <v>18</v>
      </c>
      <c r="F27" s="257"/>
      <c r="G27" s="25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213</v>
      </c>
      <c r="T27" s="230" t="s">
        <v>175</v>
      </c>
      <c r="U27" s="230">
        <v>0</v>
      </c>
      <c r="V27" s="230">
        <f>ROUND(E27*U27,2)</f>
        <v>0</v>
      </c>
      <c r="W27" s="230"/>
      <c r="X27" s="230" t="s">
        <v>176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263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40" t="s">
        <v>169</v>
      </c>
      <c r="B28" s="241" t="s">
        <v>107</v>
      </c>
      <c r="C28" s="259" t="s">
        <v>108</v>
      </c>
      <c r="D28" s="242"/>
      <c r="E28" s="243"/>
      <c r="F28" s="244"/>
      <c r="G28" s="245">
        <f>SUMIF(AG29:AG31,"&lt;&gt;NOR",G29:G31)</f>
        <v>0</v>
      </c>
      <c r="H28" s="239"/>
      <c r="I28" s="239">
        <f>SUM(I29:I31)</f>
        <v>0</v>
      </c>
      <c r="J28" s="239"/>
      <c r="K28" s="239">
        <f>SUM(K29:K31)</f>
        <v>0</v>
      </c>
      <c r="L28" s="239"/>
      <c r="M28" s="239">
        <f>SUM(M29:M31)</f>
        <v>0</v>
      </c>
      <c r="N28" s="238"/>
      <c r="O28" s="238">
        <f>SUM(O29:O31)</f>
        <v>0</v>
      </c>
      <c r="P28" s="238"/>
      <c r="Q28" s="238">
        <f>SUM(Q29:Q31)</f>
        <v>0</v>
      </c>
      <c r="R28" s="239"/>
      <c r="S28" s="239"/>
      <c r="T28" s="239"/>
      <c r="U28" s="239"/>
      <c r="V28" s="239">
        <f>SUM(V29:V31)</f>
        <v>0</v>
      </c>
      <c r="W28" s="239"/>
      <c r="X28" s="239"/>
      <c r="AG28" t="s">
        <v>170</v>
      </c>
    </row>
    <row r="29" spans="1:60" outlineLevel="1" x14ac:dyDescent="0.25">
      <c r="A29" s="253">
        <v>14</v>
      </c>
      <c r="B29" s="254" t="s">
        <v>732</v>
      </c>
      <c r="C29" s="265" t="s">
        <v>733</v>
      </c>
      <c r="D29" s="255" t="s">
        <v>359</v>
      </c>
      <c r="E29" s="256">
        <v>26</v>
      </c>
      <c r="F29" s="257"/>
      <c r="G29" s="258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213</v>
      </c>
      <c r="T29" s="230" t="s">
        <v>175</v>
      </c>
      <c r="U29" s="230">
        <v>0</v>
      </c>
      <c r="V29" s="230">
        <f>ROUND(E29*U29,2)</f>
        <v>0</v>
      </c>
      <c r="W29" s="230"/>
      <c r="X29" s="230" t="s">
        <v>176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263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3">
        <v>15</v>
      </c>
      <c r="B30" s="254" t="s">
        <v>734</v>
      </c>
      <c r="C30" s="265" t="s">
        <v>735</v>
      </c>
      <c r="D30" s="255" t="s">
        <v>359</v>
      </c>
      <c r="E30" s="256">
        <v>26</v>
      </c>
      <c r="F30" s="257"/>
      <c r="G30" s="258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213</v>
      </c>
      <c r="T30" s="230" t="s">
        <v>175</v>
      </c>
      <c r="U30" s="230">
        <v>0</v>
      </c>
      <c r="V30" s="230">
        <f>ROUND(E30*U30,2)</f>
        <v>0</v>
      </c>
      <c r="W30" s="230"/>
      <c r="X30" s="230" t="s">
        <v>176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263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3">
        <v>16</v>
      </c>
      <c r="B31" s="254" t="s">
        <v>736</v>
      </c>
      <c r="C31" s="265" t="s">
        <v>737</v>
      </c>
      <c r="D31" s="255" t="s">
        <v>359</v>
      </c>
      <c r="E31" s="256">
        <v>26</v>
      </c>
      <c r="F31" s="257"/>
      <c r="G31" s="258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213</v>
      </c>
      <c r="T31" s="230" t="s">
        <v>175</v>
      </c>
      <c r="U31" s="230">
        <v>0</v>
      </c>
      <c r="V31" s="230">
        <f>ROUND(E31*U31,2)</f>
        <v>0</v>
      </c>
      <c r="W31" s="230"/>
      <c r="X31" s="230" t="s">
        <v>176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263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40" t="s">
        <v>169</v>
      </c>
      <c r="B32" s="241" t="s">
        <v>69</v>
      </c>
      <c r="C32" s="259" t="s">
        <v>70</v>
      </c>
      <c r="D32" s="242"/>
      <c r="E32" s="243"/>
      <c r="F32" s="244"/>
      <c r="G32" s="245">
        <f>SUMIF(AG33:AG33,"&lt;&gt;NOR",G33:G33)</f>
        <v>0</v>
      </c>
      <c r="H32" s="239"/>
      <c r="I32" s="239">
        <f>SUM(I33:I33)</f>
        <v>0</v>
      </c>
      <c r="J32" s="239"/>
      <c r="K32" s="239">
        <f>SUM(K33:K33)</f>
        <v>0</v>
      </c>
      <c r="L32" s="239"/>
      <c r="M32" s="239">
        <f>SUM(M33:M33)</f>
        <v>0</v>
      </c>
      <c r="N32" s="238"/>
      <c r="O32" s="238">
        <f>SUM(O33:O33)</f>
        <v>0</v>
      </c>
      <c r="P32" s="238"/>
      <c r="Q32" s="238">
        <f>SUM(Q33:Q33)</f>
        <v>0</v>
      </c>
      <c r="R32" s="239"/>
      <c r="S32" s="239"/>
      <c r="T32" s="239"/>
      <c r="U32" s="239"/>
      <c r="V32" s="239">
        <f>SUM(V33:V33)</f>
        <v>0</v>
      </c>
      <c r="W32" s="239"/>
      <c r="X32" s="239"/>
      <c r="AG32" t="s">
        <v>170</v>
      </c>
    </row>
    <row r="33" spans="1:60" ht="20.399999999999999" outlineLevel="1" x14ac:dyDescent="0.25">
      <c r="A33" s="253">
        <v>17</v>
      </c>
      <c r="B33" s="254" t="s">
        <v>738</v>
      </c>
      <c r="C33" s="265" t="s">
        <v>739</v>
      </c>
      <c r="D33" s="255" t="s">
        <v>359</v>
      </c>
      <c r="E33" s="256">
        <v>1</v>
      </c>
      <c r="F33" s="257"/>
      <c r="G33" s="258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213</v>
      </c>
      <c r="T33" s="230" t="s">
        <v>175</v>
      </c>
      <c r="U33" s="230">
        <v>0</v>
      </c>
      <c r="V33" s="230">
        <f>ROUND(E33*U33,2)</f>
        <v>0</v>
      </c>
      <c r="W33" s="230"/>
      <c r="X33" s="230" t="s">
        <v>176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5">
      <c r="A34" s="240" t="s">
        <v>169</v>
      </c>
      <c r="B34" s="241" t="s">
        <v>71</v>
      </c>
      <c r="C34" s="259" t="s">
        <v>72</v>
      </c>
      <c r="D34" s="242"/>
      <c r="E34" s="243"/>
      <c r="F34" s="244"/>
      <c r="G34" s="245">
        <f>SUMIF(AG35:AG42,"&lt;&gt;NOR",G35:G42)</f>
        <v>0</v>
      </c>
      <c r="H34" s="239"/>
      <c r="I34" s="239">
        <f>SUM(I35:I42)</f>
        <v>0</v>
      </c>
      <c r="J34" s="239"/>
      <c r="K34" s="239">
        <f>SUM(K35:K42)</f>
        <v>0</v>
      </c>
      <c r="L34" s="239"/>
      <c r="M34" s="239">
        <f>SUM(M35:M42)</f>
        <v>0</v>
      </c>
      <c r="N34" s="238"/>
      <c r="O34" s="238">
        <f>SUM(O35:O42)</f>
        <v>0</v>
      </c>
      <c r="P34" s="238"/>
      <c r="Q34" s="238">
        <f>SUM(Q35:Q42)</f>
        <v>0</v>
      </c>
      <c r="R34" s="239"/>
      <c r="S34" s="239"/>
      <c r="T34" s="239"/>
      <c r="U34" s="239"/>
      <c r="V34" s="239">
        <f>SUM(V35:V42)</f>
        <v>0</v>
      </c>
      <c r="W34" s="239"/>
      <c r="X34" s="239"/>
      <c r="AG34" t="s">
        <v>170</v>
      </c>
    </row>
    <row r="35" spans="1:60" outlineLevel="1" x14ac:dyDescent="0.25">
      <c r="A35" s="253">
        <v>18</v>
      </c>
      <c r="B35" s="254" t="s">
        <v>740</v>
      </c>
      <c r="C35" s="265" t="s">
        <v>741</v>
      </c>
      <c r="D35" s="255" t="s">
        <v>193</v>
      </c>
      <c r="E35" s="256">
        <v>10</v>
      </c>
      <c r="F35" s="257"/>
      <c r="G35" s="258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213</v>
      </c>
      <c r="T35" s="230" t="s">
        <v>175</v>
      </c>
      <c r="U35" s="230">
        <v>0</v>
      </c>
      <c r="V35" s="230">
        <f>ROUND(E35*U35,2)</f>
        <v>0</v>
      </c>
      <c r="W35" s="230"/>
      <c r="X35" s="230" t="s">
        <v>176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263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3">
        <v>19</v>
      </c>
      <c r="B36" s="254" t="s">
        <v>742</v>
      </c>
      <c r="C36" s="265" t="s">
        <v>743</v>
      </c>
      <c r="D36" s="255" t="s">
        <v>193</v>
      </c>
      <c r="E36" s="256">
        <v>200</v>
      </c>
      <c r="F36" s="257"/>
      <c r="G36" s="258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213</v>
      </c>
      <c r="T36" s="230" t="s">
        <v>175</v>
      </c>
      <c r="U36" s="230">
        <v>0</v>
      </c>
      <c r="V36" s="230">
        <f>ROUND(E36*U36,2)</f>
        <v>0</v>
      </c>
      <c r="W36" s="230"/>
      <c r="X36" s="230" t="s">
        <v>176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263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3">
        <v>20</v>
      </c>
      <c r="B37" s="254" t="s">
        <v>744</v>
      </c>
      <c r="C37" s="265" t="s">
        <v>745</v>
      </c>
      <c r="D37" s="255" t="s">
        <v>193</v>
      </c>
      <c r="E37" s="256">
        <v>950</v>
      </c>
      <c r="F37" s="257"/>
      <c r="G37" s="258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213</v>
      </c>
      <c r="T37" s="230" t="s">
        <v>175</v>
      </c>
      <c r="U37" s="230">
        <v>0</v>
      </c>
      <c r="V37" s="230">
        <f>ROUND(E37*U37,2)</f>
        <v>0</v>
      </c>
      <c r="W37" s="230"/>
      <c r="X37" s="230" t="s">
        <v>176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263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3">
        <v>21</v>
      </c>
      <c r="B38" s="254" t="s">
        <v>746</v>
      </c>
      <c r="C38" s="265" t="s">
        <v>747</v>
      </c>
      <c r="D38" s="255" t="s">
        <v>193</v>
      </c>
      <c r="E38" s="256">
        <v>45</v>
      </c>
      <c r="F38" s="257"/>
      <c r="G38" s="258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213</v>
      </c>
      <c r="T38" s="230" t="s">
        <v>175</v>
      </c>
      <c r="U38" s="230">
        <v>0</v>
      </c>
      <c r="V38" s="230">
        <f>ROUND(E38*U38,2)</f>
        <v>0</v>
      </c>
      <c r="W38" s="230"/>
      <c r="X38" s="230" t="s">
        <v>176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263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3">
        <v>22</v>
      </c>
      <c r="B39" s="254" t="s">
        <v>748</v>
      </c>
      <c r="C39" s="265" t="s">
        <v>749</v>
      </c>
      <c r="D39" s="255" t="s">
        <v>193</v>
      </c>
      <c r="E39" s="256">
        <v>1100</v>
      </c>
      <c r="F39" s="257"/>
      <c r="G39" s="258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213</v>
      </c>
      <c r="T39" s="230" t="s">
        <v>175</v>
      </c>
      <c r="U39" s="230">
        <v>0</v>
      </c>
      <c r="V39" s="230">
        <f>ROUND(E39*U39,2)</f>
        <v>0</v>
      </c>
      <c r="W39" s="230"/>
      <c r="X39" s="230" t="s">
        <v>176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263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3">
        <v>23</v>
      </c>
      <c r="B40" s="254" t="s">
        <v>750</v>
      </c>
      <c r="C40" s="265" t="s">
        <v>751</v>
      </c>
      <c r="D40" s="255" t="s">
        <v>193</v>
      </c>
      <c r="E40" s="256">
        <v>100</v>
      </c>
      <c r="F40" s="257"/>
      <c r="G40" s="258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213</v>
      </c>
      <c r="T40" s="230" t="s">
        <v>175</v>
      </c>
      <c r="U40" s="230">
        <v>0</v>
      </c>
      <c r="V40" s="230">
        <f>ROUND(E40*U40,2)</f>
        <v>0</v>
      </c>
      <c r="W40" s="230"/>
      <c r="X40" s="230" t="s">
        <v>176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263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53">
        <v>24</v>
      </c>
      <c r="B41" s="254" t="s">
        <v>752</v>
      </c>
      <c r="C41" s="265" t="s">
        <v>753</v>
      </c>
      <c r="D41" s="255" t="s">
        <v>193</v>
      </c>
      <c r="E41" s="256">
        <v>950</v>
      </c>
      <c r="F41" s="257"/>
      <c r="G41" s="25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213</v>
      </c>
      <c r="T41" s="230" t="s">
        <v>175</v>
      </c>
      <c r="U41" s="230">
        <v>0</v>
      </c>
      <c r="V41" s="230">
        <f>ROUND(E41*U41,2)</f>
        <v>0</v>
      </c>
      <c r="W41" s="230"/>
      <c r="X41" s="230" t="s">
        <v>176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3">
        <v>25</v>
      </c>
      <c r="B42" s="254" t="s">
        <v>754</v>
      </c>
      <c r="C42" s="265" t="s">
        <v>755</v>
      </c>
      <c r="D42" s="255" t="s">
        <v>193</v>
      </c>
      <c r="E42" s="256">
        <v>8</v>
      </c>
      <c r="F42" s="257"/>
      <c r="G42" s="258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213</v>
      </c>
      <c r="T42" s="230" t="s">
        <v>175</v>
      </c>
      <c r="U42" s="230">
        <v>0</v>
      </c>
      <c r="V42" s="230">
        <f>ROUND(E42*U42,2)</f>
        <v>0</v>
      </c>
      <c r="W42" s="230"/>
      <c r="X42" s="230" t="s">
        <v>176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263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40" t="s">
        <v>169</v>
      </c>
      <c r="B43" s="241" t="s">
        <v>73</v>
      </c>
      <c r="C43" s="259" t="s">
        <v>74</v>
      </c>
      <c r="D43" s="242"/>
      <c r="E43" s="243"/>
      <c r="F43" s="244"/>
      <c r="G43" s="245">
        <f>SUMIF(AG44:AG45,"&lt;&gt;NOR",G44:G45)</f>
        <v>0</v>
      </c>
      <c r="H43" s="239"/>
      <c r="I43" s="239">
        <f>SUM(I44:I45)</f>
        <v>0</v>
      </c>
      <c r="J43" s="239"/>
      <c r="K43" s="239">
        <f>SUM(K44:K45)</f>
        <v>0</v>
      </c>
      <c r="L43" s="239"/>
      <c r="M43" s="239">
        <f>SUM(M44:M45)</f>
        <v>0</v>
      </c>
      <c r="N43" s="238"/>
      <c r="O43" s="238">
        <f>SUM(O44:O45)</f>
        <v>0</v>
      </c>
      <c r="P43" s="238"/>
      <c r="Q43" s="238">
        <f>SUM(Q44:Q45)</f>
        <v>0</v>
      </c>
      <c r="R43" s="239"/>
      <c r="S43" s="239"/>
      <c r="T43" s="239"/>
      <c r="U43" s="239"/>
      <c r="V43" s="239">
        <f>SUM(V44:V45)</f>
        <v>0</v>
      </c>
      <c r="W43" s="239"/>
      <c r="X43" s="239"/>
      <c r="AG43" t="s">
        <v>170</v>
      </c>
    </row>
    <row r="44" spans="1:60" outlineLevel="1" x14ac:dyDescent="0.25">
      <c r="A44" s="253">
        <v>26</v>
      </c>
      <c r="B44" s="254" t="s">
        <v>756</v>
      </c>
      <c r="C44" s="265" t="s">
        <v>757</v>
      </c>
      <c r="D44" s="255" t="s">
        <v>359</v>
      </c>
      <c r="E44" s="256">
        <v>1</v>
      </c>
      <c r="F44" s="257"/>
      <c r="G44" s="258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213</v>
      </c>
      <c r="T44" s="230" t="s">
        <v>175</v>
      </c>
      <c r="U44" s="230">
        <v>0</v>
      </c>
      <c r="V44" s="230">
        <f>ROUND(E44*U44,2)</f>
        <v>0</v>
      </c>
      <c r="W44" s="230"/>
      <c r="X44" s="230" t="s">
        <v>176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263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3">
        <v>27</v>
      </c>
      <c r="B45" s="254" t="s">
        <v>758</v>
      </c>
      <c r="C45" s="265" t="s">
        <v>759</v>
      </c>
      <c r="D45" s="255" t="s">
        <v>359</v>
      </c>
      <c r="E45" s="256">
        <v>1</v>
      </c>
      <c r="F45" s="257"/>
      <c r="G45" s="258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213</v>
      </c>
      <c r="T45" s="230" t="s">
        <v>175</v>
      </c>
      <c r="U45" s="230">
        <v>0</v>
      </c>
      <c r="V45" s="230">
        <f>ROUND(E45*U45,2)</f>
        <v>0</v>
      </c>
      <c r="W45" s="230"/>
      <c r="X45" s="230" t="s">
        <v>176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263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40" t="s">
        <v>169</v>
      </c>
      <c r="B46" s="241" t="s">
        <v>75</v>
      </c>
      <c r="C46" s="259" t="s">
        <v>76</v>
      </c>
      <c r="D46" s="242"/>
      <c r="E46" s="243"/>
      <c r="F46" s="244"/>
      <c r="G46" s="245">
        <f>SUMIF(AG47:AG51,"&lt;&gt;NOR",G47:G51)</f>
        <v>0</v>
      </c>
      <c r="H46" s="239"/>
      <c r="I46" s="239">
        <f>SUM(I47:I51)</f>
        <v>0</v>
      </c>
      <c r="J46" s="239"/>
      <c r="K46" s="239">
        <f>SUM(K47:K51)</f>
        <v>0</v>
      </c>
      <c r="L46" s="239"/>
      <c r="M46" s="239">
        <f>SUM(M47:M51)</f>
        <v>0</v>
      </c>
      <c r="N46" s="238"/>
      <c r="O46" s="238">
        <f>SUM(O47:O51)</f>
        <v>0</v>
      </c>
      <c r="P46" s="238"/>
      <c r="Q46" s="238">
        <f>SUM(Q47:Q51)</f>
        <v>0</v>
      </c>
      <c r="R46" s="239"/>
      <c r="S46" s="239"/>
      <c r="T46" s="239"/>
      <c r="U46" s="239"/>
      <c r="V46" s="239">
        <f>SUM(V47:V51)</f>
        <v>0</v>
      </c>
      <c r="W46" s="239"/>
      <c r="X46" s="239"/>
      <c r="AG46" t="s">
        <v>170</v>
      </c>
    </row>
    <row r="47" spans="1:60" outlineLevel="1" x14ac:dyDescent="0.25">
      <c r="A47" s="253">
        <v>28</v>
      </c>
      <c r="B47" s="254" t="s">
        <v>760</v>
      </c>
      <c r="C47" s="265" t="s">
        <v>761</v>
      </c>
      <c r="D47" s="255" t="s">
        <v>193</v>
      </c>
      <c r="E47" s="256">
        <v>400</v>
      </c>
      <c r="F47" s="257"/>
      <c r="G47" s="258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213</v>
      </c>
      <c r="T47" s="230" t="s">
        <v>175</v>
      </c>
      <c r="U47" s="230">
        <v>0</v>
      </c>
      <c r="V47" s="230">
        <f>ROUND(E47*U47,2)</f>
        <v>0</v>
      </c>
      <c r="W47" s="230"/>
      <c r="X47" s="230" t="s">
        <v>176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263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3">
        <v>29</v>
      </c>
      <c r="B48" s="254" t="s">
        <v>762</v>
      </c>
      <c r="C48" s="265" t="s">
        <v>763</v>
      </c>
      <c r="D48" s="255" t="s">
        <v>359</v>
      </c>
      <c r="E48" s="256">
        <v>1</v>
      </c>
      <c r="F48" s="257"/>
      <c r="G48" s="258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30"/>
      <c r="S48" s="230" t="s">
        <v>213</v>
      </c>
      <c r="T48" s="230" t="s">
        <v>175</v>
      </c>
      <c r="U48" s="230">
        <v>0</v>
      </c>
      <c r="V48" s="230">
        <f>ROUND(E48*U48,2)</f>
        <v>0</v>
      </c>
      <c r="W48" s="230"/>
      <c r="X48" s="230" t="s">
        <v>176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263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53">
        <v>30</v>
      </c>
      <c r="B49" s="254" t="s">
        <v>764</v>
      </c>
      <c r="C49" s="265" t="s">
        <v>765</v>
      </c>
      <c r="D49" s="255" t="s">
        <v>193</v>
      </c>
      <c r="E49" s="256">
        <v>40</v>
      </c>
      <c r="F49" s="257"/>
      <c r="G49" s="258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213</v>
      </c>
      <c r="T49" s="230" t="s">
        <v>175</v>
      </c>
      <c r="U49" s="230">
        <v>0</v>
      </c>
      <c r="V49" s="230">
        <f>ROUND(E49*U49,2)</f>
        <v>0</v>
      </c>
      <c r="W49" s="230"/>
      <c r="X49" s="230" t="s">
        <v>176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263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53">
        <v>31</v>
      </c>
      <c r="B50" s="254" t="s">
        <v>766</v>
      </c>
      <c r="C50" s="265" t="s">
        <v>767</v>
      </c>
      <c r="D50" s="255" t="s">
        <v>359</v>
      </c>
      <c r="E50" s="256">
        <v>26</v>
      </c>
      <c r="F50" s="257"/>
      <c r="G50" s="258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30"/>
      <c r="S50" s="230" t="s">
        <v>213</v>
      </c>
      <c r="T50" s="230" t="s">
        <v>175</v>
      </c>
      <c r="U50" s="230">
        <v>0</v>
      </c>
      <c r="V50" s="230">
        <f>ROUND(E50*U50,2)</f>
        <v>0</v>
      </c>
      <c r="W50" s="230"/>
      <c r="X50" s="230" t="s">
        <v>176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263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53">
        <v>32</v>
      </c>
      <c r="B51" s="254" t="s">
        <v>766</v>
      </c>
      <c r="C51" s="265" t="s">
        <v>768</v>
      </c>
      <c r="D51" s="255" t="s">
        <v>359</v>
      </c>
      <c r="E51" s="256">
        <v>20</v>
      </c>
      <c r="F51" s="257"/>
      <c r="G51" s="258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213</v>
      </c>
      <c r="T51" s="230" t="s">
        <v>175</v>
      </c>
      <c r="U51" s="230">
        <v>0</v>
      </c>
      <c r="V51" s="230">
        <f>ROUND(E51*U51,2)</f>
        <v>0</v>
      </c>
      <c r="W51" s="230"/>
      <c r="X51" s="230" t="s">
        <v>769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770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5">
      <c r="A52" s="240" t="s">
        <v>169</v>
      </c>
      <c r="B52" s="241" t="s">
        <v>77</v>
      </c>
      <c r="C52" s="259" t="s">
        <v>78</v>
      </c>
      <c r="D52" s="242"/>
      <c r="E52" s="243"/>
      <c r="F52" s="244"/>
      <c r="G52" s="245">
        <f>SUMIF(AG53:AG70,"&lt;&gt;NOR",G53:G70)</f>
        <v>0</v>
      </c>
      <c r="H52" s="239"/>
      <c r="I52" s="239">
        <f>SUM(I53:I70)</f>
        <v>0</v>
      </c>
      <c r="J52" s="239"/>
      <c r="K52" s="239">
        <f>SUM(K53:K70)</f>
        <v>0</v>
      </c>
      <c r="L52" s="239"/>
      <c r="M52" s="239">
        <f>SUM(M53:M70)</f>
        <v>0</v>
      </c>
      <c r="N52" s="238"/>
      <c r="O52" s="238">
        <f>SUM(O53:O70)</f>
        <v>0</v>
      </c>
      <c r="P52" s="238"/>
      <c r="Q52" s="238">
        <f>SUM(Q53:Q70)</f>
        <v>0</v>
      </c>
      <c r="R52" s="239"/>
      <c r="S52" s="239"/>
      <c r="T52" s="239"/>
      <c r="U52" s="239"/>
      <c r="V52" s="239">
        <f>SUM(V53:V70)</f>
        <v>0</v>
      </c>
      <c r="W52" s="239"/>
      <c r="X52" s="239"/>
      <c r="AG52" t="s">
        <v>170</v>
      </c>
    </row>
    <row r="53" spans="1:60" outlineLevel="1" x14ac:dyDescent="0.25">
      <c r="A53" s="253">
        <v>33</v>
      </c>
      <c r="B53" s="254" t="s">
        <v>771</v>
      </c>
      <c r="C53" s="265" t="s">
        <v>772</v>
      </c>
      <c r="D53" s="255" t="s">
        <v>259</v>
      </c>
      <c r="E53" s="256">
        <v>8</v>
      </c>
      <c r="F53" s="257"/>
      <c r="G53" s="258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30"/>
      <c r="S53" s="230" t="s">
        <v>213</v>
      </c>
      <c r="T53" s="230" t="s">
        <v>175</v>
      </c>
      <c r="U53" s="230">
        <v>0</v>
      </c>
      <c r="V53" s="230">
        <f>ROUND(E53*U53,2)</f>
        <v>0</v>
      </c>
      <c r="W53" s="230"/>
      <c r="X53" s="230" t="s">
        <v>176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263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.399999999999999" outlineLevel="1" x14ac:dyDescent="0.25">
      <c r="A54" s="253">
        <v>34</v>
      </c>
      <c r="B54" s="254" t="s">
        <v>766</v>
      </c>
      <c r="C54" s="265" t="s">
        <v>773</v>
      </c>
      <c r="D54" s="255" t="s">
        <v>259</v>
      </c>
      <c r="E54" s="256">
        <v>16</v>
      </c>
      <c r="F54" s="257"/>
      <c r="G54" s="258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213</v>
      </c>
      <c r="T54" s="230" t="s">
        <v>175</v>
      </c>
      <c r="U54" s="230">
        <v>0</v>
      </c>
      <c r="V54" s="230">
        <f>ROUND(E54*U54,2)</f>
        <v>0</v>
      </c>
      <c r="W54" s="230"/>
      <c r="X54" s="230" t="s">
        <v>769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770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3">
        <v>35</v>
      </c>
      <c r="B55" s="254" t="s">
        <v>774</v>
      </c>
      <c r="C55" s="265" t="s">
        <v>775</v>
      </c>
      <c r="D55" s="255" t="s">
        <v>259</v>
      </c>
      <c r="E55" s="256">
        <v>48</v>
      </c>
      <c r="F55" s="257"/>
      <c r="G55" s="258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213</v>
      </c>
      <c r="T55" s="230" t="s">
        <v>175</v>
      </c>
      <c r="U55" s="230">
        <v>0</v>
      </c>
      <c r="V55" s="230">
        <f>ROUND(E55*U55,2)</f>
        <v>0</v>
      </c>
      <c r="W55" s="230"/>
      <c r="X55" s="230" t="s">
        <v>176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263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3">
        <v>36</v>
      </c>
      <c r="B56" s="254" t="s">
        <v>776</v>
      </c>
      <c r="C56" s="265" t="s">
        <v>777</v>
      </c>
      <c r="D56" s="255" t="s">
        <v>259</v>
      </c>
      <c r="E56" s="256">
        <v>4</v>
      </c>
      <c r="F56" s="257"/>
      <c r="G56" s="258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213</v>
      </c>
      <c r="T56" s="230" t="s">
        <v>175</v>
      </c>
      <c r="U56" s="230">
        <v>0</v>
      </c>
      <c r="V56" s="230">
        <f>ROUND(E56*U56,2)</f>
        <v>0</v>
      </c>
      <c r="W56" s="230"/>
      <c r="X56" s="230" t="s">
        <v>176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263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53">
        <v>37</v>
      </c>
      <c r="B57" s="254" t="s">
        <v>778</v>
      </c>
      <c r="C57" s="265" t="s">
        <v>779</v>
      </c>
      <c r="D57" s="255" t="s">
        <v>259</v>
      </c>
      <c r="E57" s="256">
        <v>16</v>
      </c>
      <c r="F57" s="257"/>
      <c r="G57" s="258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213</v>
      </c>
      <c r="T57" s="230" t="s">
        <v>175</v>
      </c>
      <c r="U57" s="230">
        <v>0</v>
      </c>
      <c r="V57" s="230">
        <f>ROUND(E57*U57,2)</f>
        <v>0</v>
      </c>
      <c r="W57" s="230"/>
      <c r="X57" s="230" t="s">
        <v>176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263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53">
        <v>38</v>
      </c>
      <c r="B58" s="254" t="s">
        <v>780</v>
      </c>
      <c r="C58" s="265" t="s">
        <v>781</v>
      </c>
      <c r="D58" s="255" t="s">
        <v>259</v>
      </c>
      <c r="E58" s="256">
        <v>16</v>
      </c>
      <c r="F58" s="257"/>
      <c r="G58" s="258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213</v>
      </c>
      <c r="T58" s="230" t="s">
        <v>175</v>
      </c>
      <c r="U58" s="230">
        <v>0</v>
      </c>
      <c r="V58" s="230">
        <f>ROUND(E58*U58,2)</f>
        <v>0</v>
      </c>
      <c r="W58" s="230"/>
      <c r="X58" s="230" t="s">
        <v>176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263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53">
        <v>39</v>
      </c>
      <c r="B59" s="254" t="s">
        <v>782</v>
      </c>
      <c r="C59" s="265" t="s">
        <v>783</v>
      </c>
      <c r="D59" s="255" t="s">
        <v>259</v>
      </c>
      <c r="E59" s="256">
        <v>60</v>
      </c>
      <c r="F59" s="257"/>
      <c r="G59" s="258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213</v>
      </c>
      <c r="T59" s="230" t="s">
        <v>175</v>
      </c>
      <c r="U59" s="230">
        <v>0</v>
      </c>
      <c r="V59" s="230">
        <f>ROUND(E59*U59,2)</f>
        <v>0</v>
      </c>
      <c r="W59" s="230"/>
      <c r="X59" s="230" t="s">
        <v>176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263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53">
        <v>40</v>
      </c>
      <c r="B60" s="254" t="s">
        <v>784</v>
      </c>
      <c r="C60" s="265" t="s">
        <v>785</v>
      </c>
      <c r="D60" s="255" t="s">
        <v>259</v>
      </c>
      <c r="E60" s="256">
        <v>48</v>
      </c>
      <c r="F60" s="257"/>
      <c r="G60" s="258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213</v>
      </c>
      <c r="T60" s="230" t="s">
        <v>175</v>
      </c>
      <c r="U60" s="230">
        <v>0</v>
      </c>
      <c r="V60" s="230">
        <f>ROUND(E60*U60,2)</f>
        <v>0</v>
      </c>
      <c r="W60" s="230"/>
      <c r="X60" s="230" t="s">
        <v>176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263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3">
        <v>41</v>
      </c>
      <c r="B61" s="254" t="s">
        <v>786</v>
      </c>
      <c r="C61" s="265" t="s">
        <v>787</v>
      </c>
      <c r="D61" s="255" t="s">
        <v>259</v>
      </c>
      <c r="E61" s="256">
        <v>36</v>
      </c>
      <c r="F61" s="257"/>
      <c r="G61" s="258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213</v>
      </c>
      <c r="T61" s="230" t="s">
        <v>175</v>
      </c>
      <c r="U61" s="230">
        <v>0</v>
      </c>
      <c r="V61" s="230">
        <f>ROUND(E61*U61,2)</f>
        <v>0</v>
      </c>
      <c r="W61" s="230"/>
      <c r="X61" s="230" t="s">
        <v>176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263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3">
        <v>42</v>
      </c>
      <c r="B62" s="254" t="s">
        <v>788</v>
      </c>
      <c r="C62" s="265" t="s">
        <v>789</v>
      </c>
      <c r="D62" s="255" t="s">
        <v>259</v>
      </c>
      <c r="E62" s="256">
        <v>24</v>
      </c>
      <c r="F62" s="257"/>
      <c r="G62" s="258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213</v>
      </c>
      <c r="T62" s="230" t="s">
        <v>175</v>
      </c>
      <c r="U62" s="230">
        <v>0</v>
      </c>
      <c r="V62" s="230">
        <f>ROUND(E62*U62,2)</f>
        <v>0</v>
      </c>
      <c r="W62" s="230"/>
      <c r="X62" s="230" t="s">
        <v>176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263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53">
        <v>43</v>
      </c>
      <c r="B63" s="254" t="s">
        <v>790</v>
      </c>
      <c r="C63" s="265" t="s">
        <v>791</v>
      </c>
      <c r="D63" s="255" t="s">
        <v>259</v>
      </c>
      <c r="E63" s="256">
        <v>16</v>
      </c>
      <c r="F63" s="257"/>
      <c r="G63" s="258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213</v>
      </c>
      <c r="T63" s="230" t="s">
        <v>175</v>
      </c>
      <c r="U63" s="230">
        <v>0</v>
      </c>
      <c r="V63" s="230">
        <f>ROUND(E63*U63,2)</f>
        <v>0</v>
      </c>
      <c r="W63" s="230"/>
      <c r="X63" s="230" t="s">
        <v>176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263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53">
        <v>44</v>
      </c>
      <c r="B64" s="254" t="s">
        <v>792</v>
      </c>
      <c r="C64" s="265" t="s">
        <v>793</v>
      </c>
      <c r="D64" s="255" t="s">
        <v>259</v>
      </c>
      <c r="E64" s="256">
        <v>6</v>
      </c>
      <c r="F64" s="257"/>
      <c r="G64" s="258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30"/>
      <c r="S64" s="230" t="s">
        <v>213</v>
      </c>
      <c r="T64" s="230" t="s">
        <v>175</v>
      </c>
      <c r="U64" s="230">
        <v>0</v>
      </c>
      <c r="V64" s="230">
        <f>ROUND(E64*U64,2)</f>
        <v>0</v>
      </c>
      <c r="W64" s="230"/>
      <c r="X64" s="230" t="s">
        <v>176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263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53">
        <v>45</v>
      </c>
      <c r="B65" s="254" t="s">
        <v>794</v>
      </c>
      <c r="C65" s="265" t="s">
        <v>795</v>
      </c>
      <c r="D65" s="255" t="s">
        <v>259</v>
      </c>
      <c r="E65" s="256">
        <v>8</v>
      </c>
      <c r="F65" s="257"/>
      <c r="G65" s="258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213</v>
      </c>
      <c r="T65" s="230" t="s">
        <v>175</v>
      </c>
      <c r="U65" s="230">
        <v>0</v>
      </c>
      <c r="V65" s="230">
        <f>ROUND(E65*U65,2)</f>
        <v>0</v>
      </c>
      <c r="W65" s="230"/>
      <c r="X65" s="230" t="s">
        <v>176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263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53">
        <v>46</v>
      </c>
      <c r="B66" s="254" t="s">
        <v>796</v>
      </c>
      <c r="C66" s="265" t="s">
        <v>797</v>
      </c>
      <c r="D66" s="255" t="s">
        <v>259</v>
      </c>
      <c r="E66" s="256">
        <v>24</v>
      </c>
      <c r="F66" s="257"/>
      <c r="G66" s="258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213</v>
      </c>
      <c r="T66" s="230" t="s">
        <v>175</v>
      </c>
      <c r="U66" s="230">
        <v>0</v>
      </c>
      <c r="V66" s="230">
        <f>ROUND(E66*U66,2)</f>
        <v>0</v>
      </c>
      <c r="W66" s="230"/>
      <c r="X66" s="230" t="s">
        <v>176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263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53">
        <v>47</v>
      </c>
      <c r="B67" s="254" t="s">
        <v>798</v>
      </c>
      <c r="C67" s="265" t="s">
        <v>799</v>
      </c>
      <c r="D67" s="255" t="s">
        <v>259</v>
      </c>
      <c r="E67" s="256">
        <v>24</v>
      </c>
      <c r="F67" s="257"/>
      <c r="G67" s="258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213</v>
      </c>
      <c r="T67" s="230" t="s">
        <v>175</v>
      </c>
      <c r="U67" s="230">
        <v>0</v>
      </c>
      <c r="V67" s="230">
        <f>ROUND(E67*U67,2)</f>
        <v>0</v>
      </c>
      <c r="W67" s="230"/>
      <c r="X67" s="230" t="s">
        <v>176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263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53">
        <v>48</v>
      </c>
      <c r="B68" s="254" t="s">
        <v>800</v>
      </c>
      <c r="C68" s="265" t="s">
        <v>801</v>
      </c>
      <c r="D68" s="255" t="s">
        <v>259</v>
      </c>
      <c r="E68" s="256">
        <v>24</v>
      </c>
      <c r="F68" s="257"/>
      <c r="G68" s="258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213</v>
      </c>
      <c r="T68" s="230" t="s">
        <v>175</v>
      </c>
      <c r="U68" s="230">
        <v>0</v>
      </c>
      <c r="V68" s="230">
        <f>ROUND(E68*U68,2)</f>
        <v>0</v>
      </c>
      <c r="W68" s="230"/>
      <c r="X68" s="230" t="s">
        <v>176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263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53">
        <v>49</v>
      </c>
      <c r="B69" s="254" t="s">
        <v>802</v>
      </c>
      <c r="C69" s="265" t="s">
        <v>803</v>
      </c>
      <c r="D69" s="255" t="s">
        <v>259</v>
      </c>
      <c r="E69" s="256">
        <v>24</v>
      </c>
      <c r="F69" s="257"/>
      <c r="G69" s="258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30"/>
      <c r="S69" s="230" t="s">
        <v>213</v>
      </c>
      <c r="T69" s="230" t="s">
        <v>175</v>
      </c>
      <c r="U69" s="230">
        <v>0</v>
      </c>
      <c r="V69" s="230">
        <f>ROUND(E69*U69,2)</f>
        <v>0</v>
      </c>
      <c r="W69" s="230"/>
      <c r="X69" s="230" t="s">
        <v>176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263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53">
        <v>50</v>
      </c>
      <c r="B70" s="254" t="s">
        <v>804</v>
      </c>
      <c r="C70" s="265" t="s">
        <v>805</v>
      </c>
      <c r="D70" s="255" t="s">
        <v>259</v>
      </c>
      <c r="E70" s="256">
        <v>24</v>
      </c>
      <c r="F70" s="257"/>
      <c r="G70" s="258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213</v>
      </c>
      <c r="T70" s="230" t="s">
        <v>175</v>
      </c>
      <c r="U70" s="230">
        <v>0</v>
      </c>
      <c r="V70" s="230">
        <f>ROUND(E70*U70,2)</f>
        <v>0</v>
      </c>
      <c r="W70" s="230"/>
      <c r="X70" s="230" t="s">
        <v>176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263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5">
      <c r="A71" s="240" t="s">
        <v>169</v>
      </c>
      <c r="B71" s="241" t="s">
        <v>79</v>
      </c>
      <c r="C71" s="259" t="s">
        <v>80</v>
      </c>
      <c r="D71" s="242"/>
      <c r="E71" s="243"/>
      <c r="F71" s="244"/>
      <c r="G71" s="245">
        <f>SUMIF(AG72:AG91,"&lt;&gt;NOR",G72:G91)</f>
        <v>0</v>
      </c>
      <c r="H71" s="239"/>
      <c r="I71" s="239">
        <f>SUM(I72:I91)</f>
        <v>0</v>
      </c>
      <c r="J71" s="239"/>
      <c r="K71" s="239">
        <f>SUM(K72:K91)</f>
        <v>0</v>
      </c>
      <c r="L71" s="239"/>
      <c r="M71" s="239">
        <f>SUM(M72:M91)</f>
        <v>0</v>
      </c>
      <c r="N71" s="238"/>
      <c r="O71" s="238">
        <f>SUM(O72:O91)</f>
        <v>0</v>
      </c>
      <c r="P71" s="238"/>
      <c r="Q71" s="238">
        <f>SUM(Q72:Q91)</f>
        <v>0</v>
      </c>
      <c r="R71" s="239"/>
      <c r="S71" s="239"/>
      <c r="T71" s="239"/>
      <c r="U71" s="239"/>
      <c r="V71" s="239">
        <f>SUM(V72:V91)</f>
        <v>0</v>
      </c>
      <c r="W71" s="239"/>
      <c r="X71" s="239"/>
      <c r="AG71" t="s">
        <v>170</v>
      </c>
    </row>
    <row r="72" spans="1:60" outlineLevel="1" x14ac:dyDescent="0.25">
      <c r="A72" s="253">
        <v>51</v>
      </c>
      <c r="B72" s="254" t="s">
        <v>806</v>
      </c>
      <c r="C72" s="265" t="s">
        <v>807</v>
      </c>
      <c r="D72" s="255" t="s">
        <v>359</v>
      </c>
      <c r="E72" s="256">
        <v>1</v>
      </c>
      <c r="F72" s="257"/>
      <c r="G72" s="258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213</v>
      </c>
      <c r="T72" s="230" t="s">
        <v>175</v>
      </c>
      <c r="U72" s="230">
        <v>0</v>
      </c>
      <c r="V72" s="230">
        <f>ROUND(E72*U72,2)</f>
        <v>0</v>
      </c>
      <c r="W72" s="230"/>
      <c r="X72" s="230" t="s">
        <v>176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263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53">
        <v>52</v>
      </c>
      <c r="B73" s="254" t="s">
        <v>808</v>
      </c>
      <c r="C73" s="265" t="s">
        <v>809</v>
      </c>
      <c r="D73" s="255" t="s">
        <v>359</v>
      </c>
      <c r="E73" s="256">
        <v>1</v>
      </c>
      <c r="F73" s="257"/>
      <c r="G73" s="258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213</v>
      </c>
      <c r="T73" s="230" t="s">
        <v>175</v>
      </c>
      <c r="U73" s="230">
        <v>0</v>
      </c>
      <c r="V73" s="230">
        <f>ROUND(E73*U73,2)</f>
        <v>0</v>
      </c>
      <c r="W73" s="230"/>
      <c r="X73" s="230" t="s">
        <v>176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263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53">
        <v>53</v>
      </c>
      <c r="B74" s="254" t="s">
        <v>806</v>
      </c>
      <c r="C74" s="265" t="s">
        <v>810</v>
      </c>
      <c r="D74" s="255" t="s">
        <v>359</v>
      </c>
      <c r="E74" s="256">
        <v>81</v>
      </c>
      <c r="F74" s="257"/>
      <c r="G74" s="258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30"/>
      <c r="S74" s="230" t="s">
        <v>213</v>
      </c>
      <c r="T74" s="230" t="s">
        <v>175</v>
      </c>
      <c r="U74" s="230">
        <v>0</v>
      </c>
      <c r="V74" s="230">
        <f>ROUND(E74*U74,2)</f>
        <v>0</v>
      </c>
      <c r="W74" s="230"/>
      <c r="X74" s="230" t="s">
        <v>769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770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53">
        <v>54</v>
      </c>
      <c r="B75" s="254" t="s">
        <v>811</v>
      </c>
      <c r="C75" s="265" t="s">
        <v>812</v>
      </c>
      <c r="D75" s="255" t="s">
        <v>359</v>
      </c>
      <c r="E75" s="256">
        <v>108</v>
      </c>
      <c r="F75" s="257"/>
      <c r="G75" s="258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213</v>
      </c>
      <c r="T75" s="230" t="s">
        <v>175</v>
      </c>
      <c r="U75" s="230">
        <v>0</v>
      </c>
      <c r="V75" s="230">
        <f>ROUND(E75*U75,2)</f>
        <v>0</v>
      </c>
      <c r="W75" s="230"/>
      <c r="X75" s="230" t="s">
        <v>176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263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53">
        <v>55</v>
      </c>
      <c r="B76" s="254" t="s">
        <v>806</v>
      </c>
      <c r="C76" s="265" t="s">
        <v>813</v>
      </c>
      <c r="D76" s="255" t="s">
        <v>359</v>
      </c>
      <c r="E76" s="256">
        <v>81</v>
      </c>
      <c r="F76" s="257"/>
      <c r="G76" s="258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30"/>
      <c r="S76" s="230" t="s">
        <v>213</v>
      </c>
      <c r="T76" s="230" t="s">
        <v>175</v>
      </c>
      <c r="U76" s="230">
        <v>0</v>
      </c>
      <c r="V76" s="230">
        <f>ROUND(E76*U76,2)</f>
        <v>0</v>
      </c>
      <c r="W76" s="230"/>
      <c r="X76" s="230" t="s">
        <v>769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770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53">
        <v>56</v>
      </c>
      <c r="B77" s="254" t="s">
        <v>814</v>
      </c>
      <c r="C77" s="265" t="s">
        <v>815</v>
      </c>
      <c r="D77" s="255" t="s">
        <v>193</v>
      </c>
      <c r="E77" s="256">
        <v>170</v>
      </c>
      <c r="F77" s="257"/>
      <c r="G77" s="258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30"/>
      <c r="S77" s="230" t="s">
        <v>213</v>
      </c>
      <c r="T77" s="230" t="s">
        <v>175</v>
      </c>
      <c r="U77" s="230">
        <v>0</v>
      </c>
      <c r="V77" s="230">
        <f>ROUND(E77*U77,2)</f>
        <v>0</v>
      </c>
      <c r="W77" s="230"/>
      <c r="X77" s="230" t="s">
        <v>176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263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53">
        <v>57</v>
      </c>
      <c r="B78" s="254" t="s">
        <v>816</v>
      </c>
      <c r="C78" s="265" t="s">
        <v>817</v>
      </c>
      <c r="D78" s="255" t="s">
        <v>359</v>
      </c>
      <c r="E78" s="256">
        <v>81</v>
      </c>
      <c r="F78" s="257"/>
      <c r="G78" s="258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30"/>
      <c r="S78" s="230" t="s">
        <v>213</v>
      </c>
      <c r="T78" s="230" t="s">
        <v>175</v>
      </c>
      <c r="U78" s="230">
        <v>0</v>
      </c>
      <c r="V78" s="230">
        <f>ROUND(E78*U78,2)</f>
        <v>0</v>
      </c>
      <c r="W78" s="230"/>
      <c r="X78" s="230" t="s">
        <v>176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263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53">
        <v>58</v>
      </c>
      <c r="B79" s="254" t="s">
        <v>818</v>
      </c>
      <c r="C79" s="265" t="s">
        <v>819</v>
      </c>
      <c r="D79" s="255" t="s">
        <v>359</v>
      </c>
      <c r="E79" s="256">
        <v>9</v>
      </c>
      <c r="F79" s="257"/>
      <c r="G79" s="258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30"/>
      <c r="S79" s="230" t="s">
        <v>213</v>
      </c>
      <c r="T79" s="230" t="s">
        <v>175</v>
      </c>
      <c r="U79" s="230">
        <v>0</v>
      </c>
      <c r="V79" s="230">
        <f>ROUND(E79*U79,2)</f>
        <v>0</v>
      </c>
      <c r="W79" s="230"/>
      <c r="X79" s="230" t="s">
        <v>176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263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53">
        <v>59</v>
      </c>
      <c r="B80" s="254" t="s">
        <v>820</v>
      </c>
      <c r="C80" s="265" t="s">
        <v>821</v>
      </c>
      <c r="D80" s="255" t="s">
        <v>193</v>
      </c>
      <c r="E80" s="256">
        <v>50</v>
      </c>
      <c r="F80" s="257"/>
      <c r="G80" s="258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30"/>
      <c r="S80" s="230" t="s">
        <v>213</v>
      </c>
      <c r="T80" s="230" t="s">
        <v>175</v>
      </c>
      <c r="U80" s="230">
        <v>0</v>
      </c>
      <c r="V80" s="230">
        <f>ROUND(E80*U80,2)</f>
        <v>0</v>
      </c>
      <c r="W80" s="230"/>
      <c r="X80" s="230" t="s">
        <v>176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263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53">
        <v>60</v>
      </c>
      <c r="B81" s="254" t="s">
        <v>822</v>
      </c>
      <c r="C81" s="265" t="s">
        <v>823</v>
      </c>
      <c r="D81" s="255" t="s">
        <v>359</v>
      </c>
      <c r="E81" s="256">
        <v>2</v>
      </c>
      <c r="F81" s="257"/>
      <c r="G81" s="258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30"/>
      <c r="S81" s="230" t="s">
        <v>213</v>
      </c>
      <c r="T81" s="230" t="s">
        <v>175</v>
      </c>
      <c r="U81" s="230">
        <v>0</v>
      </c>
      <c r="V81" s="230">
        <f>ROUND(E81*U81,2)</f>
        <v>0</v>
      </c>
      <c r="W81" s="230"/>
      <c r="X81" s="230" t="s">
        <v>176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263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53">
        <v>61</v>
      </c>
      <c r="B82" s="254" t="s">
        <v>824</v>
      </c>
      <c r="C82" s="265" t="s">
        <v>825</v>
      </c>
      <c r="D82" s="255" t="s">
        <v>193</v>
      </c>
      <c r="E82" s="256">
        <v>750</v>
      </c>
      <c r="F82" s="257"/>
      <c r="G82" s="258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30"/>
      <c r="S82" s="230" t="s">
        <v>213</v>
      </c>
      <c r="T82" s="230" t="s">
        <v>175</v>
      </c>
      <c r="U82" s="230">
        <v>0</v>
      </c>
      <c r="V82" s="230">
        <f>ROUND(E82*U82,2)</f>
        <v>0</v>
      </c>
      <c r="W82" s="230"/>
      <c r="X82" s="230" t="s">
        <v>176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263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53">
        <v>62</v>
      </c>
      <c r="B83" s="254" t="s">
        <v>826</v>
      </c>
      <c r="C83" s="265" t="s">
        <v>827</v>
      </c>
      <c r="D83" s="255" t="s">
        <v>193</v>
      </c>
      <c r="E83" s="256">
        <v>3595</v>
      </c>
      <c r="F83" s="257"/>
      <c r="G83" s="258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9">
        <v>0</v>
      </c>
      <c r="O83" s="229">
        <f>ROUND(E83*N83,2)</f>
        <v>0</v>
      </c>
      <c r="P83" s="229">
        <v>0</v>
      </c>
      <c r="Q83" s="229">
        <f>ROUND(E83*P83,2)</f>
        <v>0</v>
      </c>
      <c r="R83" s="230"/>
      <c r="S83" s="230" t="s">
        <v>213</v>
      </c>
      <c r="T83" s="230" t="s">
        <v>175</v>
      </c>
      <c r="U83" s="230">
        <v>0</v>
      </c>
      <c r="V83" s="230">
        <f>ROUND(E83*U83,2)</f>
        <v>0</v>
      </c>
      <c r="W83" s="230"/>
      <c r="X83" s="230" t="s">
        <v>176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263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53">
        <v>63</v>
      </c>
      <c r="B84" s="254" t="s">
        <v>828</v>
      </c>
      <c r="C84" s="265" t="s">
        <v>829</v>
      </c>
      <c r="D84" s="255" t="s">
        <v>359</v>
      </c>
      <c r="E84" s="256">
        <v>11</v>
      </c>
      <c r="F84" s="257"/>
      <c r="G84" s="258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30"/>
      <c r="S84" s="230" t="s">
        <v>213</v>
      </c>
      <c r="T84" s="230" t="s">
        <v>175</v>
      </c>
      <c r="U84" s="230">
        <v>0</v>
      </c>
      <c r="V84" s="230">
        <f>ROUND(E84*U84,2)</f>
        <v>0</v>
      </c>
      <c r="W84" s="230"/>
      <c r="X84" s="230" t="s">
        <v>176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263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53">
        <v>64</v>
      </c>
      <c r="B85" s="254" t="s">
        <v>830</v>
      </c>
      <c r="C85" s="265" t="s">
        <v>831</v>
      </c>
      <c r="D85" s="255" t="s">
        <v>359</v>
      </c>
      <c r="E85" s="256">
        <v>780</v>
      </c>
      <c r="F85" s="257"/>
      <c r="G85" s="258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29">
        <v>0</v>
      </c>
      <c r="O85" s="229">
        <f>ROUND(E85*N85,2)</f>
        <v>0</v>
      </c>
      <c r="P85" s="229">
        <v>0</v>
      </c>
      <c r="Q85" s="229">
        <f>ROUND(E85*P85,2)</f>
        <v>0</v>
      </c>
      <c r="R85" s="230"/>
      <c r="S85" s="230" t="s">
        <v>213</v>
      </c>
      <c r="T85" s="230" t="s">
        <v>175</v>
      </c>
      <c r="U85" s="230">
        <v>0</v>
      </c>
      <c r="V85" s="230">
        <f>ROUND(E85*U85,2)</f>
        <v>0</v>
      </c>
      <c r="W85" s="230"/>
      <c r="X85" s="230" t="s">
        <v>176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263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53">
        <v>65</v>
      </c>
      <c r="B86" s="254" t="s">
        <v>830</v>
      </c>
      <c r="C86" s="265" t="s">
        <v>832</v>
      </c>
      <c r="D86" s="255" t="s">
        <v>359</v>
      </c>
      <c r="E86" s="256">
        <v>3</v>
      </c>
      <c r="F86" s="257"/>
      <c r="G86" s="258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30"/>
      <c r="S86" s="230" t="s">
        <v>213</v>
      </c>
      <c r="T86" s="230" t="s">
        <v>175</v>
      </c>
      <c r="U86" s="230">
        <v>0</v>
      </c>
      <c r="V86" s="230">
        <f>ROUND(E86*U86,2)</f>
        <v>0</v>
      </c>
      <c r="W86" s="230"/>
      <c r="X86" s="230" t="s">
        <v>769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770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53">
        <v>66</v>
      </c>
      <c r="B87" s="254" t="s">
        <v>833</v>
      </c>
      <c r="C87" s="265" t="s">
        <v>834</v>
      </c>
      <c r="D87" s="255" t="s">
        <v>359</v>
      </c>
      <c r="E87" s="256">
        <v>18</v>
      </c>
      <c r="F87" s="257"/>
      <c r="G87" s="258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30"/>
      <c r="S87" s="230" t="s">
        <v>213</v>
      </c>
      <c r="T87" s="230" t="s">
        <v>175</v>
      </c>
      <c r="U87" s="230">
        <v>0</v>
      </c>
      <c r="V87" s="230">
        <f>ROUND(E87*U87,2)</f>
        <v>0</v>
      </c>
      <c r="W87" s="230"/>
      <c r="X87" s="230" t="s">
        <v>288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835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53">
        <v>67</v>
      </c>
      <c r="B88" s="254" t="s">
        <v>836</v>
      </c>
      <c r="C88" s="265" t="s">
        <v>837</v>
      </c>
      <c r="D88" s="255" t="s">
        <v>359</v>
      </c>
      <c r="E88" s="256">
        <v>1</v>
      </c>
      <c r="F88" s="257"/>
      <c r="G88" s="258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30"/>
      <c r="S88" s="230" t="s">
        <v>213</v>
      </c>
      <c r="T88" s="230" t="s">
        <v>175</v>
      </c>
      <c r="U88" s="230">
        <v>0</v>
      </c>
      <c r="V88" s="230">
        <f>ROUND(E88*U88,2)</f>
        <v>0</v>
      </c>
      <c r="W88" s="230"/>
      <c r="X88" s="230" t="s">
        <v>176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263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53">
        <v>68</v>
      </c>
      <c r="B89" s="254" t="s">
        <v>838</v>
      </c>
      <c r="C89" s="265" t="s">
        <v>839</v>
      </c>
      <c r="D89" s="255" t="s">
        <v>359</v>
      </c>
      <c r="E89" s="256">
        <v>1</v>
      </c>
      <c r="F89" s="257"/>
      <c r="G89" s="25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30"/>
      <c r="S89" s="230" t="s">
        <v>213</v>
      </c>
      <c r="T89" s="230" t="s">
        <v>175</v>
      </c>
      <c r="U89" s="230">
        <v>0</v>
      </c>
      <c r="V89" s="230">
        <f>ROUND(E89*U89,2)</f>
        <v>0</v>
      </c>
      <c r="W89" s="230"/>
      <c r="X89" s="230" t="s">
        <v>176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263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53">
        <v>69</v>
      </c>
      <c r="B90" s="254" t="s">
        <v>840</v>
      </c>
      <c r="C90" s="265" t="s">
        <v>841</v>
      </c>
      <c r="D90" s="255" t="s">
        <v>359</v>
      </c>
      <c r="E90" s="256">
        <v>1</v>
      </c>
      <c r="F90" s="257"/>
      <c r="G90" s="258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30"/>
      <c r="S90" s="230" t="s">
        <v>213</v>
      </c>
      <c r="T90" s="230" t="s">
        <v>175</v>
      </c>
      <c r="U90" s="230">
        <v>0</v>
      </c>
      <c r="V90" s="230">
        <f>ROUND(E90*U90,2)</f>
        <v>0</v>
      </c>
      <c r="W90" s="230"/>
      <c r="X90" s="230" t="s">
        <v>176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263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7">
        <v>70</v>
      </c>
      <c r="B91" s="248" t="s">
        <v>842</v>
      </c>
      <c r="C91" s="260" t="s">
        <v>843</v>
      </c>
      <c r="D91" s="249" t="s">
        <v>359</v>
      </c>
      <c r="E91" s="250">
        <v>1</v>
      </c>
      <c r="F91" s="251"/>
      <c r="G91" s="252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30"/>
      <c r="S91" s="230" t="s">
        <v>213</v>
      </c>
      <c r="T91" s="230" t="s">
        <v>175</v>
      </c>
      <c r="U91" s="230">
        <v>0</v>
      </c>
      <c r="V91" s="230">
        <f>ROUND(E91*U91,2)</f>
        <v>0</v>
      </c>
      <c r="W91" s="230"/>
      <c r="X91" s="230" t="s">
        <v>176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263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5">
      <c r="A92" s="3"/>
      <c r="B92" s="4"/>
      <c r="C92" s="26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156</v>
      </c>
    </row>
    <row r="93" spans="1:60" x14ac:dyDescent="0.25">
      <c r="A93" s="213"/>
      <c r="B93" s="214" t="s">
        <v>31</v>
      </c>
      <c r="C93" s="267"/>
      <c r="D93" s="215"/>
      <c r="E93" s="216"/>
      <c r="F93" s="216"/>
      <c r="G93" s="246">
        <f>G8+G10+G14+G17+G19+G21+G24+G28+G32+G34+G43+G46+G52+G71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698</v>
      </c>
    </row>
    <row r="94" spans="1:60" x14ac:dyDescent="0.25">
      <c r="A94" s="3"/>
      <c r="B94" s="4"/>
      <c r="C94" s="26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A95" s="3"/>
      <c r="B95" s="4"/>
      <c r="C95" s="266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5">
      <c r="A96" s="217" t="s">
        <v>699</v>
      </c>
      <c r="B96" s="217"/>
      <c r="C96" s="268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5">
      <c r="A97" s="218"/>
      <c r="B97" s="219"/>
      <c r="C97" s="269"/>
      <c r="D97" s="219"/>
      <c r="E97" s="219"/>
      <c r="F97" s="219"/>
      <c r="G97" s="22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G97" t="s">
        <v>700</v>
      </c>
    </row>
    <row r="98" spans="1:33" x14ac:dyDescent="0.25">
      <c r="A98" s="221"/>
      <c r="B98" s="222"/>
      <c r="C98" s="270"/>
      <c r="D98" s="222"/>
      <c r="E98" s="222"/>
      <c r="F98" s="222"/>
      <c r="G98" s="2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5">
      <c r="A99" s="221"/>
      <c r="B99" s="222"/>
      <c r="C99" s="270"/>
      <c r="D99" s="222"/>
      <c r="E99" s="222"/>
      <c r="F99" s="222"/>
      <c r="G99" s="2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5">
      <c r="A100" s="221"/>
      <c r="B100" s="222"/>
      <c r="C100" s="270"/>
      <c r="D100" s="222"/>
      <c r="E100" s="222"/>
      <c r="F100" s="222"/>
      <c r="G100" s="22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5">
      <c r="A101" s="224"/>
      <c r="B101" s="225"/>
      <c r="C101" s="271"/>
      <c r="D101" s="225"/>
      <c r="E101" s="225"/>
      <c r="F101" s="225"/>
      <c r="G101" s="22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5">
      <c r="A102" s="3"/>
      <c r="B102" s="4"/>
      <c r="C102" s="26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5">
      <c r="C103" s="272"/>
      <c r="D103" s="10"/>
      <c r="AG103" t="s">
        <v>701</v>
      </c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96:C96"/>
    <mergeCell ref="A97:G10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55</v>
      </c>
      <c r="C4" s="202" t="s">
        <v>56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81</v>
      </c>
      <c r="C8" s="259" t="s">
        <v>82</v>
      </c>
      <c r="D8" s="242"/>
      <c r="E8" s="243"/>
      <c r="F8" s="244"/>
      <c r="G8" s="245">
        <f>SUMIF(AG9:AG16,"&lt;&gt;NOR",G9:G16)</f>
        <v>0</v>
      </c>
      <c r="H8" s="239"/>
      <c r="I8" s="239">
        <f>SUM(I9:I16)</f>
        <v>0</v>
      </c>
      <c r="J8" s="239"/>
      <c r="K8" s="239">
        <f>SUM(K9:K16)</f>
        <v>0</v>
      </c>
      <c r="L8" s="239"/>
      <c r="M8" s="239">
        <f>SUM(M9:M16)</f>
        <v>0</v>
      </c>
      <c r="N8" s="238"/>
      <c r="O8" s="238">
        <f>SUM(O9:O16)</f>
        <v>0</v>
      </c>
      <c r="P8" s="238"/>
      <c r="Q8" s="238">
        <f>SUM(Q9:Q16)</f>
        <v>0</v>
      </c>
      <c r="R8" s="239"/>
      <c r="S8" s="239"/>
      <c r="T8" s="239"/>
      <c r="U8" s="239"/>
      <c r="V8" s="239">
        <f>SUM(V9:V16)</f>
        <v>0</v>
      </c>
      <c r="W8" s="239"/>
      <c r="X8" s="239"/>
      <c r="AG8" t="s">
        <v>170</v>
      </c>
    </row>
    <row r="9" spans="1:60" outlineLevel="1" x14ac:dyDescent="0.25">
      <c r="A9" s="253">
        <v>1</v>
      </c>
      <c r="B9" s="254" t="s">
        <v>702</v>
      </c>
      <c r="C9" s="265" t="s">
        <v>844</v>
      </c>
      <c r="D9" s="255" t="s">
        <v>359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213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3">
        <v>2</v>
      </c>
      <c r="B10" s="254" t="s">
        <v>704</v>
      </c>
      <c r="C10" s="265" t="s">
        <v>845</v>
      </c>
      <c r="D10" s="255" t="s">
        <v>359</v>
      </c>
      <c r="E10" s="256">
        <v>3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213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176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263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3">
        <v>3</v>
      </c>
      <c r="B11" s="254" t="s">
        <v>706</v>
      </c>
      <c r="C11" s="265" t="s">
        <v>846</v>
      </c>
      <c r="D11" s="255" t="s">
        <v>359</v>
      </c>
      <c r="E11" s="256">
        <v>1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213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3">
        <v>4</v>
      </c>
      <c r="B12" s="254" t="s">
        <v>708</v>
      </c>
      <c r="C12" s="265" t="s">
        <v>847</v>
      </c>
      <c r="D12" s="255" t="s">
        <v>359</v>
      </c>
      <c r="E12" s="256">
        <v>1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213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263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3">
        <v>5</v>
      </c>
      <c r="B13" s="254" t="s">
        <v>711</v>
      </c>
      <c r="C13" s="265" t="s">
        <v>848</v>
      </c>
      <c r="D13" s="255" t="s">
        <v>359</v>
      </c>
      <c r="E13" s="256">
        <v>1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213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3">
        <v>6</v>
      </c>
      <c r="B14" s="254" t="s">
        <v>713</v>
      </c>
      <c r="C14" s="265" t="s">
        <v>849</v>
      </c>
      <c r="D14" s="255" t="s">
        <v>359</v>
      </c>
      <c r="E14" s="256">
        <v>1</v>
      </c>
      <c r="F14" s="257"/>
      <c r="G14" s="25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213</v>
      </c>
      <c r="T14" s="230" t="s">
        <v>175</v>
      </c>
      <c r="U14" s="230">
        <v>0</v>
      </c>
      <c r="V14" s="230">
        <f>ROUND(E14*U14,2)</f>
        <v>0</v>
      </c>
      <c r="W14" s="230"/>
      <c r="X14" s="230" t="s">
        <v>176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263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3">
        <v>7</v>
      </c>
      <c r="B15" s="254" t="s">
        <v>715</v>
      </c>
      <c r="C15" s="265" t="s">
        <v>850</v>
      </c>
      <c r="D15" s="255" t="s">
        <v>359</v>
      </c>
      <c r="E15" s="256">
        <v>1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213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53">
        <v>8</v>
      </c>
      <c r="B16" s="254" t="s">
        <v>718</v>
      </c>
      <c r="C16" s="265" t="s">
        <v>851</v>
      </c>
      <c r="D16" s="255" t="s">
        <v>852</v>
      </c>
      <c r="E16" s="256">
        <v>1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213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176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263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40" t="s">
        <v>169</v>
      </c>
      <c r="B17" s="241" t="s">
        <v>83</v>
      </c>
      <c r="C17" s="259" t="s">
        <v>84</v>
      </c>
      <c r="D17" s="242"/>
      <c r="E17" s="243"/>
      <c r="F17" s="244"/>
      <c r="G17" s="245">
        <f>SUMIF(AG18:AG22,"&lt;&gt;NOR",G18:G22)</f>
        <v>0</v>
      </c>
      <c r="H17" s="239"/>
      <c r="I17" s="239">
        <f>SUM(I18:I22)</f>
        <v>0</v>
      </c>
      <c r="J17" s="239"/>
      <c r="K17" s="239">
        <f>SUM(K18:K22)</f>
        <v>0</v>
      </c>
      <c r="L17" s="239"/>
      <c r="M17" s="239">
        <f>SUM(M18:M22)</f>
        <v>0</v>
      </c>
      <c r="N17" s="238"/>
      <c r="O17" s="238">
        <f>SUM(O18:O22)</f>
        <v>0</v>
      </c>
      <c r="P17" s="238"/>
      <c r="Q17" s="238">
        <f>SUM(Q18:Q22)</f>
        <v>0</v>
      </c>
      <c r="R17" s="239"/>
      <c r="S17" s="239"/>
      <c r="T17" s="239"/>
      <c r="U17" s="239"/>
      <c r="V17" s="239">
        <f>SUM(V18:V22)</f>
        <v>0</v>
      </c>
      <c r="W17" s="239"/>
      <c r="X17" s="239"/>
      <c r="AG17" t="s">
        <v>170</v>
      </c>
    </row>
    <row r="18" spans="1:60" outlineLevel="1" x14ac:dyDescent="0.25">
      <c r="A18" s="253">
        <v>9</v>
      </c>
      <c r="B18" s="254" t="s">
        <v>720</v>
      </c>
      <c r="C18" s="265" t="s">
        <v>853</v>
      </c>
      <c r="D18" s="255" t="s">
        <v>852</v>
      </c>
      <c r="E18" s="256">
        <v>1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213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176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263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3">
        <v>10</v>
      </c>
      <c r="B19" s="254" t="s">
        <v>722</v>
      </c>
      <c r="C19" s="265" t="s">
        <v>854</v>
      </c>
      <c r="D19" s="255" t="s">
        <v>852</v>
      </c>
      <c r="E19" s="256">
        <v>1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213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176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263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53">
        <v>11</v>
      </c>
      <c r="B20" s="254" t="s">
        <v>725</v>
      </c>
      <c r="C20" s="265" t="s">
        <v>855</v>
      </c>
      <c r="D20" s="255" t="s">
        <v>852</v>
      </c>
      <c r="E20" s="256">
        <v>2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213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263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3">
        <v>12</v>
      </c>
      <c r="B21" s="254" t="s">
        <v>728</v>
      </c>
      <c r="C21" s="265" t="s">
        <v>856</v>
      </c>
      <c r="D21" s="255" t="s">
        <v>852</v>
      </c>
      <c r="E21" s="256">
        <v>1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213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176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7">
        <v>13</v>
      </c>
      <c r="B22" s="248" t="s">
        <v>730</v>
      </c>
      <c r="C22" s="260" t="s">
        <v>857</v>
      </c>
      <c r="D22" s="249" t="s">
        <v>852</v>
      </c>
      <c r="E22" s="250">
        <v>1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213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3"/>
      <c r="B23" s="4"/>
      <c r="C23" s="26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156</v>
      </c>
    </row>
    <row r="24" spans="1:60" x14ac:dyDescent="0.25">
      <c r="A24" s="213"/>
      <c r="B24" s="214" t="s">
        <v>31</v>
      </c>
      <c r="C24" s="267"/>
      <c r="D24" s="215"/>
      <c r="E24" s="216"/>
      <c r="F24" s="216"/>
      <c r="G24" s="246">
        <f>G8+G17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698</v>
      </c>
    </row>
    <row r="25" spans="1:60" x14ac:dyDescent="0.25">
      <c r="A25" s="3"/>
      <c r="B25" s="4"/>
      <c r="C25" s="26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3"/>
      <c r="B26" s="4"/>
      <c r="C26" s="26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17" t="s">
        <v>699</v>
      </c>
      <c r="B27" s="217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18"/>
      <c r="B28" s="219"/>
      <c r="C28" s="269"/>
      <c r="D28" s="219"/>
      <c r="E28" s="219"/>
      <c r="F28" s="219"/>
      <c r="G28" s="2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700</v>
      </c>
    </row>
    <row r="29" spans="1:60" x14ac:dyDescent="0.25">
      <c r="A29" s="221"/>
      <c r="B29" s="222"/>
      <c r="C29" s="270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21"/>
      <c r="B30" s="222"/>
      <c r="C30" s="270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21"/>
      <c r="B31" s="222"/>
      <c r="C31" s="270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24"/>
      <c r="B32" s="225"/>
      <c r="C32" s="271"/>
      <c r="D32" s="225"/>
      <c r="E32" s="225"/>
      <c r="F32" s="225"/>
      <c r="G32" s="22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3"/>
      <c r="B33" s="4"/>
      <c r="C33" s="26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C34" s="272"/>
      <c r="D34" s="10"/>
      <c r="AG34" t="s">
        <v>701</v>
      </c>
    </row>
    <row r="35" spans="1:33" x14ac:dyDescent="0.25">
      <c r="D35" s="10"/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57</v>
      </c>
      <c r="C4" s="202" t="s">
        <v>58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85</v>
      </c>
      <c r="C8" s="259" t="s">
        <v>86</v>
      </c>
      <c r="D8" s="242"/>
      <c r="E8" s="243"/>
      <c r="F8" s="244"/>
      <c r="G8" s="245">
        <f>SUMIF(AG9:AG28,"&lt;&gt;NOR",G9:G28)</f>
        <v>0</v>
      </c>
      <c r="H8" s="239"/>
      <c r="I8" s="239">
        <f>SUM(I9:I28)</f>
        <v>0</v>
      </c>
      <c r="J8" s="239"/>
      <c r="K8" s="239">
        <f>SUM(K9:K28)</f>
        <v>0</v>
      </c>
      <c r="L8" s="239"/>
      <c r="M8" s="239">
        <f>SUM(M9:M28)</f>
        <v>0</v>
      </c>
      <c r="N8" s="238"/>
      <c r="O8" s="238">
        <f>SUM(O9:O28)</f>
        <v>0</v>
      </c>
      <c r="P8" s="238"/>
      <c r="Q8" s="238">
        <f>SUM(Q9:Q28)</f>
        <v>0</v>
      </c>
      <c r="R8" s="239"/>
      <c r="S8" s="239"/>
      <c r="T8" s="239"/>
      <c r="U8" s="239"/>
      <c r="V8" s="239">
        <f>SUM(V9:V28)</f>
        <v>0</v>
      </c>
      <c r="W8" s="239"/>
      <c r="X8" s="239"/>
      <c r="AG8" t="s">
        <v>170</v>
      </c>
    </row>
    <row r="9" spans="1:60" outlineLevel="1" x14ac:dyDescent="0.25">
      <c r="A9" s="253">
        <v>1</v>
      </c>
      <c r="B9" s="254" t="s">
        <v>702</v>
      </c>
      <c r="C9" s="265" t="s">
        <v>858</v>
      </c>
      <c r="D9" s="255" t="s">
        <v>359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213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3">
        <v>2</v>
      </c>
      <c r="B10" s="254" t="s">
        <v>704</v>
      </c>
      <c r="C10" s="265" t="s">
        <v>859</v>
      </c>
      <c r="D10" s="255" t="s">
        <v>359</v>
      </c>
      <c r="E10" s="256">
        <v>3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213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176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263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3">
        <v>3</v>
      </c>
      <c r="B11" s="254" t="s">
        <v>706</v>
      </c>
      <c r="C11" s="265" t="s">
        <v>860</v>
      </c>
      <c r="D11" s="255" t="s">
        <v>359</v>
      </c>
      <c r="E11" s="256">
        <v>7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213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3">
        <v>4</v>
      </c>
      <c r="B12" s="254" t="s">
        <v>708</v>
      </c>
      <c r="C12" s="265" t="s">
        <v>861</v>
      </c>
      <c r="D12" s="255" t="s">
        <v>359</v>
      </c>
      <c r="E12" s="256">
        <v>5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213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263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3">
        <v>5</v>
      </c>
      <c r="B13" s="254" t="s">
        <v>711</v>
      </c>
      <c r="C13" s="265" t="s">
        <v>862</v>
      </c>
      <c r="D13" s="255" t="s">
        <v>359</v>
      </c>
      <c r="E13" s="256">
        <v>1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213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3">
        <v>6</v>
      </c>
      <c r="B14" s="254" t="s">
        <v>713</v>
      </c>
      <c r="C14" s="265" t="s">
        <v>863</v>
      </c>
      <c r="D14" s="255" t="s">
        <v>359</v>
      </c>
      <c r="E14" s="256">
        <v>6</v>
      </c>
      <c r="F14" s="257"/>
      <c r="G14" s="25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213</v>
      </c>
      <c r="T14" s="230" t="s">
        <v>175</v>
      </c>
      <c r="U14" s="230">
        <v>0</v>
      </c>
      <c r="V14" s="230">
        <f>ROUND(E14*U14,2)</f>
        <v>0</v>
      </c>
      <c r="W14" s="230"/>
      <c r="X14" s="230" t="s">
        <v>176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263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3">
        <v>7</v>
      </c>
      <c r="B15" s="254" t="s">
        <v>715</v>
      </c>
      <c r="C15" s="265" t="s">
        <v>864</v>
      </c>
      <c r="D15" s="255" t="s">
        <v>359</v>
      </c>
      <c r="E15" s="256">
        <v>1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213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3">
        <v>8</v>
      </c>
      <c r="B16" s="254" t="s">
        <v>718</v>
      </c>
      <c r="C16" s="265" t="s">
        <v>865</v>
      </c>
      <c r="D16" s="255" t="s">
        <v>359</v>
      </c>
      <c r="E16" s="256">
        <v>1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213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176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263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3">
        <v>9</v>
      </c>
      <c r="B17" s="254" t="s">
        <v>720</v>
      </c>
      <c r="C17" s="265" t="s">
        <v>866</v>
      </c>
      <c r="D17" s="255" t="s">
        <v>359</v>
      </c>
      <c r="E17" s="256">
        <v>2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213</v>
      </c>
      <c r="T17" s="230" t="s">
        <v>175</v>
      </c>
      <c r="U17" s="230">
        <v>0</v>
      </c>
      <c r="V17" s="230">
        <f>ROUND(E17*U17,2)</f>
        <v>0</v>
      </c>
      <c r="W17" s="230"/>
      <c r="X17" s="230" t="s">
        <v>176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263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3">
        <v>10</v>
      </c>
      <c r="B18" s="254" t="s">
        <v>722</v>
      </c>
      <c r="C18" s="265" t="s">
        <v>867</v>
      </c>
      <c r="D18" s="255" t="s">
        <v>359</v>
      </c>
      <c r="E18" s="256">
        <v>1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213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176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263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3">
        <v>11</v>
      </c>
      <c r="B19" s="254" t="s">
        <v>725</v>
      </c>
      <c r="C19" s="265" t="s">
        <v>868</v>
      </c>
      <c r="D19" s="255" t="s">
        <v>359</v>
      </c>
      <c r="E19" s="256">
        <v>5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213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176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263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3">
        <v>12</v>
      </c>
      <c r="B20" s="254" t="s">
        <v>728</v>
      </c>
      <c r="C20" s="265" t="s">
        <v>869</v>
      </c>
      <c r="D20" s="255" t="s">
        <v>359</v>
      </c>
      <c r="E20" s="256">
        <v>2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213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263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3">
        <v>13</v>
      </c>
      <c r="B21" s="254" t="s">
        <v>730</v>
      </c>
      <c r="C21" s="265" t="s">
        <v>870</v>
      </c>
      <c r="D21" s="255" t="s">
        <v>359</v>
      </c>
      <c r="E21" s="256">
        <v>4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213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176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3">
        <v>14</v>
      </c>
      <c r="B22" s="254" t="s">
        <v>871</v>
      </c>
      <c r="C22" s="265" t="s">
        <v>872</v>
      </c>
      <c r="D22" s="255" t="s">
        <v>359</v>
      </c>
      <c r="E22" s="256">
        <v>5</v>
      </c>
      <c r="F22" s="257"/>
      <c r="G22" s="258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213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3">
        <v>15</v>
      </c>
      <c r="B23" s="254" t="s">
        <v>732</v>
      </c>
      <c r="C23" s="265" t="s">
        <v>873</v>
      </c>
      <c r="D23" s="255" t="s">
        <v>359</v>
      </c>
      <c r="E23" s="256">
        <v>80</v>
      </c>
      <c r="F23" s="257"/>
      <c r="G23" s="258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213</v>
      </c>
      <c r="T23" s="230" t="s">
        <v>175</v>
      </c>
      <c r="U23" s="230">
        <v>0</v>
      </c>
      <c r="V23" s="230">
        <f>ROUND(E23*U23,2)</f>
        <v>0</v>
      </c>
      <c r="W23" s="230"/>
      <c r="X23" s="230" t="s">
        <v>176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263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3">
        <v>16</v>
      </c>
      <c r="B24" s="254" t="s">
        <v>734</v>
      </c>
      <c r="C24" s="265" t="s">
        <v>874</v>
      </c>
      <c r="D24" s="255" t="s">
        <v>359</v>
      </c>
      <c r="E24" s="256">
        <v>3</v>
      </c>
      <c r="F24" s="257"/>
      <c r="G24" s="25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213</v>
      </c>
      <c r="T24" s="230" t="s">
        <v>175</v>
      </c>
      <c r="U24" s="230">
        <v>0</v>
      </c>
      <c r="V24" s="230">
        <f>ROUND(E24*U24,2)</f>
        <v>0</v>
      </c>
      <c r="W24" s="230"/>
      <c r="X24" s="230" t="s">
        <v>176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3">
        <v>17</v>
      </c>
      <c r="B25" s="254" t="s">
        <v>736</v>
      </c>
      <c r="C25" s="265" t="s">
        <v>875</v>
      </c>
      <c r="D25" s="255" t="s">
        <v>724</v>
      </c>
      <c r="E25" s="256">
        <v>1</v>
      </c>
      <c r="F25" s="257"/>
      <c r="G25" s="25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213</v>
      </c>
      <c r="T25" s="230" t="s">
        <v>175</v>
      </c>
      <c r="U25" s="230">
        <v>0</v>
      </c>
      <c r="V25" s="230">
        <f>ROUND(E25*U25,2)</f>
        <v>0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263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3">
        <v>18</v>
      </c>
      <c r="B26" s="254" t="s">
        <v>738</v>
      </c>
      <c r="C26" s="265" t="s">
        <v>876</v>
      </c>
      <c r="D26" s="255" t="s">
        <v>359</v>
      </c>
      <c r="E26" s="256">
        <v>1</v>
      </c>
      <c r="F26" s="257"/>
      <c r="G26" s="258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213</v>
      </c>
      <c r="T26" s="230" t="s">
        <v>175</v>
      </c>
      <c r="U26" s="230">
        <v>0</v>
      </c>
      <c r="V26" s="230">
        <f>ROUND(E26*U26,2)</f>
        <v>0</v>
      </c>
      <c r="W26" s="230"/>
      <c r="X26" s="230" t="s">
        <v>176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263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53">
        <v>19</v>
      </c>
      <c r="B27" s="254" t="s">
        <v>740</v>
      </c>
      <c r="C27" s="265" t="s">
        <v>877</v>
      </c>
      <c r="D27" s="255" t="s">
        <v>359</v>
      </c>
      <c r="E27" s="256">
        <v>5</v>
      </c>
      <c r="F27" s="257"/>
      <c r="G27" s="25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213</v>
      </c>
      <c r="T27" s="230" t="s">
        <v>175</v>
      </c>
      <c r="U27" s="230">
        <v>0</v>
      </c>
      <c r="V27" s="230">
        <f>ROUND(E27*U27,2)</f>
        <v>0</v>
      </c>
      <c r="W27" s="230"/>
      <c r="X27" s="230" t="s">
        <v>176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263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3">
        <v>20</v>
      </c>
      <c r="B28" s="254" t="s">
        <v>742</v>
      </c>
      <c r="C28" s="265" t="s">
        <v>878</v>
      </c>
      <c r="D28" s="255" t="s">
        <v>359</v>
      </c>
      <c r="E28" s="256">
        <v>1</v>
      </c>
      <c r="F28" s="257"/>
      <c r="G28" s="258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213</v>
      </c>
      <c r="T28" s="230" t="s">
        <v>175</v>
      </c>
      <c r="U28" s="230">
        <v>0</v>
      </c>
      <c r="V28" s="230">
        <f>ROUND(E28*U28,2)</f>
        <v>0</v>
      </c>
      <c r="W28" s="230"/>
      <c r="X28" s="230" t="s">
        <v>176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263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40" t="s">
        <v>169</v>
      </c>
      <c r="B29" s="241" t="s">
        <v>87</v>
      </c>
      <c r="C29" s="259" t="s">
        <v>88</v>
      </c>
      <c r="D29" s="242"/>
      <c r="E29" s="243"/>
      <c r="F29" s="244"/>
      <c r="G29" s="245">
        <f>SUMIF(AG30:AG30,"&lt;&gt;NOR",G30:G30)</f>
        <v>0</v>
      </c>
      <c r="H29" s="239"/>
      <c r="I29" s="239">
        <f>SUM(I30:I30)</f>
        <v>0</v>
      </c>
      <c r="J29" s="239"/>
      <c r="K29" s="239">
        <f>SUM(K30:K30)</f>
        <v>0</v>
      </c>
      <c r="L29" s="239"/>
      <c r="M29" s="239">
        <f>SUM(M30:M30)</f>
        <v>0</v>
      </c>
      <c r="N29" s="238"/>
      <c r="O29" s="238">
        <f>SUM(O30:O30)</f>
        <v>0</v>
      </c>
      <c r="P29" s="238"/>
      <c r="Q29" s="238">
        <f>SUM(Q30:Q30)</f>
        <v>0</v>
      </c>
      <c r="R29" s="239"/>
      <c r="S29" s="239"/>
      <c r="T29" s="239"/>
      <c r="U29" s="239"/>
      <c r="V29" s="239">
        <f>SUM(V30:V30)</f>
        <v>0</v>
      </c>
      <c r="W29" s="239"/>
      <c r="X29" s="239"/>
      <c r="AG29" t="s">
        <v>170</v>
      </c>
    </row>
    <row r="30" spans="1:60" ht="20.399999999999999" outlineLevel="1" x14ac:dyDescent="0.25">
      <c r="A30" s="253">
        <v>21</v>
      </c>
      <c r="B30" s="254" t="s">
        <v>744</v>
      </c>
      <c r="C30" s="265" t="s">
        <v>879</v>
      </c>
      <c r="D30" s="255" t="s">
        <v>359</v>
      </c>
      <c r="E30" s="256">
        <v>1</v>
      </c>
      <c r="F30" s="257"/>
      <c r="G30" s="258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213</v>
      </c>
      <c r="T30" s="230" t="s">
        <v>175</v>
      </c>
      <c r="U30" s="230">
        <v>0</v>
      </c>
      <c r="V30" s="230">
        <f>ROUND(E30*U30,2)</f>
        <v>0</v>
      </c>
      <c r="W30" s="230"/>
      <c r="X30" s="230" t="s">
        <v>176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263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240" t="s">
        <v>169</v>
      </c>
      <c r="B31" s="241" t="s">
        <v>91</v>
      </c>
      <c r="C31" s="259" t="s">
        <v>92</v>
      </c>
      <c r="D31" s="242"/>
      <c r="E31" s="243"/>
      <c r="F31" s="244"/>
      <c r="G31" s="245">
        <f>SUMIF(AG32:AG46,"&lt;&gt;NOR",G32:G46)</f>
        <v>0</v>
      </c>
      <c r="H31" s="239"/>
      <c r="I31" s="239">
        <f>SUM(I32:I46)</f>
        <v>0</v>
      </c>
      <c r="J31" s="239"/>
      <c r="K31" s="239">
        <f>SUM(K32:K46)</f>
        <v>0</v>
      </c>
      <c r="L31" s="239"/>
      <c r="M31" s="239">
        <f>SUM(M32:M46)</f>
        <v>0</v>
      </c>
      <c r="N31" s="238"/>
      <c r="O31" s="238">
        <f>SUM(O32:O46)</f>
        <v>0</v>
      </c>
      <c r="P31" s="238"/>
      <c r="Q31" s="238">
        <f>SUM(Q32:Q46)</f>
        <v>0</v>
      </c>
      <c r="R31" s="239"/>
      <c r="S31" s="239"/>
      <c r="T31" s="239"/>
      <c r="U31" s="239"/>
      <c r="V31" s="239">
        <f>SUM(V32:V46)</f>
        <v>0</v>
      </c>
      <c r="W31" s="239"/>
      <c r="X31" s="239"/>
      <c r="AG31" t="s">
        <v>170</v>
      </c>
    </row>
    <row r="32" spans="1:60" outlineLevel="1" x14ac:dyDescent="0.25">
      <c r="A32" s="253">
        <v>22</v>
      </c>
      <c r="B32" s="254" t="s">
        <v>746</v>
      </c>
      <c r="C32" s="265" t="s">
        <v>880</v>
      </c>
      <c r="D32" s="255" t="s">
        <v>359</v>
      </c>
      <c r="E32" s="256">
        <v>16</v>
      </c>
      <c r="F32" s="257"/>
      <c r="G32" s="258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213</v>
      </c>
      <c r="T32" s="230" t="s">
        <v>175</v>
      </c>
      <c r="U32" s="230">
        <v>0</v>
      </c>
      <c r="V32" s="230">
        <f>ROUND(E32*U32,2)</f>
        <v>0</v>
      </c>
      <c r="W32" s="230"/>
      <c r="X32" s="230" t="s">
        <v>176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263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53">
        <v>23</v>
      </c>
      <c r="B33" s="254" t="s">
        <v>748</v>
      </c>
      <c r="C33" s="265" t="s">
        <v>881</v>
      </c>
      <c r="D33" s="255" t="s">
        <v>359</v>
      </c>
      <c r="E33" s="256">
        <v>12</v>
      </c>
      <c r="F33" s="257"/>
      <c r="G33" s="258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213</v>
      </c>
      <c r="T33" s="230" t="s">
        <v>175</v>
      </c>
      <c r="U33" s="230">
        <v>0</v>
      </c>
      <c r="V33" s="230">
        <f>ROUND(E33*U33,2)</f>
        <v>0</v>
      </c>
      <c r="W33" s="230"/>
      <c r="X33" s="230" t="s">
        <v>176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3">
        <v>24</v>
      </c>
      <c r="B34" s="254" t="s">
        <v>750</v>
      </c>
      <c r="C34" s="265" t="s">
        <v>882</v>
      </c>
      <c r="D34" s="255" t="s">
        <v>359</v>
      </c>
      <c r="E34" s="256">
        <v>3</v>
      </c>
      <c r="F34" s="257"/>
      <c r="G34" s="258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213</v>
      </c>
      <c r="T34" s="230" t="s">
        <v>175</v>
      </c>
      <c r="U34" s="230">
        <v>0</v>
      </c>
      <c r="V34" s="230">
        <f>ROUND(E34*U34,2)</f>
        <v>0</v>
      </c>
      <c r="W34" s="230"/>
      <c r="X34" s="230" t="s">
        <v>176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263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53">
        <v>25</v>
      </c>
      <c r="B35" s="254" t="s">
        <v>752</v>
      </c>
      <c r="C35" s="265" t="s">
        <v>883</v>
      </c>
      <c r="D35" s="255" t="s">
        <v>359</v>
      </c>
      <c r="E35" s="256">
        <v>1</v>
      </c>
      <c r="F35" s="257"/>
      <c r="G35" s="258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213</v>
      </c>
      <c r="T35" s="230" t="s">
        <v>175</v>
      </c>
      <c r="U35" s="230">
        <v>0</v>
      </c>
      <c r="V35" s="230">
        <f>ROUND(E35*U35,2)</f>
        <v>0</v>
      </c>
      <c r="W35" s="230"/>
      <c r="X35" s="230" t="s">
        <v>176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263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3">
        <v>26</v>
      </c>
      <c r="B36" s="254" t="s">
        <v>754</v>
      </c>
      <c r="C36" s="265" t="s">
        <v>884</v>
      </c>
      <c r="D36" s="255" t="s">
        <v>259</v>
      </c>
      <c r="E36" s="256">
        <v>24</v>
      </c>
      <c r="F36" s="257"/>
      <c r="G36" s="258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213</v>
      </c>
      <c r="T36" s="230" t="s">
        <v>175</v>
      </c>
      <c r="U36" s="230">
        <v>0</v>
      </c>
      <c r="V36" s="230">
        <f>ROUND(E36*U36,2)</f>
        <v>0</v>
      </c>
      <c r="W36" s="230"/>
      <c r="X36" s="230" t="s">
        <v>176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263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3">
        <v>27</v>
      </c>
      <c r="B37" s="254" t="s">
        <v>756</v>
      </c>
      <c r="C37" s="265" t="s">
        <v>885</v>
      </c>
      <c r="D37" s="255" t="s">
        <v>259</v>
      </c>
      <c r="E37" s="256">
        <v>4</v>
      </c>
      <c r="F37" s="257"/>
      <c r="G37" s="258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213</v>
      </c>
      <c r="T37" s="230" t="s">
        <v>175</v>
      </c>
      <c r="U37" s="230">
        <v>0</v>
      </c>
      <c r="V37" s="230">
        <f>ROUND(E37*U37,2)</f>
        <v>0</v>
      </c>
      <c r="W37" s="230"/>
      <c r="X37" s="230" t="s">
        <v>176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263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3">
        <v>28</v>
      </c>
      <c r="B38" s="254" t="s">
        <v>758</v>
      </c>
      <c r="C38" s="265" t="s">
        <v>886</v>
      </c>
      <c r="D38" s="255" t="s">
        <v>359</v>
      </c>
      <c r="E38" s="256">
        <v>1</v>
      </c>
      <c r="F38" s="257"/>
      <c r="G38" s="258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213</v>
      </c>
      <c r="T38" s="230" t="s">
        <v>175</v>
      </c>
      <c r="U38" s="230">
        <v>0</v>
      </c>
      <c r="V38" s="230">
        <f>ROUND(E38*U38,2)</f>
        <v>0</v>
      </c>
      <c r="W38" s="230"/>
      <c r="X38" s="230" t="s">
        <v>176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263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3">
        <v>29</v>
      </c>
      <c r="B39" s="254" t="s">
        <v>760</v>
      </c>
      <c r="C39" s="265" t="s">
        <v>887</v>
      </c>
      <c r="D39" s="255" t="s">
        <v>359</v>
      </c>
      <c r="E39" s="256">
        <v>5</v>
      </c>
      <c r="F39" s="257"/>
      <c r="G39" s="258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213</v>
      </c>
      <c r="T39" s="230" t="s">
        <v>175</v>
      </c>
      <c r="U39" s="230">
        <v>0</v>
      </c>
      <c r="V39" s="230">
        <f>ROUND(E39*U39,2)</f>
        <v>0</v>
      </c>
      <c r="W39" s="230"/>
      <c r="X39" s="230" t="s">
        <v>176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263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3">
        <v>30</v>
      </c>
      <c r="B40" s="254" t="s">
        <v>762</v>
      </c>
      <c r="C40" s="265" t="s">
        <v>888</v>
      </c>
      <c r="D40" s="255" t="s">
        <v>359</v>
      </c>
      <c r="E40" s="256">
        <v>5</v>
      </c>
      <c r="F40" s="257"/>
      <c r="G40" s="258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213</v>
      </c>
      <c r="T40" s="230" t="s">
        <v>175</v>
      </c>
      <c r="U40" s="230">
        <v>0</v>
      </c>
      <c r="V40" s="230">
        <f>ROUND(E40*U40,2)</f>
        <v>0</v>
      </c>
      <c r="W40" s="230"/>
      <c r="X40" s="230" t="s">
        <v>176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263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53">
        <v>31</v>
      </c>
      <c r="B41" s="254" t="s">
        <v>764</v>
      </c>
      <c r="C41" s="265" t="s">
        <v>889</v>
      </c>
      <c r="D41" s="255" t="s">
        <v>259</v>
      </c>
      <c r="E41" s="256">
        <v>8</v>
      </c>
      <c r="F41" s="257"/>
      <c r="G41" s="25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213</v>
      </c>
      <c r="T41" s="230" t="s">
        <v>175</v>
      </c>
      <c r="U41" s="230">
        <v>0</v>
      </c>
      <c r="V41" s="230">
        <f>ROUND(E41*U41,2)</f>
        <v>0</v>
      </c>
      <c r="W41" s="230"/>
      <c r="X41" s="230" t="s">
        <v>176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3">
        <v>32</v>
      </c>
      <c r="B42" s="254" t="s">
        <v>890</v>
      </c>
      <c r="C42" s="265" t="s">
        <v>891</v>
      </c>
      <c r="D42" s="255" t="s">
        <v>724</v>
      </c>
      <c r="E42" s="256">
        <v>1</v>
      </c>
      <c r="F42" s="257"/>
      <c r="G42" s="258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213</v>
      </c>
      <c r="T42" s="230" t="s">
        <v>175</v>
      </c>
      <c r="U42" s="230">
        <v>0</v>
      </c>
      <c r="V42" s="230">
        <f>ROUND(E42*U42,2)</f>
        <v>0</v>
      </c>
      <c r="W42" s="230"/>
      <c r="X42" s="230" t="s">
        <v>176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263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53">
        <v>33</v>
      </c>
      <c r="B43" s="254" t="s">
        <v>892</v>
      </c>
      <c r="C43" s="265" t="s">
        <v>893</v>
      </c>
      <c r="D43" s="255" t="s">
        <v>359</v>
      </c>
      <c r="E43" s="256">
        <v>1</v>
      </c>
      <c r="F43" s="257"/>
      <c r="G43" s="258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213</v>
      </c>
      <c r="T43" s="230" t="s">
        <v>175</v>
      </c>
      <c r="U43" s="230">
        <v>0</v>
      </c>
      <c r="V43" s="230">
        <f>ROUND(E43*U43,2)</f>
        <v>0</v>
      </c>
      <c r="W43" s="230"/>
      <c r="X43" s="230" t="s">
        <v>176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263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0.6" outlineLevel="1" x14ac:dyDescent="0.25">
      <c r="A44" s="253">
        <v>34</v>
      </c>
      <c r="B44" s="254" t="s">
        <v>771</v>
      </c>
      <c r="C44" s="265" t="s">
        <v>894</v>
      </c>
      <c r="D44" s="255" t="s">
        <v>359</v>
      </c>
      <c r="E44" s="256">
        <v>1</v>
      </c>
      <c r="F44" s="257"/>
      <c r="G44" s="258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213</v>
      </c>
      <c r="T44" s="230" t="s">
        <v>175</v>
      </c>
      <c r="U44" s="230">
        <v>0</v>
      </c>
      <c r="V44" s="230">
        <f>ROUND(E44*U44,2)</f>
        <v>0</v>
      </c>
      <c r="W44" s="230"/>
      <c r="X44" s="230" t="s">
        <v>176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263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3">
        <v>35</v>
      </c>
      <c r="B45" s="254" t="s">
        <v>895</v>
      </c>
      <c r="C45" s="265" t="s">
        <v>896</v>
      </c>
      <c r="D45" s="255" t="s">
        <v>359</v>
      </c>
      <c r="E45" s="256">
        <v>1</v>
      </c>
      <c r="F45" s="257"/>
      <c r="G45" s="258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213</v>
      </c>
      <c r="T45" s="230" t="s">
        <v>175</v>
      </c>
      <c r="U45" s="230">
        <v>0</v>
      </c>
      <c r="V45" s="230">
        <f>ROUND(E45*U45,2)</f>
        <v>0</v>
      </c>
      <c r="W45" s="230"/>
      <c r="X45" s="230" t="s">
        <v>176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263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7">
        <v>36</v>
      </c>
      <c r="B46" s="248" t="s">
        <v>774</v>
      </c>
      <c r="C46" s="260" t="s">
        <v>897</v>
      </c>
      <c r="D46" s="249" t="s">
        <v>359</v>
      </c>
      <c r="E46" s="250">
        <v>1</v>
      </c>
      <c r="F46" s="251"/>
      <c r="G46" s="252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30"/>
      <c r="S46" s="230" t="s">
        <v>213</v>
      </c>
      <c r="T46" s="230" t="s">
        <v>175</v>
      </c>
      <c r="U46" s="230">
        <v>0</v>
      </c>
      <c r="V46" s="230">
        <f>ROUND(E46*U46,2)</f>
        <v>0</v>
      </c>
      <c r="W46" s="230"/>
      <c r="X46" s="230" t="s">
        <v>176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263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3"/>
      <c r="B47" s="4"/>
      <c r="C47" s="26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156</v>
      </c>
    </row>
    <row r="48" spans="1:60" x14ac:dyDescent="0.25">
      <c r="A48" s="213"/>
      <c r="B48" s="214" t="s">
        <v>31</v>
      </c>
      <c r="C48" s="267"/>
      <c r="D48" s="215"/>
      <c r="E48" s="216"/>
      <c r="F48" s="216"/>
      <c r="G48" s="246">
        <f>G8+G29+G31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698</v>
      </c>
    </row>
    <row r="49" spans="1:33" x14ac:dyDescent="0.25">
      <c r="A49" s="3"/>
      <c r="B49" s="4"/>
      <c r="C49" s="26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3"/>
      <c r="B50" s="4"/>
      <c r="C50" s="26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7" t="s">
        <v>699</v>
      </c>
      <c r="B51" s="217"/>
      <c r="C51" s="268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18"/>
      <c r="B52" s="219"/>
      <c r="C52" s="269"/>
      <c r="D52" s="219"/>
      <c r="E52" s="219"/>
      <c r="F52" s="219"/>
      <c r="G52" s="2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700</v>
      </c>
    </row>
    <row r="53" spans="1:33" x14ac:dyDescent="0.25">
      <c r="A53" s="221"/>
      <c r="B53" s="222"/>
      <c r="C53" s="270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70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1"/>
      <c r="B55" s="222"/>
      <c r="C55" s="270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24"/>
      <c r="B56" s="225"/>
      <c r="C56" s="271"/>
      <c r="D56" s="225"/>
      <c r="E56" s="225"/>
      <c r="F56" s="225"/>
      <c r="G56" s="22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3"/>
      <c r="B57" s="4"/>
      <c r="C57" s="26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C58" s="272"/>
      <c r="D58" s="10"/>
      <c r="AG58" t="s">
        <v>701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51:C51"/>
    <mergeCell ref="A52:G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59</v>
      </c>
      <c r="C4" s="202" t="s">
        <v>60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93</v>
      </c>
      <c r="C8" s="259" t="s">
        <v>86</v>
      </c>
      <c r="D8" s="242"/>
      <c r="E8" s="243"/>
      <c r="F8" s="244"/>
      <c r="G8" s="245">
        <f>SUMIF(AG9:AG13,"&lt;&gt;NOR",G9:G13)</f>
        <v>0</v>
      </c>
      <c r="H8" s="239"/>
      <c r="I8" s="239">
        <f>SUM(I9:I13)</f>
        <v>0</v>
      </c>
      <c r="J8" s="239"/>
      <c r="K8" s="239">
        <f>SUM(K9:K13)</f>
        <v>0</v>
      </c>
      <c r="L8" s="239"/>
      <c r="M8" s="239">
        <f>SUM(M9:M13)</f>
        <v>0</v>
      </c>
      <c r="N8" s="238"/>
      <c r="O8" s="238">
        <f>SUM(O9:O13)</f>
        <v>0</v>
      </c>
      <c r="P8" s="238"/>
      <c r="Q8" s="238">
        <f>SUM(Q9:Q13)</f>
        <v>0</v>
      </c>
      <c r="R8" s="239"/>
      <c r="S8" s="239"/>
      <c r="T8" s="239"/>
      <c r="U8" s="239"/>
      <c r="V8" s="239">
        <f>SUM(V9:V13)</f>
        <v>0</v>
      </c>
      <c r="W8" s="239"/>
      <c r="X8" s="239"/>
      <c r="AG8" t="s">
        <v>170</v>
      </c>
    </row>
    <row r="9" spans="1:60" outlineLevel="1" x14ac:dyDescent="0.25">
      <c r="A9" s="253">
        <v>1</v>
      </c>
      <c r="B9" s="254" t="s">
        <v>702</v>
      </c>
      <c r="C9" s="265" t="s">
        <v>898</v>
      </c>
      <c r="D9" s="255" t="s">
        <v>359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213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3">
        <v>2</v>
      </c>
      <c r="B10" s="254" t="s">
        <v>704</v>
      </c>
      <c r="C10" s="265" t="s">
        <v>899</v>
      </c>
      <c r="D10" s="255" t="s">
        <v>359</v>
      </c>
      <c r="E10" s="256">
        <v>1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213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176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263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3">
        <v>3</v>
      </c>
      <c r="B11" s="254" t="s">
        <v>706</v>
      </c>
      <c r="C11" s="265" t="s">
        <v>900</v>
      </c>
      <c r="D11" s="255" t="s">
        <v>359</v>
      </c>
      <c r="E11" s="256">
        <v>1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213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3">
        <v>4</v>
      </c>
      <c r="B12" s="254" t="s">
        <v>708</v>
      </c>
      <c r="C12" s="265" t="s">
        <v>901</v>
      </c>
      <c r="D12" s="255" t="s">
        <v>359</v>
      </c>
      <c r="E12" s="256">
        <v>3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213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263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3">
        <v>5</v>
      </c>
      <c r="B13" s="254" t="s">
        <v>711</v>
      </c>
      <c r="C13" s="265" t="s">
        <v>875</v>
      </c>
      <c r="D13" s="255" t="s">
        <v>724</v>
      </c>
      <c r="E13" s="256">
        <v>1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213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40" t="s">
        <v>169</v>
      </c>
      <c r="B14" s="241" t="s">
        <v>94</v>
      </c>
      <c r="C14" s="259" t="s">
        <v>95</v>
      </c>
      <c r="D14" s="242"/>
      <c r="E14" s="243"/>
      <c r="F14" s="244"/>
      <c r="G14" s="245">
        <f>SUMIF(AG15:AG15,"&lt;&gt;NOR",G15:G15)</f>
        <v>0</v>
      </c>
      <c r="H14" s="239"/>
      <c r="I14" s="239">
        <f>SUM(I15:I15)</f>
        <v>0</v>
      </c>
      <c r="J14" s="239"/>
      <c r="K14" s="239">
        <f>SUM(K15:K15)</f>
        <v>0</v>
      </c>
      <c r="L14" s="239"/>
      <c r="M14" s="239">
        <f>SUM(M15:M15)</f>
        <v>0</v>
      </c>
      <c r="N14" s="238"/>
      <c r="O14" s="238">
        <f>SUM(O15:O15)</f>
        <v>0</v>
      </c>
      <c r="P14" s="238"/>
      <c r="Q14" s="238">
        <f>SUM(Q15:Q15)</f>
        <v>0</v>
      </c>
      <c r="R14" s="239"/>
      <c r="S14" s="239"/>
      <c r="T14" s="239"/>
      <c r="U14" s="239"/>
      <c r="V14" s="239">
        <f>SUM(V15:V15)</f>
        <v>0</v>
      </c>
      <c r="W14" s="239"/>
      <c r="X14" s="239"/>
      <c r="AG14" t="s">
        <v>170</v>
      </c>
    </row>
    <row r="15" spans="1:60" outlineLevel="1" x14ac:dyDescent="0.25">
      <c r="A15" s="253">
        <v>6</v>
      </c>
      <c r="B15" s="254" t="s">
        <v>713</v>
      </c>
      <c r="C15" s="265" t="s">
        <v>902</v>
      </c>
      <c r="D15" s="255" t="s">
        <v>359</v>
      </c>
      <c r="E15" s="256">
        <v>1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213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240" t="s">
        <v>169</v>
      </c>
      <c r="B16" s="241" t="s">
        <v>96</v>
      </c>
      <c r="C16" s="259" t="s">
        <v>92</v>
      </c>
      <c r="D16" s="242"/>
      <c r="E16" s="243"/>
      <c r="F16" s="244"/>
      <c r="G16" s="245">
        <f>SUMIF(AG17:AG22,"&lt;&gt;NOR",G17:G22)</f>
        <v>0</v>
      </c>
      <c r="H16" s="239"/>
      <c r="I16" s="239">
        <f>SUM(I17:I22)</f>
        <v>0</v>
      </c>
      <c r="J16" s="239"/>
      <c r="K16" s="239">
        <f>SUM(K17:K22)</f>
        <v>0</v>
      </c>
      <c r="L16" s="239"/>
      <c r="M16" s="239">
        <f>SUM(M17:M22)</f>
        <v>0</v>
      </c>
      <c r="N16" s="238"/>
      <c r="O16" s="238">
        <f>SUM(O17:O22)</f>
        <v>0</v>
      </c>
      <c r="P16" s="238"/>
      <c r="Q16" s="238">
        <f>SUM(Q17:Q22)</f>
        <v>0</v>
      </c>
      <c r="R16" s="239"/>
      <c r="S16" s="239"/>
      <c r="T16" s="239"/>
      <c r="U16" s="239"/>
      <c r="V16" s="239">
        <f>SUM(V17:V22)</f>
        <v>0</v>
      </c>
      <c r="W16" s="239"/>
      <c r="X16" s="239"/>
      <c r="AG16" t="s">
        <v>170</v>
      </c>
    </row>
    <row r="17" spans="1:60" outlineLevel="1" x14ac:dyDescent="0.25">
      <c r="A17" s="253">
        <v>7</v>
      </c>
      <c r="B17" s="254" t="s">
        <v>715</v>
      </c>
      <c r="C17" s="265" t="s">
        <v>880</v>
      </c>
      <c r="D17" s="255" t="s">
        <v>359</v>
      </c>
      <c r="E17" s="256">
        <v>1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213</v>
      </c>
      <c r="T17" s="230" t="s">
        <v>175</v>
      </c>
      <c r="U17" s="230">
        <v>0</v>
      </c>
      <c r="V17" s="230">
        <f>ROUND(E17*U17,2)</f>
        <v>0</v>
      </c>
      <c r="W17" s="230"/>
      <c r="X17" s="230" t="s">
        <v>176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263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3">
        <v>8</v>
      </c>
      <c r="B18" s="254" t="s">
        <v>718</v>
      </c>
      <c r="C18" s="265" t="s">
        <v>903</v>
      </c>
      <c r="D18" s="255" t="s">
        <v>359</v>
      </c>
      <c r="E18" s="256">
        <v>1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213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176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263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3">
        <v>9</v>
      </c>
      <c r="B19" s="254" t="s">
        <v>720</v>
      </c>
      <c r="C19" s="265" t="s">
        <v>883</v>
      </c>
      <c r="D19" s="255" t="s">
        <v>359</v>
      </c>
      <c r="E19" s="256">
        <v>1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213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176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263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3">
        <v>10</v>
      </c>
      <c r="B20" s="254" t="s">
        <v>722</v>
      </c>
      <c r="C20" s="265" t="s">
        <v>884</v>
      </c>
      <c r="D20" s="255" t="s">
        <v>259</v>
      </c>
      <c r="E20" s="256">
        <v>4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213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263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3">
        <v>11</v>
      </c>
      <c r="B21" s="254" t="s">
        <v>725</v>
      </c>
      <c r="C21" s="265" t="s">
        <v>885</v>
      </c>
      <c r="D21" s="255" t="s">
        <v>259</v>
      </c>
      <c r="E21" s="256">
        <v>1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213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176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7">
        <v>12</v>
      </c>
      <c r="B22" s="248" t="s">
        <v>728</v>
      </c>
      <c r="C22" s="260" t="s">
        <v>886</v>
      </c>
      <c r="D22" s="249" t="s">
        <v>359</v>
      </c>
      <c r="E22" s="250">
        <v>1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213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3"/>
      <c r="B23" s="4"/>
      <c r="C23" s="26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156</v>
      </c>
    </row>
    <row r="24" spans="1:60" x14ac:dyDescent="0.25">
      <c r="A24" s="213"/>
      <c r="B24" s="214" t="s">
        <v>31</v>
      </c>
      <c r="C24" s="267"/>
      <c r="D24" s="215"/>
      <c r="E24" s="216"/>
      <c r="F24" s="216"/>
      <c r="G24" s="246">
        <f>G8+G14+G16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698</v>
      </c>
    </row>
    <row r="25" spans="1:60" x14ac:dyDescent="0.25">
      <c r="A25" s="3"/>
      <c r="B25" s="4"/>
      <c r="C25" s="26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3"/>
      <c r="B26" s="4"/>
      <c r="C26" s="26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17" t="s">
        <v>699</v>
      </c>
      <c r="B27" s="217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18"/>
      <c r="B28" s="219"/>
      <c r="C28" s="269"/>
      <c r="D28" s="219"/>
      <c r="E28" s="219"/>
      <c r="F28" s="219"/>
      <c r="G28" s="2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700</v>
      </c>
    </row>
    <row r="29" spans="1:60" x14ac:dyDescent="0.25">
      <c r="A29" s="221"/>
      <c r="B29" s="222"/>
      <c r="C29" s="270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21"/>
      <c r="B30" s="222"/>
      <c r="C30" s="270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21"/>
      <c r="B31" s="222"/>
      <c r="C31" s="270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24"/>
      <c r="B32" s="225"/>
      <c r="C32" s="271"/>
      <c r="D32" s="225"/>
      <c r="E32" s="225"/>
      <c r="F32" s="225"/>
      <c r="G32" s="22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3"/>
      <c r="B33" s="4"/>
      <c r="C33" s="26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C34" s="272"/>
      <c r="D34" s="10"/>
      <c r="AG34" t="s">
        <v>701</v>
      </c>
    </row>
    <row r="35" spans="1:33" x14ac:dyDescent="0.25">
      <c r="D35" s="10"/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61</v>
      </c>
      <c r="C4" s="202" t="s">
        <v>62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142</v>
      </c>
      <c r="C8" s="259" t="s">
        <v>29</v>
      </c>
      <c r="D8" s="242"/>
      <c r="E8" s="243"/>
      <c r="F8" s="244"/>
      <c r="G8" s="245">
        <f>SUMIF(AG9:AG25,"&lt;&gt;NOR",G9:G25)</f>
        <v>0</v>
      </c>
      <c r="H8" s="239"/>
      <c r="I8" s="239">
        <f>SUM(I9:I25)</f>
        <v>0</v>
      </c>
      <c r="J8" s="239"/>
      <c r="K8" s="239">
        <f>SUM(K9:K25)</f>
        <v>0</v>
      </c>
      <c r="L8" s="239"/>
      <c r="M8" s="239">
        <f>SUM(M9:M25)</f>
        <v>0</v>
      </c>
      <c r="N8" s="238"/>
      <c r="O8" s="238">
        <f>SUM(O9:O25)</f>
        <v>0</v>
      </c>
      <c r="P8" s="238"/>
      <c r="Q8" s="238">
        <f>SUM(Q9:Q25)</f>
        <v>0</v>
      </c>
      <c r="R8" s="239"/>
      <c r="S8" s="239"/>
      <c r="T8" s="239"/>
      <c r="U8" s="239"/>
      <c r="V8" s="239">
        <f>SUM(V9:V25)</f>
        <v>0</v>
      </c>
      <c r="W8" s="239"/>
      <c r="X8" s="239"/>
      <c r="AG8" t="s">
        <v>170</v>
      </c>
    </row>
    <row r="9" spans="1:60" outlineLevel="1" x14ac:dyDescent="0.25">
      <c r="A9" s="253">
        <v>1</v>
      </c>
      <c r="B9" s="254" t="s">
        <v>904</v>
      </c>
      <c r="C9" s="265" t="s">
        <v>905</v>
      </c>
      <c r="D9" s="255" t="s">
        <v>906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213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61</v>
      </c>
      <c r="Y9" s="210"/>
      <c r="Z9" s="210"/>
      <c r="AA9" s="210"/>
      <c r="AB9" s="210"/>
      <c r="AC9" s="210"/>
      <c r="AD9" s="210"/>
      <c r="AE9" s="210"/>
      <c r="AF9" s="210"/>
      <c r="AG9" s="210" t="s">
        <v>907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3">
        <v>2</v>
      </c>
      <c r="B10" s="254" t="s">
        <v>908</v>
      </c>
      <c r="C10" s="265" t="s">
        <v>909</v>
      </c>
      <c r="D10" s="255" t="s">
        <v>906</v>
      </c>
      <c r="E10" s="256">
        <v>1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213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61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907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3">
        <v>3</v>
      </c>
      <c r="B11" s="254" t="s">
        <v>910</v>
      </c>
      <c r="C11" s="265" t="s">
        <v>911</v>
      </c>
      <c r="D11" s="255" t="s">
        <v>906</v>
      </c>
      <c r="E11" s="256">
        <v>1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213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61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907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3">
        <v>4</v>
      </c>
      <c r="B12" s="254" t="s">
        <v>912</v>
      </c>
      <c r="C12" s="265" t="s">
        <v>913</v>
      </c>
      <c r="D12" s="255" t="s">
        <v>906</v>
      </c>
      <c r="E12" s="256">
        <v>1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213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61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907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3">
        <v>5</v>
      </c>
      <c r="B13" s="254" t="s">
        <v>914</v>
      </c>
      <c r="C13" s="265" t="s">
        <v>915</v>
      </c>
      <c r="D13" s="255" t="s">
        <v>256</v>
      </c>
      <c r="E13" s="256">
        <v>1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213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61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907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3">
        <v>6</v>
      </c>
      <c r="B14" s="254" t="s">
        <v>916</v>
      </c>
      <c r="C14" s="265" t="s">
        <v>917</v>
      </c>
      <c r="D14" s="255" t="s">
        <v>256</v>
      </c>
      <c r="E14" s="256">
        <v>1</v>
      </c>
      <c r="F14" s="257"/>
      <c r="G14" s="25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213</v>
      </c>
      <c r="T14" s="230" t="s">
        <v>175</v>
      </c>
      <c r="U14" s="230">
        <v>0</v>
      </c>
      <c r="V14" s="230">
        <f>ROUND(E14*U14,2)</f>
        <v>0</v>
      </c>
      <c r="W14" s="230"/>
      <c r="X14" s="230" t="s">
        <v>61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907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3">
        <v>7</v>
      </c>
      <c r="B15" s="254" t="s">
        <v>918</v>
      </c>
      <c r="C15" s="265" t="s">
        <v>919</v>
      </c>
      <c r="D15" s="255" t="s">
        <v>256</v>
      </c>
      <c r="E15" s="256">
        <v>1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213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61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907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3">
        <v>8</v>
      </c>
      <c r="B16" s="254" t="s">
        <v>920</v>
      </c>
      <c r="C16" s="265" t="s">
        <v>921</v>
      </c>
      <c r="D16" s="255" t="s">
        <v>256</v>
      </c>
      <c r="E16" s="256">
        <v>1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213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61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907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3">
        <v>9</v>
      </c>
      <c r="B17" s="254" t="s">
        <v>922</v>
      </c>
      <c r="C17" s="265" t="s">
        <v>923</v>
      </c>
      <c r="D17" s="255" t="s">
        <v>906</v>
      </c>
      <c r="E17" s="256">
        <v>1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213</v>
      </c>
      <c r="T17" s="230" t="s">
        <v>175</v>
      </c>
      <c r="U17" s="230">
        <v>0</v>
      </c>
      <c r="V17" s="230">
        <f>ROUND(E17*U17,2)</f>
        <v>0</v>
      </c>
      <c r="W17" s="230"/>
      <c r="X17" s="230" t="s">
        <v>61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907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3">
        <v>10</v>
      </c>
      <c r="B18" s="254" t="s">
        <v>924</v>
      </c>
      <c r="C18" s="265" t="s">
        <v>925</v>
      </c>
      <c r="D18" s="255" t="s">
        <v>906</v>
      </c>
      <c r="E18" s="256">
        <v>1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213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61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907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3">
        <v>11</v>
      </c>
      <c r="B19" s="254" t="s">
        <v>926</v>
      </c>
      <c r="C19" s="265" t="s">
        <v>927</v>
      </c>
      <c r="D19" s="255" t="s">
        <v>906</v>
      </c>
      <c r="E19" s="256">
        <v>1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213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61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907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3">
        <v>12</v>
      </c>
      <c r="B20" s="254" t="s">
        <v>928</v>
      </c>
      <c r="C20" s="265" t="s">
        <v>929</v>
      </c>
      <c r="D20" s="255" t="s">
        <v>906</v>
      </c>
      <c r="E20" s="256">
        <v>1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213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61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907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3">
        <v>13</v>
      </c>
      <c r="B21" s="254" t="s">
        <v>930</v>
      </c>
      <c r="C21" s="265" t="s">
        <v>931</v>
      </c>
      <c r="D21" s="255" t="s">
        <v>256</v>
      </c>
      <c r="E21" s="256">
        <v>1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213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61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907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3">
        <v>14</v>
      </c>
      <c r="B22" s="254" t="s">
        <v>932</v>
      </c>
      <c r="C22" s="265" t="s">
        <v>933</v>
      </c>
      <c r="D22" s="255" t="s">
        <v>256</v>
      </c>
      <c r="E22" s="256">
        <v>1</v>
      </c>
      <c r="F22" s="257"/>
      <c r="G22" s="258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213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61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907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3">
        <v>15</v>
      </c>
      <c r="B23" s="254" t="s">
        <v>934</v>
      </c>
      <c r="C23" s="265" t="s">
        <v>935</v>
      </c>
      <c r="D23" s="255" t="s">
        <v>256</v>
      </c>
      <c r="E23" s="256">
        <v>1</v>
      </c>
      <c r="F23" s="257"/>
      <c r="G23" s="258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213</v>
      </c>
      <c r="T23" s="230" t="s">
        <v>175</v>
      </c>
      <c r="U23" s="230">
        <v>0</v>
      </c>
      <c r="V23" s="230">
        <f>ROUND(E23*U23,2)</f>
        <v>0</v>
      </c>
      <c r="W23" s="230"/>
      <c r="X23" s="230" t="s">
        <v>61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907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3">
        <v>16</v>
      </c>
      <c r="B24" s="254" t="s">
        <v>936</v>
      </c>
      <c r="C24" s="265" t="s">
        <v>937</v>
      </c>
      <c r="D24" s="255" t="s">
        <v>256</v>
      </c>
      <c r="E24" s="256">
        <v>1</v>
      </c>
      <c r="F24" s="257"/>
      <c r="G24" s="25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213</v>
      </c>
      <c r="T24" s="230" t="s">
        <v>175</v>
      </c>
      <c r="U24" s="230">
        <v>0</v>
      </c>
      <c r="V24" s="230">
        <f>ROUND(E24*U24,2)</f>
        <v>0</v>
      </c>
      <c r="W24" s="230"/>
      <c r="X24" s="230" t="s">
        <v>61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938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>
        <v>17</v>
      </c>
      <c r="B25" s="248" t="s">
        <v>939</v>
      </c>
      <c r="C25" s="260" t="s">
        <v>940</v>
      </c>
      <c r="D25" s="249" t="s">
        <v>710</v>
      </c>
      <c r="E25" s="250">
        <v>8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213</v>
      </c>
      <c r="T25" s="230" t="s">
        <v>175</v>
      </c>
      <c r="U25" s="230">
        <v>0</v>
      </c>
      <c r="V25" s="230">
        <f>ROUND(E25*U25,2)</f>
        <v>0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177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3"/>
      <c r="B26" s="4"/>
      <c r="C26" s="26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156</v>
      </c>
    </row>
    <row r="27" spans="1:60" x14ac:dyDescent="0.25">
      <c r="A27" s="213"/>
      <c r="B27" s="214" t="s">
        <v>31</v>
      </c>
      <c r="C27" s="267"/>
      <c r="D27" s="215"/>
      <c r="E27" s="216"/>
      <c r="F27" s="216"/>
      <c r="G27" s="246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698</v>
      </c>
    </row>
    <row r="28" spans="1:60" x14ac:dyDescent="0.25">
      <c r="A28" s="3"/>
      <c r="B28" s="4"/>
      <c r="C28" s="26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3"/>
      <c r="B29" s="4"/>
      <c r="C29" s="26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17" t="s">
        <v>699</v>
      </c>
      <c r="B30" s="217"/>
      <c r="C30" s="268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18"/>
      <c r="B31" s="219"/>
      <c r="C31" s="269"/>
      <c r="D31" s="219"/>
      <c r="E31" s="219"/>
      <c r="F31" s="219"/>
      <c r="G31" s="2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G31" t="s">
        <v>700</v>
      </c>
    </row>
    <row r="32" spans="1:60" x14ac:dyDescent="0.25">
      <c r="A32" s="221"/>
      <c r="B32" s="222"/>
      <c r="C32" s="270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21"/>
      <c r="B33" s="222"/>
      <c r="C33" s="270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1"/>
      <c r="B34" s="222"/>
      <c r="C34" s="270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24"/>
      <c r="B35" s="225"/>
      <c r="C35" s="271"/>
      <c r="D35" s="225"/>
      <c r="E35" s="225"/>
      <c r="F35" s="225"/>
      <c r="G35" s="22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3"/>
      <c r="B36" s="4"/>
      <c r="C36" s="266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C37" s="272"/>
      <c r="D37" s="10"/>
      <c r="AG37" t="s">
        <v>701</v>
      </c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30:C30"/>
    <mergeCell ref="A31:G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58</vt:i4>
      </vt:variant>
    </vt:vector>
  </HeadingPairs>
  <TitlesOfParts>
    <vt:vector size="66" baseType="lpstr">
      <vt:lpstr>Stavba</vt:lpstr>
      <vt:lpstr>VzorPolozky</vt:lpstr>
      <vt:lpstr>02 D.1.1 - D.1.3 Pol</vt:lpstr>
      <vt:lpstr>02 D.1.4.1 Pol</vt:lpstr>
      <vt:lpstr>02 D.1.4.1a Pol</vt:lpstr>
      <vt:lpstr>02 D.1.4.1b Pol</vt:lpstr>
      <vt:lpstr>02 D.1.4.1c Pol</vt:lpstr>
      <vt:lpstr>02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D.1.1 - D.1.3 Pol'!Názvy_tisku</vt:lpstr>
      <vt:lpstr>'02 D.1.4.1 Pol'!Názvy_tisku</vt:lpstr>
      <vt:lpstr>'02 D.1.4.1a Pol'!Názvy_tisku</vt:lpstr>
      <vt:lpstr>'02 D.1.4.1b Pol'!Názvy_tisku</vt:lpstr>
      <vt:lpstr>'02 D.1.4.1c Pol'!Názvy_tisku</vt:lpstr>
      <vt:lpstr>'02 VRN Pol'!Názvy_tisku</vt:lpstr>
      <vt:lpstr>oadresa</vt:lpstr>
      <vt:lpstr>Stavba!Objednatel</vt:lpstr>
      <vt:lpstr>Stavba!Objekt</vt:lpstr>
      <vt:lpstr>'02 D.1.1 - D.1.3 Pol'!Oblast_tisku</vt:lpstr>
      <vt:lpstr>'02 D.1.4.1 Pol'!Oblast_tisku</vt:lpstr>
      <vt:lpstr>'02 D.1.4.1a Pol'!Oblast_tisku</vt:lpstr>
      <vt:lpstr>'02 D.1.4.1b Pol'!Oblast_tisku</vt:lpstr>
      <vt:lpstr>'02 D.1.4.1c Pol'!Oblast_tisku</vt:lpstr>
      <vt:lpstr>'02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Milada Kašíková</cp:lastModifiedBy>
  <cp:lastPrinted>2019-03-19T12:27:02Z</cp:lastPrinted>
  <dcterms:created xsi:type="dcterms:W3CDTF">2009-04-08T07:15:50Z</dcterms:created>
  <dcterms:modified xsi:type="dcterms:W3CDTF">2022-06-12T19:14:57Z</dcterms:modified>
</cp:coreProperties>
</file>