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AC06B3E5-FC54-4486-973E-99146C3838CE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2 A01 Pol" sheetId="12" r:id="rId4"/>
    <sheet name="22-002.12 E01 Pol" sheetId="13" r:id="rId5"/>
    <sheet name="22-002.12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'22-002.12 A01 Pol'!$1:$7</definedName>
    <definedName name="_xlnm.Print_Titles" localSheetId="4">'22-002.12 E01 Pol'!$1:$7</definedName>
    <definedName name="_xlnm.Print_Titles" localSheetId="5">'22-002.12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'22-002.12 A01 Pol'!$A$1:$X$156</definedName>
    <definedName name="_xlnm.Print_Area" localSheetId="4">'22-002.12 E01 Pol'!$A$1:$X$192</definedName>
    <definedName name="_xlnm.Print_Area" localSheetId="5">'22-002.12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H39" i="1" s="1"/>
  <c r="H44" i="1" s="1"/>
  <c r="F39" i="1"/>
  <c r="G17" i="14"/>
  <c r="BA15" i="14"/>
  <c r="BA12" i="14"/>
  <c r="I8" i="14"/>
  <c r="Q8" i="14"/>
  <c r="V8" i="14"/>
  <c r="G9" i="14"/>
  <c r="I9" i="14"/>
  <c r="K9" i="14"/>
  <c r="K8" i="14" s="1"/>
  <c r="M9" i="14"/>
  <c r="O9" i="14"/>
  <c r="O8" i="14" s="1"/>
  <c r="Q9" i="14"/>
  <c r="V9" i="14"/>
  <c r="G11" i="14"/>
  <c r="G8" i="14" s="1"/>
  <c r="I11" i="14"/>
  <c r="K11" i="14"/>
  <c r="O11" i="14"/>
  <c r="Q11" i="14"/>
  <c r="V11" i="14"/>
  <c r="G13" i="14"/>
  <c r="O13" i="14"/>
  <c r="G14" i="14"/>
  <c r="M14" i="14" s="1"/>
  <c r="M13" i="14" s="1"/>
  <c r="I14" i="14"/>
  <c r="I13" i="14" s="1"/>
  <c r="K14" i="14"/>
  <c r="K13" i="14" s="1"/>
  <c r="O14" i="14"/>
  <c r="Q14" i="14"/>
  <c r="Q13" i="14" s="1"/>
  <c r="V14" i="14"/>
  <c r="V13" i="14" s="1"/>
  <c r="AE17" i="14"/>
  <c r="G182" i="13"/>
  <c r="BA174" i="13"/>
  <c r="G9" i="13"/>
  <c r="G8" i="13" s="1"/>
  <c r="I9" i="13"/>
  <c r="I8" i="13" s="1"/>
  <c r="K9" i="13"/>
  <c r="O9" i="13"/>
  <c r="O8" i="13" s="1"/>
  <c r="Q9" i="13"/>
  <c r="Q8" i="13" s="1"/>
  <c r="V9" i="13"/>
  <c r="G17" i="13"/>
  <c r="M17" i="13" s="1"/>
  <c r="I17" i="13"/>
  <c r="K17" i="13"/>
  <c r="O17" i="13"/>
  <c r="Q17" i="13"/>
  <c r="V17" i="13"/>
  <c r="G26" i="13"/>
  <c r="I26" i="13"/>
  <c r="K26" i="13"/>
  <c r="K8" i="13" s="1"/>
  <c r="M26" i="13"/>
  <c r="O26" i="13"/>
  <c r="Q26" i="13"/>
  <c r="V26" i="13"/>
  <c r="G35" i="13"/>
  <c r="I35" i="13"/>
  <c r="K35" i="13"/>
  <c r="M35" i="13"/>
  <c r="O35" i="13"/>
  <c r="Q35" i="13"/>
  <c r="V35" i="13"/>
  <c r="G39" i="13"/>
  <c r="I39" i="13"/>
  <c r="K39" i="13"/>
  <c r="M39" i="13"/>
  <c r="O39" i="13"/>
  <c r="Q39" i="13"/>
  <c r="V39" i="13"/>
  <c r="G53" i="13"/>
  <c r="M53" i="13" s="1"/>
  <c r="I53" i="13"/>
  <c r="K53" i="13"/>
  <c r="O53" i="13"/>
  <c r="Q53" i="13"/>
  <c r="V53" i="13"/>
  <c r="G60" i="13"/>
  <c r="I60" i="13"/>
  <c r="K60" i="13"/>
  <c r="M60" i="13"/>
  <c r="O60" i="13"/>
  <c r="Q60" i="13"/>
  <c r="V60" i="13"/>
  <c r="G65" i="13"/>
  <c r="I65" i="13"/>
  <c r="K65" i="13"/>
  <c r="M65" i="13"/>
  <c r="O65" i="13"/>
  <c r="Q65" i="13"/>
  <c r="V65" i="13"/>
  <c r="V8" i="13" s="1"/>
  <c r="G69" i="13"/>
  <c r="I69" i="13"/>
  <c r="K69" i="13"/>
  <c r="M69" i="13"/>
  <c r="O69" i="13"/>
  <c r="Q69" i="13"/>
  <c r="V69" i="13"/>
  <c r="G80" i="13"/>
  <c r="M80" i="13" s="1"/>
  <c r="I80" i="13"/>
  <c r="K80" i="13"/>
  <c r="O80" i="13"/>
  <c r="Q80" i="13"/>
  <c r="V80" i="13"/>
  <c r="G88" i="13"/>
  <c r="I88" i="13"/>
  <c r="K88" i="13"/>
  <c r="M88" i="13"/>
  <c r="O88" i="13"/>
  <c r="Q88" i="13"/>
  <c r="V88" i="13"/>
  <c r="G93" i="13"/>
  <c r="I93" i="13"/>
  <c r="K93" i="13"/>
  <c r="M93" i="13"/>
  <c r="O93" i="13"/>
  <c r="Q93" i="13"/>
  <c r="V93" i="13"/>
  <c r="G97" i="13"/>
  <c r="I97" i="13"/>
  <c r="K97" i="13"/>
  <c r="M97" i="13"/>
  <c r="O97" i="13"/>
  <c r="Q97" i="13"/>
  <c r="V97" i="13"/>
  <c r="G101" i="13"/>
  <c r="M101" i="13" s="1"/>
  <c r="I101" i="13"/>
  <c r="K101" i="13"/>
  <c r="O101" i="13"/>
  <c r="Q101" i="13"/>
  <c r="V101" i="13"/>
  <c r="G106" i="13"/>
  <c r="I106" i="13"/>
  <c r="K106" i="13"/>
  <c r="M106" i="13"/>
  <c r="O106" i="13"/>
  <c r="Q106" i="13"/>
  <c r="V106" i="13"/>
  <c r="G111" i="13"/>
  <c r="I111" i="13"/>
  <c r="K111" i="13"/>
  <c r="M111" i="13"/>
  <c r="O111" i="13"/>
  <c r="Q111" i="13"/>
  <c r="V111" i="13"/>
  <c r="G114" i="13"/>
  <c r="M114" i="13" s="1"/>
  <c r="I114" i="13"/>
  <c r="K114" i="13"/>
  <c r="O114" i="13"/>
  <c r="Q114" i="13"/>
  <c r="V114" i="13"/>
  <c r="G117" i="13"/>
  <c r="G118" i="13"/>
  <c r="I118" i="13"/>
  <c r="I117" i="13" s="1"/>
  <c r="K118" i="13"/>
  <c r="K117" i="13" s="1"/>
  <c r="M118" i="13"/>
  <c r="M117" i="13" s="1"/>
  <c r="O118" i="13"/>
  <c r="Q118" i="13"/>
  <c r="Q117" i="13" s="1"/>
  <c r="V118" i="13"/>
  <c r="V117" i="13" s="1"/>
  <c r="G122" i="13"/>
  <c r="I122" i="13"/>
  <c r="K122" i="13"/>
  <c r="M122" i="13"/>
  <c r="O122" i="13"/>
  <c r="Q122" i="13"/>
  <c r="V122" i="13"/>
  <c r="G126" i="13"/>
  <c r="I126" i="13"/>
  <c r="K126" i="13"/>
  <c r="M126" i="13"/>
  <c r="O126" i="13"/>
  <c r="O117" i="13" s="1"/>
  <c r="Q126" i="13"/>
  <c r="V126" i="13"/>
  <c r="G130" i="13"/>
  <c r="M130" i="13" s="1"/>
  <c r="I130" i="13"/>
  <c r="K130" i="13"/>
  <c r="O130" i="13"/>
  <c r="Q130" i="13"/>
  <c r="V130" i="13"/>
  <c r="G138" i="13"/>
  <c r="I138" i="13"/>
  <c r="Q138" i="13"/>
  <c r="G139" i="13"/>
  <c r="I139" i="13"/>
  <c r="K139" i="13"/>
  <c r="K138" i="13" s="1"/>
  <c r="M139" i="13"/>
  <c r="M138" i="13" s="1"/>
  <c r="O139" i="13"/>
  <c r="O138" i="13" s="1"/>
  <c r="Q139" i="13"/>
  <c r="V139" i="13"/>
  <c r="V138" i="13" s="1"/>
  <c r="K143" i="13"/>
  <c r="G144" i="13"/>
  <c r="G143" i="13" s="1"/>
  <c r="I144" i="13"/>
  <c r="I143" i="13" s="1"/>
  <c r="K144" i="13"/>
  <c r="O144" i="13"/>
  <c r="O143" i="13" s="1"/>
  <c r="Q144" i="13"/>
  <c r="Q143" i="13" s="1"/>
  <c r="V144" i="13"/>
  <c r="V143" i="13" s="1"/>
  <c r="G146" i="13"/>
  <c r="I146" i="13"/>
  <c r="K146" i="13"/>
  <c r="K145" i="13" s="1"/>
  <c r="M146" i="13"/>
  <c r="O146" i="13"/>
  <c r="Q146" i="13"/>
  <c r="V146" i="13"/>
  <c r="V145" i="13" s="1"/>
  <c r="G147" i="13"/>
  <c r="G145" i="13" s="1"/>
  <c r="I147" i="13"/>
  <c r="K147" i="13"/>
  <c r="M147" i="13"/>
  <c r="O147" i="13"/>
  <c r="O145" i="13" s="1"/>
  <c r="Q147" i="13"/>
  <c r="V147" i="13"/>
  <c r="G148" i="13"/>
  <c r="M148" i="13" s="1"/>
  <c r="I148" i="13"/>
  <c r="K148" i="13"/>
  <c r="O148" i="13"/>
  <c r="Q148" i="13"/>
  <c r="Q145" i="13" s="1"/>
  <c r="V148" i="13"/>
  <c r="G149" i="13"/>
  <c r="M149" i="13" s="1"/>
  <c r="I149" i="13"/>
  <c r="K149" i="13"/>
  <c r="O149" i="13"/>
  <c r="Q149" i="13"/>
  <c r="V149" i="13"/>
  <c r="G150" i="13"/>
  <c r="I150" i="13"/>
  <c r="K150" i="13"/>
  <c r="M150" i="13"/>
  <c r="O150" i="13"/>
  <c r="Q150" i="13"/>
  <c r="V150" i="13"/>
  <c r="G151" i="13"/>
  <c r="M151" i="13" s="1"/>
  <c r="I151" i="13"/>
  <c r="K151" i="13"/>
  <c r="O151" i="13"/>
  <c r="Q151" i="13"/>
  <c r="V151" i="13"/>
  <c r="G152" i="13"/>
  <c r="M152" i="13" s="1"/>
  <c r="I152" i="13"/>
  <c r="I145" i="13" s="1"/>
  <c r="K152" i="13"/>
  <c r="O152" i="13"/>
  <c r="Q152" i="13"/>
  <c r="V152" i="13"/>
  <c r="G153" i="13"/>
  <c r="M153" i="13" s="1"/>
  <c r="I153" i="13"/>
  <c r="K153" i="13"/>
  <c r="O153" i="13"/>
  <c r="Q153" i="13"/>
  <c r="V153" i="13"/>
  <c r="G154" i="13"/>
  <c r="I154" i="13"/>
  <c r="K154" i="13"/>
  <c r="M154" i="13"/>
  <c r="O154" i="13"/>
  <c r="Q154" i="13"/>
  <c r="V154" i="13"/>
  <c r="G155" i="13"/>
  <c r="I155" i="13"/>
  <c r="K155" i="13"/>
  <c r="M155" i="13"/>
  <c r="O155" i="13"/>
  <c r="Q155" i="13"/>
  <c r="V155" i="13"/>
  <c r="G156" i="13"/>
  <c r="M156" i="13" s="1"/>
  <c r="I156" i="13"/>
  <c r="K156" i="13"/>
  <c r="O156" i="13"/>
  <c r="Q156" i="13"/>
  <c r="V156" i="13"/>
  <c r="G157" i="13"/>
  <c r="M157" i="13" s="1"/>
  <c r="I157" i="13"/>
  <c r="K157" i="13"/>
  <c r="O157" i="13"/>
  <c r="Q157" i="13"/>
  <c r="V157" i="13"/>
  <c r="G158" i="13"/>
  <c r="I158" i="13"/>
  <c r="K158" i="13"/>
  <c r="M158" i="13"/>
  <c r="O158" i="13"/>
  <c r="Q158" i="13"/>
  <c r="V158" i="13"/>
  <c r="G159" i="13"/>
  <c r="M159" i="13" s="1"/>
  <c r="I159" i="13"/>
  <c r="K159" i="13"/>
  <c r="O159" i="13"/>
  <c r="Q159" i="13"/>
  <c r="V159" i="13"/>
  <c r="G160" i="13"/>
  <c r="M160" i="13" s="1"/>
  <c r="I160" i="13"/>
  <c r="K160" i="13"/>
  <c r="O160" i="13"/>
  <c r="Q160" i="13"/>
  <c r="V160" i="13"/>
  <c r="G161" i="13"/>
  <c r="M161" i="13" s="1"/>
  <c r="I161" i="13"/>
  <c r="K161" i="13"/>
  <c r="O161" i="13"/>
  <c r="Q161" i="13"/>
  <c r="V161" i="13"/>
  <c r="I162" i="13"/>
  <c r="K162" i="13"/>
  <c r="M162" i="13"/>
  <c r="Q162" i="13"/>
  <c r="V162" i="13"/>
  <c r="G163" i="13"/>
  <c r="G162" i="13" s="1"/>
  <c r="I163" i="13"/>
  <c r="K163" i="13"/>
  <c r="M163" i="13"/>
  <c r="O163" i="13"/>
  <c r="O162" i="13" s="1"/>
  <c r="Q163" i="13"/>
  <c r="V163" i="13"/>
  <c r="O172" i="13"/>
  <c r="Q172" i="13"/>
  <c r="G173" i="13"/>
  <c r="M173" i="13" s="1"/>
  <c r="I173" i="13"/>
  <c r="I172" i="13" s="1"/>
  <c r="K173" i="13"/>
  <c r="K172" i="13" s="1"/>
  <c r="O173" i="13"/>
  <c r="Q173" i="13"/>
  <c r="V173" i="13"/>
  <c r="V172" i="13" s="1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G177" i="13"/>
  <c r="M177" i="13" s="1"/>
  <c r="I177" i="13"/>
  <c r="K177" i="13"/>
  <c r="O177" i="13"/>
  <c r="Q177" i="13"/>
  <c r="V177" i="13"/>
  <c r="G179" i="13"/>
  <c r="M179" i="13" s="1"/>
  <c r="I179" i="13"/>
  <c r="K179" i="13"/>
  <c r="O179" i="13"/>
  <c r="Q179" i="13"/>
  <c r="V179" i="13"/>
  <c r="G180" i="13"/>
  <c r="I180" i="13"/>
  <c r="K180" i="13"/>
  <c r="M180" i="13"/>
  <c r="O180" i="13"/>
  <c r="Q180" i="13"/>
  <c r="V180" i="13"/>
  <c r="AE182" i="13"/>
  <c r="G146" i="12"/>
  <c r="BA138" i="12"/>
  <c r="BA131" i="12"/>
  <c r="BA2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5" i="12"/>
  <c r="G8" i="12" s="1"/>
  <c r="I15" i="12"/>
  <c r="K15" i="12"/>
  <c r="O15" i="12"/>
  <c r="Q15" i="12"/>
  <c r="V15" i="12"/>
  <c r="G19" i="12"/>
  <c r="M19" i="12" s="1"/>
  <c r="I19" i="12"/>
  <c r="K19" i="12"/>
  <c r="O19" i="12"/>
  <c r="Q19" i="12"/>
  <c r="V19" i="12"/>
  <c r="G23" i="12"/>
  <c r="M23" i="12" s="1"/>
  <c r="I23" i="12"/>
  <c r="K23" i="12"/>
  <c r="O23" i="12"/>
  <c r="Q23" i="12"/>
  <c r="V23" i="12"/>
  <c r="G27" i="12"/>
  <c r="I27" i="12"/>
  <c r="K27" i="12"/>
  <c r="M27" i="12"/>
  <c r="O27" i="12"/>
  <c r="Q27" i="12"/>
  <c r="V27" i="12"/>
  <c r="G32" i="12"/>
  <c r="I32" i="12"/>
  <c r="K32" i="12"/>
  <c r="M32" i="12"/>
  <c r="O32" i="12"/>
  <c r="O8" i="12" s="1"/>
  <c r="Q32" i="12"/>
  <c r="V32" i="12"/>
  <c r="G36" i="12"/>
  <c r="I36" i="12"/>
  <c r="K36" i="12"/>
  <c r="M36" i="12"/>
  <c r="O36" i="12"/>
  <c r="Q36" i="12"/>
  <c r="V36" i="12"/>
  <c r="G41" i="12"/>
  <c r="M41" i="12" s="1"/>
  <c r="I41" i="12"/>
  <c r="K41" i="12"/>
  <c r="O41" i="12"/>
  <c r="Q41" i="12"/>
  <c r="V41" i="12"/>
  <c r="G45" i="12"/>
  <c r="I45" i="12"/>
  <c r="K45" i="12"/>
  <c r="M45" i="12"/>
  <c r="O45" i="12"/>
  <c r="Q45" i="12"/>
  <c r="V45" i="12"/>
  <c r="G50" i="12"/>
  <c r="M50" i="12" s="1"/>
  <c r="I50" i="12"/>
  <c r="K50" i="12"/>
  <c r="O50" i="12"/>
  <c r="Q50" i="12"/>
  <c r="V50" i="12"/>
  <c r="G59" i="12"/>
  <c r="M59" i="12" s="1"/>
  <c r="I59" i="12"/>
  <c r="K59" i="12"/>
  <c r="O59" i="12"/>
  <c r="Q59" i="12"/>
  <c r="V59" i="12"/>
  <c r="G63" i="12"/>
  <c r="M63" i="12" s="1"/>
  <c r="I63" i="12"/>
  <c r="K63" i="12"/>
  <c r="O63" i="12"/>
  <c r="Q63" i="12"/>
  <c r="V63" i="12"/>
  <c r="G68" i="12"/>
  <c r="I68" i="12"/>
  <c r="K68" i="12"/>
  <c r="M68" i="12"/>
  <c r="O68" i="12"/>
  <c r="Q68" i="12"/>
  <c r="V68" i="12"/>
  <c r="G72" i="12"/>
  <c r="I72" i="12"/>
  <c r="K72" i="12"/>
  <c r="M72" i="12"/>
  <c r="O72" i="12"/>
  <c r="Q72" i="12"/>
  <c r="V72" i="12"/>
  <c r="O76" i="12"/>
  <c r="G77" i="12"/>
  <c r="G76" i="12" s="1"/>
  <c r="I77" i="12"/>
  <c r="I76" i="12" s="1"/>
  <c r="K77" i="12"/>
  <c r="K76" i="12" s="1"/>
  <c r="O77" i="12"/>
  <c r="Q77" i="12"/>
  <c r="Q76" i="12" s="1"/>
  <c r="V77" i="12"/>
  <c r="V76" i="12" s="1"/>
  <c r="G80" i="12"/>
  <c r="I80" i="12"/>
  <c r="K80" i="12"/>
  <c r="M80" i="12"/>
  <c r="O80" i="12"/>
  <c r="Q80" i="12"/>
  <c r="V80" i="12"/>
  <c r="G86" i="12"/>
  <c r="M86" i="12" s="1"/>
  <c r="I86" i="12"/>
  <c r="K86" i="12"/>
  <c r="O86" i="12"/>
  <c r="Q86" i="12"/>
  <c r="V86" i="12"/>
  <c r="G91" i="12"/>
  <c r="M91" i="12" s="1"/>
  <c r="I91" i="12"/>
  <c r="K91" i="12"/>
  <c r="O91" i="12"/>
  <c r="Q91" i="12"/>
  <c r="V91" i="12"/>
  <c r="G96" i="12"/>
  <c r="I96" i="12"/>
  <c r="G97" i="12"/>
  <c r="I97" i="12"/>
  <c r="K97" i="12"/>
  <c r="K96" i="12" s="1"/>
  <c r="M97" i="12"/>
  <c r="O97" i="12"/>
  <c r="Q97" i="12"/>
  <c r="Q96" i="12" s="1"/>
  <c r="V97" i="12"/>
  <c r="V96" i="12" s="1"/>
  <c r="G101" i="12"/>
  <c r="I101" i="12"/>
  <c r="K101" i="12"/>
  <c r="M101" i="12"/>
  <c r="O101" i="12"/>
  <c r="O96" i="12" s="1"/>
  <c r="Q101" i="12"/>
  <c r="V101" i="12"/>
  <c r="G105" i="12"/>
  <c r="I105" i="12"/>
  <c r="K105" i="12"/>
  <c r="M105" i="12"/>
  <c r="O105" i="12"/>
  <c r="Q105" i="12"/>
  <c r="V105" i="12"/>
  <c r="G109" i="12"/>
  <c r="M109" i="12" s="1"/>
  <c r="I109" i="12"/>
  <c r="K109" i="12"/>
  <c r="O109" i="12"/>
  <c r="Q109" i="12"/>
  <c r="V109" i="12"/>
  <c r="G113" i="12"/>
  <c r="I113" i="12"/>
  <c r="K113" i="12"/>
  <c r="M113" i="12"/>
  <c r="O113" i="12"/>
  <c r="Q113" i="12"/>
  <c r="V113" i="12"/>
  <c r="G116" i="12"/>
  <c r="G117" i="12"/>
  <c r="M117" i="12" s="1"/>
  <c r="M116" i="12" s="1"/>
  <c r="I117" i="12"/>
  <c r="I116" i="12" s="1"/>
  <c r="K117" i="12"/>
  <c r="O117" i="12"/>
  <c r="O116" i="12" s="1"/>
  <c r="Q117" i="12"/>
  <c r="Q116" i="12" s="1"/>
  <c r="V117" i="12"/>
  <c r="G120" i="12"/>
  <c r="M120" i="12" s="1"/>
  <c r="I120" i="12"/>
  <c r="K120" i="12"/>
  <c r="K116" i="12" s="1"/>
  <c r="O120" i="12"/>
  <c r="Q120" i="12"/>
  <c r="V120" i="12"/>
  <c r="G123" i="12"/>
  <c r="I123" i="12"/>
  <c r="K123" i="12"/>
  <c r="M123" i="12"/>
  <c r="O123" i="12"/>
  <c r="Q123" i="12"/>
  <c r="V123" i="12"/>
  <c r="G126" i="12"/>
  <c r="I126" i="12"/>
  <c r="K126" i="12"/>
  <c r="M126" i="12"/>
  <c r="O126" i="12"/>
  <c r="Q126" i="12"/>
  <c r="V126" i="12"/>
  <c r="V116" i="12" s="1"/>
  <c r="O129" i="12"/>
  <c r="Q129" i="12"/>
  <c r="G130" i="12"/>
  <c r="G129" i="12" s="1"/>
  <c r="I130" i="12"/>
  <c r="I129" i="12" s="1"/>
  <c r="K130" i="12"/>
  <c r="K129" i="12" s="1"/>
  <c r="O130" i="12"/>
  <c r="Q130" i="12"/>
  <c r="V130" i="12"/>
  <c r="V129" i="12" s="1"/>
  <c r="I134" i="12"/>
  <c r="Q134" i="12"/>
  <c r="V134" i="12"/>
  <c r="G135" i="12"/>
  <c r="G134" i="12" s="1"/>
  <c r="I135" i="12"/>
  <c r="K135" i="12"/>
  <c r="K134" i="12" s="1"/>
  <c r="O135" i="12"/>
  <c r="O134" i="12" s="1"/>
  <c r="Q135" i="12"/>
  <c r="V135" i="12"/>
  <c r="G136" i="12"/>
  <c r="I136" i="12"/>
  <c r="G137" i="12"/>
  <c r="M137" i="12" s="1"/>
  <c r="M136" i="12" s="1"/>
  <c r="I137" i="12"/>
  <c r="K137" i="12"/>
  <c r="K136" i="12" s="1"/>
  <c r="O137" i="12"/>
  <c r="O136" i="12" s="1"/>
  <c r="Q137" i="12"/>
  <c r="Q136" i="12" s="1"/>
  <c r="V137" i="12"/>
  <c r="V136" i="12" s="1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AE146" i="12"/>
  <c r="I20" i="1"/>
  <c r="I19" i="1"/>
  <c r="I18" i="1"/>
  <c r="I17" i="1"/>
  <c r="I16" i="1"/>
  <c r="I72" i="1"/>
  <c r="J71" i="1" s="1"/>
  <c r="AZ55" i="1"/>
  <c r="AZ53" i="1"/>
  <c r="AZ51" i="1"/>
  <c r="AZ49" i="1"/>
  <c r="AZ47" i="1"/>
  <c r="F44" i="1"/>
  <c r="G23" i="1" s="1"/>
  <c r="H43" i="1"/>
  <c r="I43" i="1" s="1"/>
  <c r="H42" i="1"/>
  <c r="I42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G44" i="1" l="1"/>
  <c r="G25" i="1" s="1"/>
  <c r="A25" i="1" s="1"/>
  <c r="A23" i="1"/>
  <c r="AF17" i="14"/>
  <c r="M11" i="14"/>
  <c r="M8" i="14" s="1"/>
  <c r="M172" i="13"/>
  <c r="M145" i="13"/>
  <c r="AF182" i="13"/>
  <c r="G172" i="13"/>
  <c r="M9" i="13"/>
  <c r="M8" i="13" s="1"/>
  <c r="M144" i="13"/>
  <c r="M143" i="13" s="1"/>
  <c r="M96" i="12"/>
  <c r="M130" i="12"/>
  <c r="M129" i="12" s="1"/>
  <c r="M77" i="12"/>
  <c r="M76" i="12" s="1"/>
  <c r="M135" i="12"/>
  <c r="M134" i="12" s="1"/>
  <c r="M15" i="12"/>
  <c r="M8" i="12" s="1"/>
  <c r="AF146" i="12"/>
  <c r="I21" i="1"/>
  <c r="J64" i="1"/>
  <c r="J68" i="1"/>
  <c r="J61" i="1"/>
  <c r="J65" i="1"/>
  <c r="J69" i="1"/>
  <c r="J62" i="1"/>
  <c r="J66" i="1"/>
  <c r="J70" i="1"/>
  <c r="J63" i="1"/>
  <c r="J67" i="1"/>
  <c r="I39" i="1"/>
  <c r="I44" i="1" s="1"/>
  <c r="G28" i="1" l="1"/>
  <c r="G26" i="1"/>
  <c r="A26" i="1"/>
  <c r="G24" i="1"/>
  <c r="A27" i="1" s="1"/>
  <c r="A24" i="1"/>
  <c r="J72" i="1"/>
  <c r="J43" i="1"/>
  <c r="J40" i="1"/>
  <c r="J42" i="1"/>
  <c r="J39" i="1"/>
  <c r="J44" i="1" s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53BC64FB-5335-4CC3-8FEF-EE6FD967FFA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71B8AF-D327-4D7E-85FC-2A4944714FE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785BABBB-F09F-4A18-A9BE-7A1F514AC2F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7EF648-5FD5-4C77-886C-55FF397FDF5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62399A06-0558-403D-9542-9C24AD09C91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F497BB9-9E4D-45FD-9ABA-4D364C346A2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<sst xmlns="http://schemas.openxmlformats.org/spreadsheetml/2006/main" count="1339" uniqueCount="358">
  <si>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</si>
  <si>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</si>
  <si>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</si>
  <si>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</si>
  <si>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</si>
  <si>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</si>
  <si>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</si>
  <si>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</si>
  <si>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</si>
  <si>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</si>
  <si>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</si>
  <si>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</si>
  <si>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</si>
  <si>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</si>
  <si>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</si>
  <si>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</si>
  <si>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</si>
  <si>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</si>
  <si>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</si>
  <si>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</si>
  <si>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</si>
  <si>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</si>
  <si>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</si>
  <si>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</si>
  <si>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</si>
  <si>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</si>
  <si>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</si>
  <si>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</si>
  <si>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</si>
  <si>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</si>
  <si>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</si>
  <si>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</si>
  <si>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</si>
  <si>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</si>
  <si>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</si>
  <si>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</si>
  <si>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</si>
  <si>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</si>
  <si>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</si>
  <si>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</si>
  <si>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</si>
  <si>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</si>
  <si>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</si>
  <si>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</si>
  <si>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</si>
  <si>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22-002.12</t>
  </si>
  <si>
    <t>07 NAB AC Přízova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</si>
  <si>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</si>
  <si>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</si>
  <si>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</si>
  <si>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</si>
  <si>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</si>
  <si>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</si>
  <si>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</si>
  <si>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</si>
  <si>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</si>
  <si>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</si>
  <si>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</si>
  <si>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</si>
  <si>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</si>
  <si>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</si>
  <si>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</si>
  <si>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</si>
  <si>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</si>
  <si>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</si>
  <si>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</si>
  <si>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</si>
  <si>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</si>
  <si>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</si>
  <si>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</si>
  <si>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</si>
  <si>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</si>
  <si>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</si>
  <si>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</si>
  <si>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</si>
  <si>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</si>
  <si>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</si>
  <si>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</si>
  <si>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</si>
  <si>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</si>
  <si>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</si>
  <si>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</si>
  <si>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</si>
  <si>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</si>
  <si>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</si>
  <si>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</si>
  <si>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</si>
  <si>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</si>
  <si>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</si>
  <si>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</si>
  <si>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</si>
  <si>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</si>
  <si>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</si>
  <si>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</si>
  <si>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</si>
  <si>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</si>
  <si>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</si>
  <si>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</si>
  <si>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</si>
  <si>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</si>
  <si>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</si>
  <si>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</si>
  <si>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</si>
  <si>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</si>
  <si>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</si>
  <si>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</si>
  <si>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</si>
  <si>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</si>
  <si>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</si>
  <si>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</si>
  <si>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</si>
  <si>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</si>
  <si>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</si>
  <si>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</si>
  <si>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</t>
  </si>
  <si>
    <t>Práce</t>
  </si>
  <si>
    <t>POL1_</t>
  </si>
  <si>
    <t xml:space="preserve">Výkop : </t>
  </si>
  <si>
    <t>VV</t>
  </si>
  <si>
    <t>základ stanice (od odstraněné zpevněné plochy) : (0,5*0,6*0,38)</t>
  </si>
  <si>
    <t>zemění pod stanicí : (0,5*0,6*0,1)</t>
  </si>
  <si>
    <t>sloupky : 0,3*0,3*0,8</t>
  </si>
  <si>
    <t>Mezisoučet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</si>
  <si>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</si>
  <si>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</si>
  <si>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</si>
  <si>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</si>
  <si>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0,21600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</si>
  <si>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</si>
  <si>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</si>
  <si>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</si>
  <si>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</si>
  <si>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</si>
  <si>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</si>
  <si>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</si>
  <si>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</si>
  <si>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</si>
  <si>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</si>
  <si>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</si>
  <si>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</si>
  <si>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</si>
  <si>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0,21600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</si>
  <si>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</si>
  <si>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</si>
  <si>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</si>
  <si>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</si>
  <si>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</si>
  <si>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</si>
  <si>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</si>
  <si>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</si>
  <si>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</si>
  <si>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</si>
  <si>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</si>
  <si>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</si>
  <si>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</si>
  <si>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</si>
  <si>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</si>
  <si>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</si>
  <si>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</si>
  <si>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</si>
  <si>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</si>
  <si>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</si>
  <si>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</si>
  <si>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</si>
  <si>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</si>
  <si>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0,6*0,5</t>
  </si>
  <si>
    <t>113106231R00</t>
  </si>
  <si>
    <t>Rozebrání dlažeb ze zámkové dlažby v kamenivu</t>
  </si>
  <si>
    <t>NS : 0,6*0,5</t>
  </si>
  <si>
    <t>sloupky : 0,3*0,3*2</t>
  </si>
  <si>
    <t>Koeficient okraje: 0,2</t>
  </si>
  <si>
    <t>113107520R00</t>
  </si>
  <si>
    <t>Odstranění podkladu pl. 50 m2,kam.drcené tl.20 cm</t>
  </si>
  <si>
    <t xml:space="preserve">pro výkop : </t>
  </si>
  <si>
    <t>Odkaz na mn. položky pořadí 12 : 0,57600</t>
  </si>
  <si>
    <t>113107320R00</t>
  </si>
  <si>
    <t>Odstranění podkladu pl. 50 m2,kam.těžené tl.20 cm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</si>
  <si>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</si>
  <si>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</si>
  <si>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</si>
  <si>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</si>
  <si>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</si>
  <si>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</si>
  <si>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</si>
  <si>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</si>
  <si>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</si>
  <si>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</si>
  <si>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</si>
  <si>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</si>
  <si>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</si>
  <si>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</si>
  <si>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</si>
  <si>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</si>
  <si>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</si>
  <si>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</si>
  <si>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17 : 0,55000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</si>
  <si>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</si>
  <si>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</si>
  <si>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</si>
  <si>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</si>
  <si>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</si>
  <si>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</si>
  <si>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</si>
  <si>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596291113R00</t>
  </si>
  <si>
    <t xml:space="preserve">Řezání zámkové dlažby tl. 80 mm </t>
  </si>
  <si>
    <t>m</t>
  </si>
  <si>
    <t>NS : 0,6+0,6+0,5+0,5</t>
  </si>
  <si>
    <t>sloupky : 0,3*4*2</t>
  </si>
  <si>
    <t>56400RX02</t>
  </si>
  <si>
    <t>D+M: Ochranný sloupek průměr 76mm, výška sloupku 800mm (dle PD)</t>
  </si>
  <si>
    <t>Vlastní</t>
  </si>
  <si>
    <t>Indiv</t>
  </si>
  <si>
    <t>pozn. č. 2 : 2</t>
  </si>
  <si>
    <t>915791111R00</t>
  </si>
  <si>
    <t>Předznačení pro značení dělicí čáry,vodicí proužky</t>
  </si>
  <si>
    <t>dělící čáry : 2,0*3</t>
  </si>
  <si>
    <t>915711111R00</t>
  </si>
  <si>
    <t>Vodorovné značení dělicích čar 12 cm střík.barvou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</si>
  <si>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</si>
  <si>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</si>
  <si>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</si>
  <si>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</si>
  <si>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</si>
  <si>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</si>
  <si>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</si>
  <si>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</si>
  <si>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12,50*2,0</t>
  </si>
  <si>
    <t>998223011R00</t>
  </si>
  <si>
    <t>Přesun hmot, pozemní komunikace</t>
  </si>
  <si>
    <t>Přesun hmot</t>
  </si>
  <si>
    <t>POL7_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</si>
  <si>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</si>
  <si>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</si>
  <si>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</si>
  <si>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</si>
  <si>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</si>
  <si>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</si>
  <si>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</si>
  <si>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</si>
  <si>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</si>
  <si>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</si>
  <si>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</si>
  <si>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</si>
  <si>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</si>
  <si>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</si>
  <si>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</si>
  <si>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</si>
  <si>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SUM</t>
  </si>
  <si>
    <t>Poznámky uchazeče k zadání</t>
  </si>
  <si>
    <t>POPUZIV</t>
  </si>
  <si>
    <t>END</t>
  </si>
  <si>
    <t xml:space="preserve">trasa pod komunikací : </t>
  </si>
  <si>
    <t xml:space="preserve">délka = 10,6+3,70 = 14,3 m : </t>
  </si>
  <si>
    <t>14,3*0,35*0,9</t>
  </si>
  <si>
    <t xml:space="preserve">trasa pod komunikací - asfalt : </t>
  </si>
  <si>
    <t xml:space="preserve">délka = 8,0 m : </t>
  </si>
  <si>
    <t>8,0*0,35*0,9</t>
  </si>
  <si>
    <t>Odkaz na mn. položky pořadí 1 : 7,02450</t>
  </si>
  <si>
    <t xml:space="preserve">Mezideponie -&gt; zásyp : </t>
  </si>
  <si>
    <t>Odkaz na mn. položky pořadí 5 : 7,48038</t>
  </si>
  <si>
    <t xml:space="preserve">- odvoz : </t>
  </si>
  <si>
    <t>Odkaz na mn. položky pořadí 6 : 1,56188*-1</t>
  </si>
  <si>
    <t xml:space="preserve">délka = 9,85 m : </t>
  </si>
  <si>
    <t>9,8*0,35*(1,2-0,25)</t>
  </si>
  <si>
    <t>8,0*0,35*(1,2-0,25)</t>
  </si>
  <si>
    <t xml:space="preserve">Kamenivo/písek : </t>
  </si>
  <si>
    <t xml:space="preserve">tl. 250mm : </t>
  </si>
  <si>
    <t xml:space="preserve">délka = 9,85+8,0 m : </t>
  </si>
  <si>
    <t>0,35*0,25*(9,85+8,0)</t>
  </si>
  <si>
    <t xml:space="preserve">odvoz = objem kameniva : </t>
  </si>
  <si>
    <t>Odkaz na mn. položky pořadí 6 : 1,56188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</si>
  <si>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</si>
  <si>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</si>
  <si>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</si>
  <si>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</si>
  <si>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9,85+8,0 m : </t>
  </si>
  <si>
    <t xml:space="preserve">  0,35*0,25*(9,85+8,0)</t>
  </si>
  <si>
    <t>1,562*1800*0,001</t>
  </si>
  <si>
    <t>14,3*0,35</t>
  </si>
  <si>
    <t>8,0*0,35</t>
  </si>
  <si>
    <t>14,3*0,50</t>
  </si>
  <si>
    <t>Odkaz na mn. položky pořadí 11 : 7,15000</t>
  </si>
  <si>
    <t>919735113R00</t>
  </si>
  <si>
    <t>Řezání stávajícího živičného krytu tl. 10 - 15 cm</t>
  </si>
  <si>
    <t>8,0*2</t>
  </si>
  <si>
    <t>113108315R00</t>
  </si>
  <si>
    <t>Odstranění asfaltové vrstvy pl. do 50 m2, tl.15 cm</t>
  </si>
  <si>
    <t>8,0*0,50</t>
  </si>
  <si>
    <t>113107515R00</t>
  </si>
  <si>
    <t>Odstranění podkladu pl. 50 m2,kam.drcené tl.15 cm</t>
  </si>
  <si>
    <t>Odkaz na mn. položky pořadí 15 : 4,00000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</si>
  <si>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</si>
  <si>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</si>
  <si>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</si>
  <si>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</si>
  <si>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</si>
  <si>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</si>
  <si>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</si>
  <si>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</si>
  <si>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 xml:space="preserve">zapravení po výkopu : </t>
  </si>
  <si>
    <t>919721211R00x</t>
  </si>
  <si>
    <t>D+M: asfaltová pružná zálivka (dle PD)</t>
  </si>
  <si>
    <t>Odkaz na mn. položky pořadí 14 : 16,00000*2</t>
  </si>
  <si>
    <t>M21000000x01</t>
  </si>
  <si>
    <t>Kabel CYKY 5x16 mm, včetně dodávky a montáže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</si>
  <si>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</si>
  <si>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</si>
  <si>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</si>
  <si>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</si>
  <si>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</si>
  <si>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</si>
  <si>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Ukončení a zapojení vodiče ve svorce</t>
  </si>
  <si>
    <t>ks</t>
  </si>
  <si>
    <t>M21000000x05</t>
  </si>
  <si>
    <t>Rozpojovací skříň SR522 dle projektové dokumentace, pilíř, včetně pojistkové sady, včetně dodávky a montáže</t>
  </si>
  <si>
    <t>POL3_0</t>
  </si>
  <si>
    <t>M21000000x06</t>
  </si>
  <si>
    <t>Vystrojený elektroměrový rozváděč dle projektové dokumentace, pilíř, jištění 3x63 A/B, E.GD</t>
  </si>
  <si>
    <t>M21000000x07</t>
  </si>
  <si>
    <t>PVC chránička prům. 110 mm, včetně montáže</t>
  </si>
  <si>
    <t>M21000000x08</t>
  </si>
  <si>
    <t>PVC chránička prům. 63 mm, včetně montáže</t>
  </si>
  <si>
    <t>M21000000x09</t>
  </si>
  <si>
    <t>FeZn 30x4, včetně montáže</t>
  </si>
  <si>
    <t>M21000000x10</t>
  </si>
  <si>
    <t>FeZn 10 (0,62 kg/m), včetně montáže</t>
  </si>
  <si>
    <t>M21000000x11</t>
  </si>
  <si>
    <t>Spojovací svorka pásek-drát, včetně montáže</t>
  </si>
  <si>
    <t>M21000000x12</t>
  </si>
  <si>
    <t>Gumo-asfaltový sprej</t>
  </si>
  <si>
    <t>M21000000x13</t>
  </si>
  <si>
    <t>Revize</t>
  </si>
  <si>
    <t>kpl</t>
  </si>
  <si>
    <t>M21000000x14</t>
  </si>
  <si>
    <t>Úklid</t>
  </si>
  <si>
    <t>M21000000x15</t>
  </si>
  <si>
    <t>Podružný elektroinstalační materiál</t>
  </si>
  <si>
    <t>M21000000x16</t>
  </si>
  <si>
    <t>Mimostaveništní doprava, přesun hmot a PPV</t>
  </si>
  <si>
    <t>460490012RT1</t>
  </si>
  <si>
    <t>Fólie výstražná z PVC, šířka 33 cm dodávka + montáž</t>
  </si>
  <si>
    <t>14,3</t>
  </si>
  <si>
    <t>8,0</t>
  </si>
  <si>
    <t>Koeficient spád, rezerva: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</si>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</sst>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N42" sqref="N4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357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'22-002.12 A01 Pol'!AE146+'22-002.12 E01 Pol'!AE182+'22-002.12 O01 Pol'!AE17</f>
        <v>0</v>
      </c>
      <c r="G39" s="100">
        <f>'22-002.12 A01 Pol'!AF146+'22-002.12 E01 Pol'!AF182+'22-002.12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'22-002.12 A01 Pol'!AE146+'22-002.12 E01 Pol'!AE182+'22-002.12 O01 Pol'!AE17</f>
        <v>0</v>
      </c>
      <c r="G40" s="105">
        <f>'22-002.12 A01 Pol'!AF146+'22-002.12 E01 Pol'!AF182+'22-002.12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'22-002.12 A01 Pol'!AE146</f>
        <v>0</v>
      </c>
      <c r="G41" s="101">
        <f>'22-002.12 A01 Pol'!AF146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'22-002.12 E01 Pol'!AE182</f>
        <v>0</v>
      </c>
      <c r="G42" s="101">
        <f>'22-002.12 E01 Pol'!AF182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'22-002.12 O01 Pol'!AE17</f>
        <v>0</v>
      </c>
      <c r="G43" s="101">
        <f>'22-002.12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'22-002.12 A01 Pol'!G8+'22-002.12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'22-002.12 A01 Pol'!G76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'22-002.12 A01 Pol'!G96+'22-002.12 E01 Pol'!G117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'22-002.12 A01 Pol'!G116+'22-002.12 E01 Pol'!G138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'22-002.12 A01 Pol'!G129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'22-002.12 A01 Pol'!G134+'22-002.12 E01 Pol'!G143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'22-002.12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'22-002.12 E01 Pol'!G145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'22-002.12 E01 Pol'!G162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'22-002.12 A01 Pol'!G136+'22-002.12 E01 Pol'!G172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'22-002.12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E9E2D-4334-4D40-9609-31893CA4BA73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357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SUMIF(AG9:AG75,"&lt;&gt;NOR",G9:G75)</f>
        <v>0</v>
      </c>
      <c r="H8" s="173"/>
      <c r="I8" s="173">
        <f>SUM(I9:I75)</f>
        <v>0</v>
      </c>
      <c r="J8" s="173"/>
      <c r="K8" s="173">
        <f>SUM(K9:K75)</f>
        <v>0</v>
      </c>
      <c r="L8" s="173"/>
      <c r="M8" s="173">
        <f>SUM(M9:M75)</f>
        <v>0</v>
      </c>
      <c r="N8" s="173"/>
      <c r="O8" s="173">
        <f>SUM(O9:O75)</f>
        <v>0.06</v>
      </c>
      <c r="P8" s="173"/>
      <c r="Q8" s="173">
        <f>SUM(Q9:Q75)</f>
        <v>0.63</v>
      </c>
      <c r="R8" s="173"/>
      <c r="S8" s="173"/>
      <c r="T8" s="174"/>
      <c r="U8" s="168"/>
      <c r="V8" s="168">
        <f>SUM(V9:V75)</f>
        <v>2.1100000000000003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0.216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1.01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5"/>
      <c r="B11" s="156"/>
      <c r="C11" s="193" t="s">
        <v>119</v>
      </c>
      <c r="D11" s="158"/>
      <c r="E11" s="159">
        <v>0.114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120</v>
      </c>
      <c r="D12" s="158"/>
      <c r="E12" s="159">
        <v>0.03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3" t="s">
        <v>121</v>
      </c>
      <c r="D13" s="158"/>
      <c r="E13" s="159">
        <v>7.1999999999999995E-2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94" t="s">
        <v>122</v>
      </c>
      <c r="D14" s="160"/>
      <c r="E14" s="161">
        <v>0.216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>
        <v>1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5">
        <v>2</v>
      </c>
      <c r="B15" s="176" t="s">
        <v>123</v>
      </c>
      <c r="C15" s="192" t="s">
        <v>124</v>
      </c>
      <c r="D15" s="177" t="s">
        <v>113</v>
      </c>
      <c r="E15" s="178">
        <v>0.216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/>
      <c r="S15" s="180" t="s">
        <v>114</v>
      </c>
      <c r="T15" s="181" t="s">
        <v>114</v>
      </c>
      <c r="U15" s="157">
        <v>0.66800000000000004</v>
      </c>
      <c r="V15" s="157">
        <f>ROUND(E15*U15,2)</f>
        <v>0.14000000000000001</v>
      </c>
      <c r="W15" s="157"/>
      <c r="X15" s="157" t="s">
        <v>115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125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126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3" t="s">
        <v>127</v>
      </c>
      <c r="D17" s="158"/>
      <c r="E17" s="159">
        <v>0.216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5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4" t="s">
        <v>122</v>
      </c>
      <c r="D18" s="160"/>
      <c r="E18" s="161">
        <v>0.216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1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5">
        <v>3</v>
      </c>
      <c r="B19" s="176" t="s">
        <v>128</v>
      </c>
      <c r="C19" s="192" t="s">
        <v>129</v>
      </c>
      <c r="D19" s="177" t="s">
        <v>113</v>
      </c>
      <c r="E19" s="178">
        <v>0.216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/>
      <c r="S19" s="180" t="s">
        <v>114</v>
      </c>
      <c r="T19" s="181" t="s">
        <v>114</v>
      </c>
      <c r="U19" s="157">
        <v>0.59099999999999997</v>
      </c>
      <c r="V19" s="157">
        <f>ROUND(E19*U19,2)</f>
        <v>0.13</v>
      </c>
      <c r="W19" s="157"/>
      <c r="X19" s="157" t="s">
        <v>115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3" t="s">
        <v>126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3" t="s">
        <v>127</v>
      </c>
      <c r="D21" s="158"/>
      <c r="E21" s="159">
        <v>0.216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5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4" t="s">
        <v>122</v>
      </c>
      <c r="D22" s="160"/>
      <c r="E22" s="161">
        <v>0.216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1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5">
        <v>4</v>
      </c>
      <c r="B23" s="176" t="s">
        <v>130</v>
      </c>
      <c r="C23" s="192" t="s">
        <v>131</v>
      </c>
      <c r="D23" s="177" t="s">
        <v>113</v>
      </c>
      <c r="E23" s="178">
        <v>0.216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0"/>
      <c r="S23" s="180" t="s">
        <v>114</v>
      </c>
      <c r="T23" s="181" t="s">
        <v>114</v>
      </c>
      <c r="U23" s="157">
        <v>0.65200000000000002</v>
      </c>
      <c r="V23" s="157">
        <f>ROUND(E23*U23,2)</f>
        <v>0.14000000000000001</v>
      </c>
      <c r="W23" s="157"/>
      <c r="X23" s="157" t="s">
        <v>115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125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126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3" t="s">
        <v>127</v>
      </c>
      <c r="D25" s="158"/>
      <c r="E25" s="159">
        <v>0.216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4" t="s">
        <v>122</v>
      </c>
      <c r="D26" s="160"/>
      <c r="E26" s="161">
        <v>0.216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1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5">
        <v>5</v>
      </c>
      <c r="B27" s="176" t="s">
        <v>132</v>
      </c>
      <c r="C27" s="192" t="s">
        <v>133</v>
      </c>
      <c r="D27" s="177" t="s">
        <v>113</v>
      </c>
      <c r="E27" s="178">
        <v>0.216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21</v>
      </c>
      <c r="M27" s="180">
        <f>G27*(1+L27/100)</f>
        <v>0</v>
      </c>
      <c r="N27" s="180">
        <v>0</v>
      </c>
      <c r="O27" s="180">
        <f>ROUND(E27*N27,2)</f>
        <v>0</v>
      </c>
      <c r="P27" s="180">
        <v>0</v>
      </c>
      <c r="Q27" s="180">
        <f>ROUND(E27*P27,2)</f>
        <v>0</v>
      </c>
      <c r="R27" s="180"/>
      <c r="S27" s="180" t="s">
        <v>114</v>
      </c>
      <c r="T27" s="181" t="s">
        <v>114</v>
      </c>
      <c r="U27" s="157">
        <v>3.1E-2</v>
      </c>
      <c r="V27" s="157">
        <f>ROUND(E27*U27,2)</f>
        <v>0.01</v>
      </c>
      <c r="W27" s="157"/>
      <c r="X27" s="157" t="s">
        <v>115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55"/>
      <c r="B28" s="156"/>
      <c r="C28" s="274" t="s">
        <v>134</v>
      </c>
      <c r="D28" s="275"/>
      <c r="E28" s="275"/>
      <c r="F28" s="275"/>
      <c r="G28" s="275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135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82" t="str">
        <f>C28</f>
        <v>Uložení sypaniny do násypů nebo na skládku s rozprostřením sypaniny ve vrstvách a s hrubým urovnáním.</v>
      </c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126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127</v>
      </c>
      <c r="D30" s="158"/>
      <c r="E30" s="159">
        <v>0.216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4" t="s">
        <v>122</v>
      </c>
      <c r="D31" s="160"/>
      <c r="E31" s="161">
        <v>0.216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1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5">
        <v>6</v>
      </c>
      <c r="B32" s="176" t="s">
        <v>136</v>
      </c>
      <c r="C32" s="192" t="s">
        <v>137</v>
      </c>
      <c r="D32" s="177" t="s">
        <v>113</v>
      </c>
      <c r="E32" s="178">
        <v>0.216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114</v>
      </c>
      <c r="T32" s="181" t="s">
        <v>114</v>
      </c>
      <c r="U32" s="157">
        <v>1.0999999999999999E-2</v>
      </c>
      <c r="V32" s="157">
        <f>ROUND(E32*U32,2)</f>
        <v>0</v>
      </c>
      <c r="W32" s="157"/>
      <c r="X32" s="157" t="s">
        <v>115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125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126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3" t="s">
        <v>127</v>
      </c>
      <c r="D34" s="158"/>
      <c r="E34" s="159">
        <v>0.216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4" t="s">
        <v>122</v>
      </c>
      <c r="D35" s="160"/>
      <c r="E35" s="161">
        <v>0.216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1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5">
        <v>7</v>
      </c>
      <c r="B36" s="176" t="s">
        <v>138</v>
      </c>
      <c r="C36" s="192" t="s">
        <v>139</v>
      </c>
      <c r="D36" s="177" t="s">
        <v>113</v>
      </c>
      <c r="E36" s="178">
        <v>2.16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/>
      <c r="S36" s="180" t="s">
        <v>114</v>
      </c>
      <c r="T36" s="181" t="s">
        <v>114</v>
      </c>
      <c r="U36" s="157">
        <v>0</v>
      </c>
      <c r="V36" s="157">
        <f>ROUND(E36*U36,2)</f>
        <v>0</v>
      </c>
      <c r="W36" s="157"/>
      <c r="X36" s="157" t="s">
        <v>115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125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3" t="s">
        <v>140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3" t="s">
        <v>141</v>
      </c>
      <c r="D38" s="158"/>
      <c r="E38" s="159">
        <v>0.216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4" t="s">
        <v>122</v>
      </c>
      <c r="D39" s="160"/>
      <c r="E39" s="161">
        <v>0.216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1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5" t="s">
        <v>142</v>
      </c>
      <c r="D40" s="162"/>
      <c r="E40" s="163">
        <v>1.944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4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5">
        <v>8</v>
      </c>
      <c r="B41" s="176" t="s">
        <v>143</v>
      </c>
      <c r="C41" s="192" t="s">
        <v>144</v>
      </c>
      <c r="D41" s="177" t="s">
        <v>113</v>
      </c>
      <c r="E41" s="178">
        <v>0.216</v>
      </c>
      <c r="F41" s="179"/>
      <c r="G41" s="180">
        <f>ROUND(E41*F41,2)</f>
        <v>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/>
      <c r="S41" s="180" t="s">
        <v>114</v>
      </c>
      <c r="T41" s="181" t="s">
        <v>114</v>
      </c>
      <c r="U41" s="157">
        <v>0</v>
      </c>
      <c r="V41" s="157">
        <f>ROUND(E41*U41,2)</f>
        <v>0</v>
      </c>
      <c r="W41" s="157"/>
      <c r="X41" s="157" t="s">
        <v>115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125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140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141</v>
      </c>
      <c r="D43" s="158"/>
      <c r="E43" s="159">
        <v>0.216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5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4" t="s">
        <v>122</v>
      </c>
      <c r="D44" s="160"/>
      <c r="E44" s="161">
        <v>0.216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1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5">
        <v>9</v>
      </c>
      <c r="B45" s="176" t="s">
        <v>145</v>
      </c>
      <c r="C45" s="192" t="s">
        <v>146</v>
      </c>
      <c r="D45" s="177" t="s">
        <v>113</v>
      </c>
      <c r="E45" s="178">
        <v>0.03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0</v>
      </c>
      <c r="O45" s="180">
        <f>ROUND(E45*N45,2)</f>
        <v>0</v>
      </c>
      <c r="P45" s="180">
        <v>0</v>
      </c>
      <c r="Q45" s="180">
        <f>ROUND(E45*P45,2)</f>
        <v>0</v>
      </c>
      <c r="R45" s="180"/>
      <c r="S45" s="180" t="s">
        <v>114</v>
      </c>
      <c r="T45" s="181" t="s">
        <v>114</v>
      </c>
      <c r="U45" s="157">
        <v>0.20200000000000001</v>
      </c>
      <c r="V45" s="157">
        <f>ROUND(E45*U45,2)</f>
        <v>0.01</v>
      </c>
      <c r="W45" s="157"/>
      <c r="X45" s="157" t="s">
        <v>115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125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74" t="s">
        <v>147</v>
      </c>
      <c r="D46" s="275"/>
      <c r="E46" s="275"/>
      <c r="F46" s="275"/>
      <c r="G46" s="275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135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3" t="s">
        <v>148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3" t="s">
        <v>120</v>
      </c>
      <c r="D48" s="158"/>
      <c r="E48" s="159">
        <v>0.03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4" t="s">
        <v>122</v>
      </c>
      <c r="D49" s="160"/>
      <c r="E49" s="161">
        <v>0.03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1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10</v>
      </c>
      <c r="B50" s="176" t="s">
        <v>149</v>
      </c>
      <c r="C50" s="192" t="s">
        <v>150</v>
      </c>
      <c r="D50" s="177" t="s">
        <v>151</v>
      </c>
      <c r="E50" s="178">
        <v>5.9400000000000001E-2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21</v>
      </c>
      <c r="M50" s="180">
        <f>G50*(1+L50/100)</f>
        <v>0</v>
      </c>
      <c r="N50" s="180">
        <v>1</v>
      </c>
      <c r="O50" s="180">
        <f>ROUND(E50*N50,2)</f>
        <v>0.06</v>
      </c>
      <c r="P50" s="180">
        <v>0</v>
      </c>
      <c r="Q50" s="180">
        <f>ROUND(E50*P50,2)</f>
        <v>0</v>
      </c>
      <c r="R50" s="180" t="s">
        <v>152</v>
      </c>
      <c r="S50" s="180" t="s">
        <v>114</v>
      </c>
      <c r="T50" s="181" t="s">
        <v>114</v>
      </c>
      <c r="U50" s="157">
        <v>0</v>
      </c>
      <c r="V50" s="157">
        <f>ROUND(E50*U50,2)</f>
        <v>0</v>
      </c>
      <c r="W50" s="157"/>
      <c r="X50" s="157" t="s">
        <v>153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154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6" t="s">
        <v>155</v>
      </c>
      <c r="D51" s="164"/>
      <c r="E51" s="165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7" t="s">
        <v>156</v>
      </c>
      <c r="D52" s="164"/>
      <c r="E52" s="165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2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7" t="s">
        <v>157</v>
      </c>
      <c r="D53" s="164"/>
      <c r="E53" s="165">
        <v>0.03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2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8" t="s">
        <v>158</v>
      </c>
      <c r="D54" s="166"/>
      <c r="E54" s="167">
        <v>0.03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3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6" t="s">
        <v>159</v>
      </c>
      <c r="D55" s="164"/>
      <c r="E55" s="165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160</v>
      </c>
      <c r="D56" s="158"/>
      <c r="E56" s="159">
        <v>5.3999999999999999E-2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4" t="s">
        <v>122</v>
      </c>
      <c r="D57" s="160"/>
      <c r="E57" s="161">
        <v>5.3999999999999999E-2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5" t="s">
        <v>161</v>
      </c>
      <c r="D58" s="162"/>
      <c r="E58" s="163">
        <v>5.4000000000000003E-3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4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5">
        <v>11</v>
      </c>
      <c r="B59" s="176" t="s">
        <v>162</v>
      </c>
      <c r="C59" s="192" t="s">
        <v>163</v>
      </c>
      <c r="D59" s="177" t="s">
        <v>164</v>
      </c>
      <c r="E59" s="178">
        <v>0.3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0"/>
      <c r="S59" s="180" t="s">
        <v>114</v>
      </c>
      <c r="T59" s="181" t="s">
        <v>114</v>
      </c>
      <c r="U59" s="157">
        <v>1.7999999999999999E-2</v>
      </c>
      <c r="V59" s="157">
        <f>ROUND(E59*U59,2)</f>
        <v>0.01</v>
      </c>
      <c r="W59" s="157"/>
      <c r="X59" s="157" t="s">
        <v>115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116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117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165</v>
      </c>
      <c r="D61" s="158"/>
      <c r="E61" s="159">
        <v>0.3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4" t="s">
        <v>122</v>
      </c>
      <c r="D62" s="160"/>
      <c r="E62" s="161">
        <v>0.3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1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5">
        <v>12</v>
      </c>
      <c r="B63" s="176" t="s">
        <v>166</v>
      </c>
      <c r="C63" s="192" t="s">
        <v>167</v>
      </c>
      <c r="D63" s="177" t="s">
        <v>164</v>
      </c>
      <c r="E63" s="178">
        <v>0.57599999999999996</v>
      </c>
      <c r="F63" s="179"/>
      <c r="G63" s="180">
        <f>ROUND(E63*F63,2)</f>
        <v>0</v>
      </c>
      <c r="H63" s="179"/>
      <c r="I63" s="180">
        <f>ROUND(E63*H63,2)</f>
        <v>0</v>
      </c>
      <c r="J63" s="179"/>
      <c r="K63" s="180">
        <f>ROUND(E63*J63,2)</f>
        <v>0</v>
      </c>
      <c r="L63" s="180">
        <v>21</v>
      </c>
      <c r="M63" s="180">
        <f>G63*(1+L63/100)</f>
        <v>0</v>
      </c>
      <c r="N63" s="180">
        <v>0</v>
      </c>
      <c r="O63" s="180">
        <f>ROUND(E63*N63,2)</f>
        <v>0</v>
      </c>
      <c r="P63" s="180">
        <v>0.22500000000000001</v>
      </c>
      <c r="Q63" s="180">
        <f>ROUND(E63*P63,2)</f>
        <v>0.13</v>
      </c>
      <c r="R63" s="180"/>
      <c r="S63" s="180" t="s">
        <v>114</v>
      </c>
      <c r="T63" s="181" t="s">
        <v>114</v>
      </c>
      <c r="U63" s="157">
        <v>0.14199999999999999</v>
      </c>
      <c r="V63" s="157">
        <f>ROUND(E63*U63,2)</f>
        <v>0.08</v>
      </c>
      <c r="W63" s="157"/>
      <c r="X63" s="157" t="s">
        <v>115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116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3" t="s">
        <v>168</v>
      </c>
      <c r="D64" s="158"/>
      <c r="E64" s="159">
        <v>0.3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3" t="s">
        <v>169</v>
      </c>
      <c r="D65" s="158"/>
      <c r="E65" s="159">
        <v>0.18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4" t="s">
        <v>122</v>
      </c>
      <c r="D66" s="160"/>
      <c r="E66" s="161">
        <v>0.48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1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5" t="s">
        <v>170</v>
      </c>
      <c r="D67" s="162"/>
      <c r="E67" s="163">
        <v>9.6000000000000002E-2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4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5">
        <v>13</v>
      </c>
      <c r="B68" s="176" t="s">
        <v>171</v>
      </c>
      <c r="C68" s="192" t="s">
        <v>172</v>
      </c>
      <c r="D68" s="177" t="s">
        <v>164</v>
      </c>
      <c r="E68" s="178">
        <v>0.57599999999999996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0</v>
      </c>
      <c r="O68" s="180">
        <f>ROUND(E68*N68,2)</f>
        <v>0</v>
      </c>
      <c r="P68" s="180">
        <v>0.44</v>
      </c>
      <c r="Q68" s="180">
        <f>ROUND(E68*P68,2)</f>
        <v>0.25</v>
      </c>
      <c r="R68" s="180"/>
      <c r="S68" s="180" t="s">
        <v>114</v>
      </c>
      <c r="T68" s="181" t="s">
        <v>114</v>
      </c>
      <c r="U68" s="157">
        <v>0.63200000000000001</v>
      </c>
      <c r="V68" s="157">
        <f>ROUND(E68*U68,2)</f>
        <v>0.36</v>
      </c>
      <c r="W68" s="157"/>
      <c r="X68" s="157" t="s">
        <v>115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116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3" t="s">
        <v>173</v>
      </c>
      <c r="D69" s="158"/>
      <c r="E69" s="159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3" t="s">
        <v>174</v>
      </c>
      <c r="D70" s="158"/>
      <c r="E70" s="159">
        <v>0.57599999999999996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>
        <v>5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4" t="s">
        <v>122</v>
      </c>
      <c r="D71" s="160"/>
      <c r="E71" s="161">
        <v>0.57599999999999996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1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5">
        <v>14</v>
      </c>
      <c r="B72" s="176" t="s">
        <v>175</v>
      </c>
      <c r="C72" s="192" t="s">
        <v>176</v>
      </c>
      <c r="D72" s="177" t="s">
        <v>164</v>
      </c>
      <c r="E72" s="178">
        <v>0.57599999999999996</v>
      </c>
      <c r="F72" s="179"/>
      <c r="G72" s="180">
        <f>ROUND(E72*F72,2)</f>
        <v>0</v>
      </c>
      <c r="H72" s="179"/>
      <c r="I72" s="180">
        <f>ROUND(E72*H72,2)</f>
        <v>0</v>
      </c>
      <c r="J72" s="179"/>
      <c r="K72" s="180">
        <f>ROUND(E72*J72,2)</f>
        <v>0</v>
      </c>
      <c r="L72" s="180">
        <v>21</v>
      </c>
      <c r="M72" s="180">
        <f>G72*(1+L72/100)</f>
        <v>0</v>
      </c>
      <c r="N72" s="180">
        <v>0</v>
      </c>
      <c r="O72" s="180">
        <f>ROUND(E72*N72,2)</f>
        <v>0</v>
      </c>
      <c r="P72" s="180">
        <v>0.44</v>
      </c>
      <c r="Q72" s="180">
        <f>ROUND(E72*P72,2)</f>
        <v>0.25</v>
      </c>
      <c r="R72" s="180"/>
      <c r="S72" s="180" t="s">
        <v>114</v>
      </c>
      <c r="T72" s="181" t="s">
        <v>114</v>
      </c>
      <c r="U72" s="157">
        <v>0.376</v>
      </c>
      <c r="V72" s="157">
        <f>ROUND(E72*U72,2)</f>
        <v>0.22</v>
      </c>
      <c r="W72" s="157"/>
      <c r="X72" s="157" t="s">
        <v>115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116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3" t="s">
        <v>173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3" t="s">
        <v>174</v>
      </c>
      <c r="D74" s="158"/>
      <c r="E74" s="159">
        <v>0.57599999999999996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5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4" t="s">
        <v>122</v>
      </c>
      <c r="D75" s="160"/>
      <c r="E75" s="161">
        <v>0.57599999999999996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1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x14ac:dyDescent="0.2">
      <c r="A76" s="169" t="s">
        <v>109</v>
      </c>
      <c r="B76" s="170" t="s">
        <v>65</v>
      </c>
      <c r="C76" s="191" t="s">
        <v>66</v>
      </c>
      <c r="D76" s="171"/>
      <c r="E76" s="172"/>
      <c r="F76" s="173"/>
      <c r="G76" s="173">
        <f>SUMIF(AG77:AG95,"&lt;&gt;NOR",G77:G95)</f>
        <v>0</v>
      </c>
      <c r="H76" s="173"/>
      <c r="I76" s="173">
        <f>SUM(I77:I95)</f>
        <v>0</v>
      </c>
      <c r="J76" s="173"/>
      <c r="K76" s="173">
        <f>SUM(K77:K95)</f>
        <v>0</v>
      </c>
      <c r="L76" s="173"/>
      <c r="M76" s="173">
        <f>SUM(M77:M95)</f>
        <v>0</v>
      </c>
      <c r="N76" s="173"/>
      <c r="O76" s="173">
        <f>SUM(O77:O95)</f>
        <v>0.84</v>
      </c>
      <c r="P76" s="173"/>
      <c r="Q76" s="173">
        <f>SUM(Q77:Q95)</f>
        <v>0</v>
      </c>
      <c r="R76" s="173"/>
      <c r="S76" s="173"/>
      <c r="T76" s="174"/>
      <c r="U76" s="168"/>
      <c r="V76" s="168">
        <f>SUM(V77:V95)</f>
        <v>1.71</v>
      </c>
      <c r="W76" s="168"/>
      <c r="X76" s="168"/>
      <c r="AG76" t="s">
        <v>110</v>
      </c>
    </row>
    <row r="77" spans="1:60" outlineLevel="1" x14ac:dyDescent="0.2">
      <c r="A77" s="175">
        <v>15</v>
      </c>
      <c r="B77" s="176" t="s">
        <v>177</v>
      </c>
      <c r="C77" s="192" t="s">
        <v>178</v>
      </c>
      <c r="D77" s="177" t="s">
        <v>179</v>
      </c>
      <c r="E77" s="178">
        <v>2</v>
      </c>
      <c r="F77" s="179"/>
      <c r="G77" s="180">
        <f>ROUND(E77*F77,2)</f>
        <v>0</v>
      </c>
      <c r="H77" s="179"/>
      <c r="I77" s="180">
        <f>ROUND(E77*H77,2)</f>
        <v>0</v>
      </c>
      <c r="J77" s="179"/>
      <c r="K77" s="180">
        <f>ROUND(E77*J77,2)</f>
        <v>0</v>
      </c>
      <c r="L77" s="180">
        <v>21</v>
      </c>
      <c r="M77" s="180">
        <f>G77*(1+L77/100)</f>
        <v>0</v>
      </c>
      <c r="N77" s="180">
        <v>1.6299999999999999E-3</v>
      </c>
      <c r="O77" s="180">
        <f>ROUND(E77*N77,2)</f>
        <v>0</v>
      </c>
      <c r="P77" s="180">
        <v>0</v>
      </c>
      <c r="Q77" s="180">
        <f>ROUND(E77*P77,2)</f>
        <v>0</v>
      </c>
      <c r="R77" s="180"/>
      <c r="S77" s="180" t="s">
        <v>114</v>
      </c>
      <c r="T77" s="181" t="s">
        <v>114</v>
      </c>
      <c r="U77" s="157">
        <v>0.4</v>
      </c>
      <c r="V77" s="157">
        <f>ROUND(E77*U77,2)</f>
        <v>0.8</v>
      </c>
      <c r="W77" s="157"/>
      <c r="X77" s="157" t="s">
        <v>115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125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3" t="s">
        <v>180</v>
      </c>
      <c r="D78" s="158"/>
      <c r="E78" s="159">
        <v>2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4" t="s">
        <v>122</v>
      </c>
      <c r="D79" s="160"/>
      <c r="E79" s="161">
        <v>2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1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16</v>
      </c>
      <c r="B80" s="176" t="s">
        <v>181</v>
      </c>
      <c r="C80" s="192" t="s">
        <v>182</v>
      </c>
      <c r="D80" s="177" t="s">
        <v>113</v>
      </c>
      <c r="E80" s="178">
        <v>0.32400000000000001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2.5249999999999999</v>
      </c>
      <c r="O80" s="180">
        <f>ROUND(E80*N80,2)</f>
        <v>0.82</v>
      </c>
      <c r="P80" s="180">
        <v>0</v>
      </c>
      <c r="Q80" s="180">
        <f>ROUND(E80*P80,2)</f>
        <v>0</v>
      </c>
      <c r="R80" s="180"/>
      <c r="S80" s="180" t="s">
        <v>114</v>
      </c>
      <c r="T80" s="181" t="s">
        <v>114</v>
      </c>
      <c r="U80" s="157">
        <v>0.47699999999999998</v>
      </c>
      <c r="V80" s="157">
        <f>ROUND(E80*U80,2)</f>
        <v>0.15</v>
      </c>
      <c r="W80" s="157"/>
      <c r="X80" s="157" t="s">
        <v>115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125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274" t="s">
        <v>183</v>
      </c>
      <c r="D81" s="275"/>
      <c r="E81" s="275"/>
      <c r="F81" s="275"/>
      <c r="G81" s="275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135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3" t="s">
        <v>184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3" t="s">
        <v>185</v>
      </c>
      <c r="D83" s="158"/>
      <c r="E83" s="159">
        <v>0.27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4" t="s">
        <v>122</v>
      </c>
      <c r="D84" s="160"/>
      <c r="E84" s="161">
        <v>0.27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1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5" t="s">
        <v>186</v>
      </c>
      <c r="D85" s="162"/>
      <c r="E85" s="163">
        <v>5.3999999999999999E-2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4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5">
        <v>17</v>
      </c>
      <c r="B86" s="176" t="s">
        <v>187</v>
      </c>
      <c r="C86" s="192" t="s">
        <v>188</v>
      </c>
      <c r="D86" s="177" t="s">
        <v>164</v>
      </c>
      <c r="E86" s="178">
        <v>0.55000000000000004</v>
      </c>
      <c r="F86" s="179"/>
      <c r="G86" s="180">
        <f>ROUND(E86*F86,2)</f>
        <v>0</v>
      </c>
      <c r="H86" s="179"/>
      <c r="I86" s="180">
        <f>ROUND(E86*H86,2)</f>
        <v>0</v>
      </c>
      <c r="J86" s="179"/>
      <c r="K86" s="180">
        <f>ROUND(E86*J86,2)</f>
        <v>0</v>
      </c>
      <c r="L86" s="180">
        <v>21</v>
      </c>
      <c r="M86" s="180">
        <f>G86*(1+L86/100)</f>
        <v>0</v>
      </c>
      <c r="N86" s="180">
        <v>3.9199999999999999E-2</v>
      </c>
      <c r="O86" s="180">
        <f>ROUND(E86*N86,2)</f>
        <v>0.02</v>
      </c>
      <c r="P86" s="180">
        <v>0</v>
      </c>
      <c r="Q86" s="180">
        <f>ROUND(E86*P86,2)</f>
        <v>0</v>
      </c>
      <c r="R86" s="180"/>
      <c r="S86" s="180" t="s">
        <v>114</v>
      </c>
      <c r="T86" s="181" t="s">
        <v>114</v>
      </c>
      <c r="U86" s="157">
        <v>1.05</v>
      </c>
      <c r="V86" s="157">
        <f>ROUND(E86*U86,2)</f>
        <v>0.57999999999999996</v>
      </c>
      <c r="W86" s="157"/>
      <c r="X86" s="157" t="s">
        <v>115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125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3" t="s">
        <v>184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3" t="s">
        <v>189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3" t="s">
        <v>190</v>
      </c>
      <c r="D89" s="158"/>
      <c r="E89" s="159">
        <v>0.55000000000000004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4" t="s">
        <v>122</v>
      </c>
      <c r="D90" s="160"/>
      <c r="E90" s="161">
        <v>0.55000000000000004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1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18</v>
      </c>
      <c r="B91" s="176" t="s">
        <v>191</v>
      </c>
      <c r="C91" s="192" t="s">
        <v>192</v>
      </c>
      <c r="D91" s="177" t="s">
        <v>164</v>
      </c>
      <c r="E91" s="178">
        <v>0.55000000000000004</v>
      </c>
      <c r="F91" s="179"/>
      <c r="G91" s="180">
        <f>ROUND(E91*F91,2)</f>
        <v>0</v>
      </c>
      <c r="H91" s="179"/>
      <c r="I91" s="180">
        <f>ROUND(E91*H91,2)</f>
        <v>0</v>
      </c>
      <c r="J91" s="179"/>
      <c r="K91" s="180">
        <f>ROUND(E91*J91,2)</f>
        <v>0</v>
      </c>
      <c r="L91" s="180">
        <v>21</v>
      </c>
      <c r="M91" s="180">
        <f>G91*(1+L91/100)</f>
        <v>0</v>
      </c>
      <c r="N91" s="180">
        <v>0</v>
      </c>
      <c r="O91" s="180">
        <f>ROUND(E91*N91,2)</f>
        <v>0</v>
      </c>
      <c r="P91" s="180">
        <v>0</v>
      </c>
      <c r="Q91" s="180">
        <f>ROUND(E91*P91,2)</f>
        <v>0</v>
      </c>
      <c r="R91" s="180"/>
      <c r="S91" s="180" t="s">
        <v>114</v>
      </c>
      <c r="T91" s="181" t="s">
        <v>114</v>
      </c>
      <c r="U91" s="157">
        <v>0.32</v>
      </c>
      <c r="V91" s="157">
        <f>ROUND(E91*U91,2)</f>
        <v>0.18</v>
      </c>
      <c r="W91" s="157"/>
      <c r="X91" s="157" t="s">
        <v>115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125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274" t="s">
        <v>193</v>
      </c>
      <c r="D92" s="275"/>
      <c r="E92" s="275"/>
      <c r="F92" s="275"/>
      <c r="G92" s="275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135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3" t="s">
        <v>194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3" t="s">
        <v>195</v>
      </c>
      <c r="D94" s="158"/>
      <c r="E94" s="159">
        <v>0.55000000000000004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5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4" t="s">
        <v>122</v>
      </c>
      <c r="D95" s="160"/>
      <c r="E95" s="161">
        <v>0.55000000000000004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1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169" t="s">
        <v>109</v>
      </c>
      <c r="B96" s="170" t="s">
        <v>67</v>
      </c>
      <c r="C96" s="191" t="s">
        <v>68</v>
      </c>
      <c r="D96" s="171"/>
      <c r="E96" s="172"/>
      <c r="F96" s="173"/>
      <c r="G96" s="173">
        <f>SUMIF(AG97:AG115,"&lt;&gt;NOR",G97:G115)</f>
        <v>0</v>
      </c>
      <c r="H96" s="173"/>
      <c r="I96" s="173">
        <f>SUM(I97:I115)</f>
        <v>0</v>
      </c>
      <c r="J96" s="173"/>
      <c r="K96" s="173">
        <f>SUM(K97:K115)</f>
        <v>0</v>
      </c>
      <c r="L96" s="173"/>
      <c r="M96" s="173">
        <f>SUM(M97:M115)</f>
        <v>0</v>
      </c>
      <c r="N96" s="173"/>
      <c r="O96" s="173">
        <f>SUM(O97:O115)</f>
        <v>0.68</v>
      </c>
      <c r="P96" s="173"/>
      <c r="Q96" s="173">
        <f>SUM(Q97:Q115)</f>
        <v>0</v>
      </c>
      <c r="R96" s="173"/>
      <c r="S96" s="173"/>
      <c r="T96" s="174"/>
      <c r="U96" s="168"/>
      <c r="V96" s="168">
        <f>SUM(V97:V115)</f>
        <v>2.29</v>
      </c>
      <c r="W96" s="168"/>
      <c r="X96" s="168"/>
      <c r="AG96" t="s">
        <v>110</v>
      </c>
    </row>
    <row r="97" spans="1:60" outlineLevel="1" x14ac:dyDescent="0.2">
      <c r="A97" s="175">
        <v>19</v>
      </c>
      <c r="B97" s="176" t="s">
        <v>196</v>
      </c>
      <c r="C97" s="192" t="s">
        <v>197</v>
      </c>
      <c r="D97" s="177" t="s">
        <v>164</v>
      </c>
      <c r="E97" s="178">
        <v>0.57599999999999996</v>
      </c>
      <c r="F97" s="179"/>
      <c r="G97" s="180">
        <f>ROUND(E97*F97,2)</f>
        <v>0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0</v>
      </c>
      <c r="N97" s="180">
        <v>7.3899999999999993E-2</v>
      </c>
      <c r="O97" s="180">
        <f>ROUND(E97*N97,2)</f>
        <v>0.04</v>
      </c>
      <c r="P97" s="180">
        <v>0</v>
      </c>
      <c r="Q97" s="180">
        <f>ROUND(E97*P97,2)</f>
        <v>0</v>
      </c>
      <c r="R97" s="180"/>
      <c r="S97" s="180" t="s">
        <v>114</v>
      </c>
      <c r="T97" s="181" t="s">
        <v>114</v>
      </c>
      <c r="U97" s="157">
        <v>0.47799999999999998</v>
      </c>
      <c r="V97" s="157">
        <f>ROUND(E97*U97,2)</f>
        <v>0.28000000000000003</v>
      </c>
      <c r="W97" s="157"/>
      <c r="X97" s="157" t="s">
        <v>115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3" t="s">
        <v>198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3" t="s">
        <v>174</v>
      </c>
      <c r="D99" s="158"/>
      <c r="E99" s="159">
        <v>0.57599999999999996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5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4" t="s">
        <v>122</v>
      </c>
      <c r="D100" s="160"/>
      <c r="E100" s="161">
        <v>0.57599999999999996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1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5">
        <v>20</v>
      </c>
      <c r="B101" s="176" t="s">
        <v>199</v>
      </c>
      <c r="C101" s="192" t="s">
        <v>200</v>
      </c>
      <c r="D101" s="177" t="s">
        <v>164</v>
      </c>
      <c r="E101" s="178">
        <v>0.57599999999999996</v>
      </c>
      <c r="F101" s="179"/>
      <c r="G101" s="180">
        <f>ROUND(E101*F101,2)</f>
        <v>0</v>
      </c>
      <c r="H101" s="179"/>
      <c r="I101" s="180">
        <f>ROUND(E101*H101,2)</f>
        <v>0</v>
      </c>
      <c r="J101" s="179"/>
      <c r="K101" s="180">
        <f>ROUND(E101*J101,2)</f>
        <v>0</v>
      </c>
      <c r="L101" s="180">
        <v>21</v>
      </c>
      <c r="M101" s="180">
        <f>G101*(1+L101/100)</f>
        <v>0</v>
      </c>
      <c r="N101" s="180">
        <v>0.40481</v>
      </c>
      <c r="O101" s="180">
        <f>ROUND(E101*N101,2)</f>
        <v>0.23</v>
      </c>
      <c r="P101" s="180">
        <v>0</v>
      </c>
      <c r="Q101" s="180">
        <f>ROUND(E101*P101,2)</f>
        <v>0</v>
      </c>
      <c r="R101" s="180"/>
      <c r="S101" s="180" t="s">
        <v>114</v>
      </c>
      <c r="T101" s="181" t="s">
        <v>114</v>
      </c>
      <c r="U101" s="157">
        <v>1.9E-2</v>
      </c>
      <c r="V101" s="157">
        <f>ROUND(E101*U101,2)</f>
        <v>0.01</v>
      </c>
      <c r="W101" s="157"/>
      <c r="X101" s="157" t="s">
        <v>115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198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3" t="s">
        <v>174</v>
      </c>
      <c r="D103" s="158"/>
      <c r="E103" s="159">
        <v>0.57599999999999996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5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4" t="s">
        <v>122</v>
      </c>
      <c r="D104" s="160"/>
      <c r="E104" s="161">
        <v>0.57599999999999996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1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5">
        <v>21</v>
      </c>
      <c r="B105" s="176" t="s">
        <v>201</v>
      </c>
      <c r="C105" s="192" t="s">
        <v>202</v>
      </c>
      <c r="D105" s="177" t="s">
        <v>164</v>
      </c>
      <c r="E105" s="178">
        <v>0.57599999999999996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80">
        <v>0.441</v>
      </c>
      <c r="O105" s="180">
        <f>ROUND(E105*N105,2)</f>
        <v>0.25</v>
      </c>
      <c r="P105" s="180">
        <v>0</v>
      </c>
      <c r="Q105" s="180">
        <f>ROUND(E105*P105,2)</f>
        <v>0</v>
      </c>
      <c r="R105" s="180"/>
      <c r="S105" s="180" t="s">
        <v>114</v>
      </c>
      <c r="T105" s="181" t="s">
        <v>114</v>
      </c>
      <c r="U105" s="157">
        <v>2.9000000000000001E-2</v>
      </c>
      <c r="V105" s="157">
        <f>ROUND(E105*U105,2)</f>
        <v>0.02</v>
      </c>
      <c r="W105" s="157"/>
      <c r="X105" s="157" t="s">
        <v>115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3" t="s">
        <v>198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3" t="s">
        <v>174</v>
      </c>
      <c r="D107" s="158"/>
      <c r="E107" s="159">
        <v>0.57599999999999996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5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4" t="s">
        <v>122</v>
      </c>
      <c r="D108" s="160"/>
      <c r="E108" s="161">
        <v>0.57599999999999996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1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5">
        <v>22</v>
      </c>
      <c r="B109" s="176" t="s">
        <v>203</v>
      </c>
      <c r="C109" s="192" t="s">
        <v>204</v>
      </c>
      <c r="D109" s="177" t="s">
        <v>205</v>
      </c>
      <c r="E109" s="178">
        <v>4.5999999999999996</v>
      </c>
      <c r="F109" s="179"/>
      <c r="G109" s="180">
        <f>ROUND(E109*F109,2)</f>
        <v>0</v>
      </c>
      <c r="H109" s="179"/>
      <c r="I109" s="180">
        <f>ROUND(E109*H109,2)</f>
        <v>0</v>
      </c>
      <c r="J109" s="179"/>
      <c r="K109" s="180">
        <f>ROUND(E109*J109,2)</f>
        <v>0</v>
      </c>
      <c r="L109" s="180">
        <v>21</v>
      </c>
      <c r="M109" s="180">
        <f>G109*(1+L109/100)</f>
        <v>0</v>
      </c>
      <c r="N109" s="180">
        <v>3.6000000000000002E-4</v>
      </c>
      <c r="O109" s="180">
        <f>ROUND(E109*N109,2)</f>
        <v>0</v>
      </c>
      <c r="P109" s="180">
        <v>0</v>
      </c>
      <c r="Q109" s="180">
        <f>ROUND(E109*P109,2)</f>
        <v>0</v>
      </c>
      <c r="R109" s="180"/>
      <c r="S109" s="180" t="s">
        <v>114</v>
      </c>
      <c r="T109" s="181" t="s">
        <v>114</v>
      </c>
      <c r="U109" s="157">
        <v>0.43</v>
      </c>
      <c r="V109" s="157">
        <f>ROUND(E109*U109,2)</f>
        <v>1.98</v>
      </c>
      <c r="W109" s="157"/>
      <c r="X109" s="157" t="s">
        <v>115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116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3" t="s">
        <v>206</v>
      </c>
      <c r="D110" s="158"/>
      <c r="E110" s="159">
        <v>2.2000000000000002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93" t="s">
        <v>207</v>
      </c>
      <c r="D111" s="158"/>
      <c r="E111" s="159">
        <v>2.4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118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4" t="s">
        <v>122</v>
      </c>
      <c r="D112" s="160"/>
      <c r="E112" s="161">
        <v>4.5999999999999996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1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2.5" outlineLevel="1" x14ac:dyDescent="0.2">
      <c r="A113" s="175">
        <v>23</v>
      </c>
      <c r="B113" s="176" t="s">
        <v>208</v>
      </c>
      <c r="C113" s="192" t="s">
        <v>209</v>
      </c>
      <c r="D113" s="177" t="s">
        <v>179</v>
      </c>
      <c r="E113" s="178">
        <v>2</v>
      </c>
      <c r="F113" s="179"/>
      <c r="G113" s="180">
        <f>ROUND(E113*F113,2)</f>
        <v>0</v>
      </c>
      <c r="H113" s="179"/>
      <c r="I113" s="180">
        <f>ROUND(E113*H113,2)</f>
        <v>0</v>
      </c>
      <c r="J113" s="179"/>
      <c r="K113" s="180">
        <f>ROUND(E113*J113,2)</f>
        <v>0</v>
      </c>
      <c r="L113" s="180">
        <v>21</v>
      </c>
      <c r="M113" s="180">
        <f>G113*(1+L113/100)</f>
        <v>0</v>
      </c>
      <c r="N113" s="180">
        <v>8.1000000000000003E-2</v>
      </c>
      <c r="O113" s="180">
        <f>ROUND(E113*N113,2)</f>
        <v>0.16</v>
      </c>
      <c r="P113" s="180">
        <v>0</v>
      </c>
      <c r="Q113" s="180">
        <f>ROUND(E113*P113,2)</f>
        <v>0</v>
      </c>
      <c r="R113" s="180"/>
      <c r="S113" s="180" t="s">
        <v>210</v>
      </c>
      <c r="T113" s="181" t="s">
        <v>211</v>
      </c>
      <c r="U113" s="157">
        <v>0</v>
      </c>
      <c r="V113" s="157">
        <f>ROUND(E113*U113,2)</f>
        <v>0</v>
      </c>
      <c r="W113" s="157"/>
      <c r="X113" s="157" t="s">
        <v>115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125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93" t="s">
        <v>212</v>
      </c>
      <c r="D114" s="158"/>
      <c r="E114" s="159">
        <v>2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4" t="s">
        <v>122</v>
      </c>
      <c r="D115" s="160"/>
      <c r="E115" s="161">
        <v>2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1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x14ac:dyDescent="0.2">
      <c r="A116" s="169" t="s">
        <v>109</v>
      </c>
      <c r="B116" s="170" t="s">
        <v>69</v>
      </c>
      <c r="C116" s="191" t="s">
        <v>70</v>
      </c>
      <c r="D116" s="171"/>
      <c r="E116" s="172"/>
      <c r="F116" s="173"/>
      <c r="G116" s="173">
        <f>SUMIF(AG117:AG128,"&lt;&gt;NOR",G117:G128)</f>
        <v>0</v>
      </c>
      <c r="H116" s="173"/>
      <c r="I116" s="173">
        <f>SUM(I117:I128)</f>
        <v>0</v>
      </c>
      <c r="J116" s="173"/>
      <c r="K116" s="173">
        <f>SUM(K117:K128)</f>
        <v>0</v>
      </c>
      <c r="L116" s="173"/>
      <c r="M116" s="173">
        <f>SUM(M117:M128)</f>
        <v>0</v>
      </c>
      <c r="N116" s="173"/>
      <c r="O116" s="173">
        <f>SUM(O117:O128)</f>
        <v>0</v>
      </c>
      <c r="P116" s="173"/>
      <c r="Q116" s="173">
        <f>SUM(Q117:Q128)</f>
        <v>0</v>
      </c>
      <c r="R116" s="173"/>
      <c r="S116" s="173"/>
      <c r="T116" s="174"/>
      <c r="U116" s="168"/>
      <c r="V116" s="168">
        <f>SUM(V117:V128)</f>
        <v>1.38</v>
      </c>
      <c r="W116" s="168"/>
      <c r="X116" s="168"/>
      <c r="AG116" t="s">
        <v>110</v>
      </c>
    </row>
    <row r="117" spans="1:60" outlineLevel="1" x14ac:dyDescent="0.2">
      <c r="A117" s="175">
        <v>24</v>
      </c>
      <c r="B117" s="176" t="s">
        <v>213</v>
      </c>
      <c r="C117" s="192" t="s">
        <v>214</v>
      </c>
      <c r="D117" s="177" t="s">
        <v>205</v>
      </c>
      <c r="E117" s="178">
        <v>6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80">
        <v>0</v>
      </c>
      <c r="O117" s="180">
        <f>ROUND(E117*N117,2)</f>
        <v>0</v>
      </c>
      <c r="P117" s="180">
        <v>0</v>
      </c>
      <c r="Q117" s="180">
        <f>ROUND(E117*P117,2)</f>
        <v>0</v>
      </c>
      <c r="R117" s="180"/>
      <c r="S117" s="180" t="s">
        <v>114</v>
      </c>
      <c r="T117" s="181" t="s">
        <v>114</v>
      </c>
      <c r="U117" s="157">
        <v>1.2E-2</v>
      </c>
      <c r="V117" s="157">
        <f>ROUND(E117*U117,2)</f>
        <v>7.0000000000000007E-2</v>
      </c>
      <c r="W117" s="157"/>
      <c r="X117" s="157" t="s">
        <v>115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116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93" t="s">
        <v>215</v>
      </c>
      <c r="D118" s="158"/>
      <c r="E118" s="159">
        <v>6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4" t="s">
        <v>122</v>
      </c>
      <c r="D119" s="160"/>
      <c r="E119" s="161">
        <v>6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25</v>
      </c>
      <c r="B120" s="176" t="s">
        <v>216</v>
      </c>
      <c r="C120" s="192" t="s">
        <v>217</v>
      </c>
      <c r="D120" s="177" t="s">
        <v>205</v>
      </c>
      <c r="E120" s="178">
        <v>6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9.0000000000000006E-5</v>
      </c>
      <c r="O120" s="180">
        <f>ROUND(E120*N120,2)</f>
        <v>0</v>
      </c>
      <c r="P120" s="180">
        <v>0</v>
      </c>
      <c r="Q120" s="180">
        <f>ROUND(E120*P120,2)</f>
        <v>0</v>
      </c>
      <c r="R120" s="180"/>
      <c r="S120" s="180" t="s">
        <v>114</v>
      </c>
      <c r="T120" s="181" t="s">
        <v>114</v>
      </c>
      <c r="U120" s="157">
        <v>2.1999999999999999E-2</v>
      </c>
      <c r="V120" s="157">
        <f>ROUND(E120*U120,2)</f>
        <v>0.13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3" t="s">
        <v>215</v>
      </c>
      <c r="D121" s="158"/>
      <c r="E121" s="159">
        <v>6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4" t="s">
        <v>122</v>
      </c>
      <c r="D122" s="160"/>
      <c r="E122" s="161">
        <v>6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1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5">
        <v>26</v>
      </c>
      <c r="B123" s="176" t="s">
        <v>218</v>
      </c>
      <c r="C123" s="192" t="s">
        <v>219</v>
      </c>
      <c r="D123" s="177" t="s">
        <v>164</v>
      </c>
      <c r="E123" s="178">
        <v>2.7</v>
      </c>
      <c r="F123" s="179"/>
      <c r="G123" s="180">
        <f>ROUND(E123*F123,2)</f>
        <v>0</v>
      </c>
      <c r="H123" s="179"/>
      <c r="I123" s="180">
        <f>ROUND(E123*H123,2)</f>
        <v>0</v>
      </c>
      <c r="J123" s="179"/>
      <c r="K123" s="180">
        <f>ROUND(E123*J123,2)</f>
        <v>0</v>
      </c>
      <c r="L123" s="180">
        <v>21</v>
      </c>
      <c r="M123" s="180">
        <f>G123*(1+L123/100)</f>
        <v>0</v>
      </c>
      <c r="N123" s="180">
        <v>0</v>
      </c>
      <c r="O123" s="180">
        <f>ROUND(E123*N123,2)</f>
        <v>0</v>
      </c>
      <c r="P123" s="180">
        <v>0</v>
      </c>
      <c r="Q123" s="180">
        <f>ROUND(E123*P123,2)</f>
        <v>0</v>
      </c>
      <c r="R123" s="180"/>
      <c r="S123" s="180" t="s">
        <v>114</v>
      </c>
      <c r="T123" s="181" t="s">
        <v>114</v>
      </c>
      <c r="U123" s="157">
        <v>0.125</v>
      </c>
      <c r="V123" s="157">
        <f>ROUND(E123*U123,2)</f>
        <v>0.34</v>
      </c>
      <c r="W123" s="157"/>
      <c r="X123" s="157" t="s">
        <v>115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116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3" t="s">
        <v>220</v>
      </c>
      <c r="D124" s="158"/>
      <c r="E124" s="159">
        <v>2.7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4" t="s">
        <v>122</v>
      </c>
      <c r="D125" s="160"/>
      <c r="E125" s="161">
        <v>2.7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1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5">
        <v>27</v>
      </c>
      <c r="B126" s="176" t="s">
        <v>221</v>
      </c>
      <c r="C126" s="192" t="s">
        <v>222</v>
      </c>
      <c r="D126" s="177" t="s">
        <v>164</v>
      </c>
      <c r="E126" s="178">
        <v>2.7</v>
      </c>
      <c r="F126" s="179"/>
      <c r="G126" s="180">
        <f>ROUND(E126*F126,2)</f>
        <v>0</v>
      </c>
      <c r="H126" s="179"/>
      <c r="I126" s="180">
        <f>ROUND(E126*H126,2)</f>
        <v>0</v>
      </c>
      <c r="J126" s="179"/>
      <c r="K126" s="180">
        <f>ROUND(E126*J126,2)</f>
        <v>0</v>
      </c>
      <c r="L126" s="180">
        <v>21</v>
      </c>
      <c r="M126" s="180">
        <f>G126*(1+L126/100)</f>
        <v>0</v>
      </c>
      <c r="N126" s="180">
        <v>7.6000000000000004E-4</v>
      </c>
      <c r="O126" s="180">
        <f>ROUND(E126*N126,2)</f>
        <v>0</v>
      </c>
      <c r="P126" s="180">
        <v>0</v>
      </c>
      <c r="Q126" s="180">
        <f>ROUND(E126*P126,2)</f>
        <v>0</v>
      </c>
      <c r="R126" s="180"/>
      <c r="S126" s="180" t="s">
        <v>114</v>
      </c>
      <c r="T126" s="181" t="s">
        <v>114</v>
      </c>
      <c r="U126" s="157">
        <v>0.311</v>
      </c>
      <c r="V126" s="157">
        <f>ROUND(E126*U126,2)</f>
        <v>0.84</v>
      </c>
      <c r="W126" s="157"/>
      <c r="X126" s="157" t="s">
        <v>115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116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93" t="s">
        <v>220</v>
      </c>
      <c r="D127" s="158"/>
      <c r="E127" s="159">
        <v>2.7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94" t="s">
        <v>122</v>
      </c>
      <c r="D128" s="160"/>
      <c r="E128" s="161">
        <v>2.7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1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5.5" x14ac:dyDescent="0.2">
      <c r="A129" s="169" t="s">
        <v>109</v>
      </c>
      <c r="B129" s="170" t="s">
        <v>71</v>
      </c>
      <c r="C129" s="191" t="s">
        <v>72</v>
      </c>
      <c r="D129" s="171"/>
      <c r="E129" s="172"/>
      <c r="F129" s="173"/>
      <c r="G129" s="173">
        <f>SUMIF(AG130:AG133,"&lt;&gt;NOR",G130:G133)</f>
        <v>0</v>
      </c>
      <c r="H129" s="173"/>
      <c r="I129" s="173">
        <f>SUM(I130:I133)</f>
        <v>0</v>
      </c>
      <c r="J129" s="173"/>
      <c r="K129" s="173">
        <f>SUM(K130:K133)</f>
        <v>0</v>
      </c>
      <c r="L129" s="173"/>
      <c r="M129" s="173">
        <f>SUM(M130:M133)</f>
        <v>0</v>
      </c>
      <c r="N129" s="173"/>
      <c r="O129" s="173">
        <f>SUM(O130:O133)</f>
        <v>0</v>
      </c>
      <c r="P129" s="173"/>
      <c r="Q129" s="173">
        <f>SUM(Q130:Q133)</f>
        <v>0</v>
      </c>
      <c r="R129" s="173"/>
      <c r="S129" s="173"/>
      <c r="T129" s="174"/>
      <c r="U129" s="168"/>
      <c r="V129" s="168">
        <f>SUM(V130:V133)</f>
        <v>3.48</v>
      </c>
      <c r="W129" s="168"/>
      <c r="X129" s="168"/>
      <c r="AG129" t="s">
        <v>110</v>
      </c>
    </row>
    <row r="130" spans="1:60" outlineLevel="1" x14ac:dyDescent="0.2">
      <c r="A130" s="175">
        <v>28</v>
      </c>
      <c r="B130" s="176" t="s">
        <v>223</v>
      </c>
      <c r="C130" s="192" t="s">
        <v>224</v>
      </c>
      <c r="D130" s="177" t="s">
        <v>164</v>
      </c>
      <c r="E130" s="178">
        <v>25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80">
        <v>0</v>
      </c>
      <c r="O130" s="180">
        <f>ROUND(E130*N130,2)</f>
        <v>0</v>
      </c>
      <c r="P130" s="180">
        <v>0</v>
      </c>
      <c r="Q130" s="180">
        <f>ROUND(E130*P130,2)</f>
        <v>0</v>
      </c>
      <c r="R130" s="180"/>
      <c r="S130" s="180" t="s">
        <v>114</v>
      </c>
      <c r="T130" s="181" t="s">
        <v>114</v>
      </c>
      <c r="U130" s="157">
        <v>0.13900000000000001</v>
      </c>
      <c r="V130" s="157">
        <f>ROUND(E130*U130,2)</f>
        <v>3.48</v>
      </c>
      <c r="W130" s="157"/>
      <c r="X130" s="157" t="s">
        <v>115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116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ht="22.5" outlineLevel="1" x14ac:dyDescent="0.2">
      <c r="A131" s="155"/>
      <c r="B131" s="156"/>
      <c r="C131" s="274" t="s">
        <v>225</v>
      </c>
      <c r="D131" s="275"/>
      <c r="E131" s="275"/>
      <c r="F131" s="275"/>
      <c r="G131" s="275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135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82" t="str">
        <f>C131</f>
        <v>Položka je určena pro vyčištění ostatních objektů (např. kanálů, zásobníků, kůlen apod.) - vynesení zbytků stavebního rumu, kropení a 2 x zametení podlah, oprášení stěn a výplní otvorů.</v>
      </c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93" t="s">
        <v>226</v>
      </c>
      <c r="D132" s="158"/>
      <c r="E132" s="159">
        <v>25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94" t="s">
        <v>122</v>
      </c>
      <c r="D133" s="160"/>
      <c r="E133" s="161">
        <v>25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1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x14ac:dyDescent="0.2">
      <c r="A134" s="169" t="s">
        <v>109</v>
      </c>
      <c r="B134" s="170" t="s">
        <v>73</v>
      </c>
      <c r="C134" s="191" t="s">
        <v>74</v>
      </c>
      <c r="D134" s="171"/>
      <c r="E134" s="172"/>
      <c r="F134" s="173"/>
      <c r="G134" s="173">
        <f>SUMIF(AG135:AG135,"&lt;&gt;NOR",G135:G135)</f>
        <v>0</v>
      </c>
      <c r="H134" s="173"/>
      <c r="I134" s="173">
        <f>SUM(I135:I135)</f>
        <v>0</v>
      </c>
      <c r="J134" s="173"/>
      <c r="K134" s="173">
        <f>SUM(K135:K135)</f>
        <v>0</v>
      </c>
      <c r="L134" s="173"/>
      <c r="M134" s="173">
        <f>SUM(M135:M135)</f>
        <v>0</v>
      </c>
      <c r="N134" s="173"/>
      <c r="O134" s="173">
        <f>SUM(O135:O135)</f>
        <v>0</v>
      </c>
      <c r="P134" s="173"/>
      <c r="Q134" s="173">
        <f>SUM(Q135:Q135)</f>
        <v>0</v>
      </c>
      <c r="R134" s="173"/>
      <c r="S134" s="173"/>
      <c r="T134" s="174"/>
      <c r="U134" s="168"/>
      <c r="V134" s="168">
        <f>SUM(V135:V135)</f>
        <v>0.62</v>
      </c>
      <c r="W134" s="168"/>
      <c r="X134" s="168"/>
      <c r="AG134" t="s">
        <v>110</v>
      </c>
    </row>
    <row r="135" spans="1:60" outlineLevel="1" x14ac:dyDescent="0.2">
      <c r="A135" s="183">
        <v>29</v>
      </c>
      <c r="B135" s="184" t="s">
        <v>227</v>
      </c>
      <c r="C135" s="199" t="s">
        <v>228</v>
      </c>
      <c r="D135" s="185" t="s">
        <v>151</v>
      </c>
      <c r="E135" s="186">
        <v>1.59832</v>
      </c>
      <c r="F135" s="187"/>
      <c r="G135" s="188">
        <f>ROUND(E135*F135,2)</f>
        <v>0</v>
      </c>
      <c r="H135" s="187"/>
      <c r="I135" s="188">
        <f>ROUND(E135*H135,2)</f>
        <v>0</v>
      </c>
      <c r="J135" s="187"/>
      <c r="K135" s="188">
        <f>ROUND(E135*J135,2)</f>
        <v>0</v>
      </c>
      <c r="L135" s="188">
        <v>21</v>
      </c>
      <c r="M135" s="188">
        <f>G135*(1+L135/100)</f>
        <v>0</v>
      </c>
      <c r="N135" s="188">
        <v>0</v>
      </c>
      <c r="O135" s="188">
        <f>ROUND(E135*N135,2)</f>
        <v>0</v>
      </c>
      <c r="P135" s="188">
        <v>0</v>
      </c>
      <c r="Q135" s="188">
        <f>ROUND(E135*P135,2)</f>
        <v>0</v>
      </c>
      <c r="R135" s="188"/>
      <c r="S135" s="188" t="s">
        <v>114</v>
      </c>
      <c r="T135" s="189" t="s">
        <v>114</v>
      </c>
      <c r="U135" s="157">
        <v>0.39</v>
      </c>
      <c r="V135" s="157">
        <f>ROUND(E135*U135,2)</f>
        <v>0.62</v>
      </c>
      <c r="W135" s="157"/>
      <c r="X135" s="157" t="s">
        <v>229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230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x14ac:dyDescent="0.2">
      <c r="A136" s="169" t="s">
        <v>109</v>
      </c>
      <c r="B136" s="170" t="s">
        <v>80</v>
      </c>
      <c r="C136" s="191" t="s">
        <v>81</v>
      </c>
      <c r="D136" s="171"/>
      <c r="E136" s="172"/>
      <c r="F136" s="173"/>
      <c r="G136" s="173">
        <f>SUMIF(AG137:AG144,"&lt;&gt;NOR",G137:G144)</f>
        <v>0</v>
      </c>
      <c r="H136" s="173"/>
      <c r="I136" s="173">
        <f>SUM(I137:I144)</f>
        <v>0</v>
      </c>
      <c r="J136" s="173"/>
      <c r="K136" s="173">
        <f>SUM(K137:K144)</f>
        <v>0</v>
      </c>
      <c r="L136" s="173"/>
      <c r="M136" s="173">
        <f>SUM(M137:M144)</f>
        <v>0</v>
      </c>
      <c r="N136" s="173"/>
      <c r="O136" s="173">
        <f>SUM(O137:O144)</f>
        <v>0</v>
      </c>
      <c r="P136" s="173"/>
      <c r="Q136" s="173">
        <f>SUM(Q137:Q144)</f>
        <v>0</v>
      </c>
      <c r="R136" s="173"/>
      <c r="S136" s="173"/>
      <c r="T136" s="174"/>
      <c r="U136" s="168"/>
      <c r="V136" s="168">
        <f>SUM(V137:V144)</f>
        <v>3.02</v>
      </c>
      <c r="W136" s="168"/>
      <c r="X136" s="168"/>
      <c r="AG136" t="s">
        <v>110</v>
      </c>
    </row>
    <row r="137" spans="1:60" outlineLevel="1" x14ac:dyDescent="0.2">
      <c r="A137" s="175">
        <v>30</v>
      </c>
      <c r="B137" s="176" t="s">
        <v>231</v>
      </c>
      <c r="C137" s="192" t="s">
        <v>232</v>
      </c>
      <c r="D137" s="177" t="s">
        <v>151</v>
      </c>
      <c r="E137" s="178">
        <v>0.63648000000000005</v>
      </c>
      <c r="F137" s="179"/>
      <c r="G137" s="180">
        <f>ROUND(E137*F137,2)</f>
        <v>0</v>
      </c>
      <c r="H137" s="179"/>
      <c r="I137" s="180">
        <f>ROUND(E137*H137,2)</f>
        <v>0</v>
      </c>
      <c r="J137" s="179"/>
      <c r="K137" s="180">
        <f>ROUND(E137*J137,2)</f>
        <v>0</v>
      </c>
      <c r="L137" s="180">
        <v>21</v>
      </c>
      <c r="M137" s="180">
        <f>G137*(1+L137/100)</f>
        <v>0</v>
      </c>
      <c r="N137" s="180">
        <v>0</v>
      </c>
      <c r="O137" s="180">
        <f>ROUND(E137*N137,2)</f>
        <v>0</v>
      </c>
      <c r="P137" s="180">
        <v>0</v>
      </c>
      <c r="Q137" s="180">
        <f>ROUND(E137*P137,2)</f>
        <v>0</v>
      </c>
      <c r="R137" s="180"/>
      <c r="S137" s="180" t="s">
        <v>114</v>
      </c>
      <c r="T137" s="181" t="s">
        <v>114</v>
      </c>
      <c r="U137" s="157">
        <v>0.752</v>
      </c>
      <c r="V137" s="157">
        <f>ROUND(E137*U137,2)</f>
        <v>0.48</v>
      </c>
      <c r="W137" s="157"/>
      <c r="X137" s="157" t="s">
        <v>233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234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22.5" outlineLevel="1" x14ac:dyDescent="0.2">
      <c r="A138" s="155"/>
      <c r="B138" s="156"/>
      <c r="C138" s="274" t="s">
        <v>235</v>
      </c>
      <c r="D138" s="275"/>
      <c r="E138" s="275"/>
      <c r="F138" s="275"/>
      <c r="G138" s="275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135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82" t="str">
        <f>C138</f>
        <v>S naložením suti nebo vybouraných hmot do dopravního prostředku a na jejich vyložením, popřípadě přeložením na normální dopravní prostředek.</v>
      </c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83">
        <v>31</v>
      </c>
      <c r="B139" s="184" t="s">
        <v>236</v>
      </c>
      <c r="C139" s="199" t="s">
        <v>237</v>
      </c>
      <c r="D139" s="185" t="s">
        <v>151</v>
      </c>
      <c r="E139" s="186">
        <v>5.7283200000000001</v>
      </c>
      <c r="F139" s="187"/>
      <c r="G139" s="188">
        <f>ROUND(E139*F139,2)</f>
        <v>0</v>
      </c>
      <c r="H139" s="187"/>
      <c r="I139" s="188">
        <f>ROUND(E139*H139,2)</f>
        <v>0</v>
      </c>
      <c r="J139" s="187"/>
      <c r="K139" s="188">
        <f>ROUND(E139*J139,2)</f>
        <v>0</v>
      </c>
      <c r="L139" s="188">
        <v>21</v>
      </c>
      <c r="M139" s="188">
        <f>G139*(1+L139/100)</f>
        <v>0</v>
      </c>
      <c r="N139" s="188">
        <v>0</v>
      </c>
      <c r="O139" s="188">
        <f>ROUND(E139*N139,2)</f>
        <v>0</v>
      </c>
      <c r="P139" s="188">
        <v>0</v>
      </c>
      <c r="Q139" s="188">
        <f>ROUND(E139*P139,2)</f>
        <v>0</v>
      </c>
      <c r="R139" s="188"/>
      <c r="S139" s="188" t="s">
        <v>114</v>
      </c>
      <c r="T139" s="189" t="s">
        <v>114</v>
      </c>
      <c r="U139" s="157">
        <v>0.36</v>
      </c>
      <c r="V139" s="157">
        <f>ROUND(E139*U139,2)</f>
        <v>2.06</v>
      </c>
      <c r="W139" s="157"/>
      <c r="X139" s="157" t="s">
        <v>233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234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83">
        <v>32</v>
      </c>
      <c r="B140" s="184" t="s">
        <v>238</v>
      </c>
      <c r="C140" s="199" t="s">
        <v>239</v>
      </c>
      <c r="D140" s="185" t="s">
        <v>151</v>
      </c>
      <c r="E140" s="186">
        <v>0.63648000000000005</v>
      </c>
      <c r="F140" s="187"/>
      <c r="G140" s="188">
        <f>ROUND(E140*F140,2)</f>
        <v>0</v>
      </c>
      <c r="H140" s="187"/>
      <c r="I140" s="188">
        <f>ROUND(E140*H140,2)</f>
        <v>0</v>
      </c>
      <c r="J140" s="187"/>
      <c r="K140" s="188">
        <f>ROUND(E140*J140,2)</f>
        <v>0</v>
      </c>
      <c r="L140" s="188">
        <v>21</v>
      </c>
      <c r="M140" s="188">
        <f>G140*(1+L140/100)</f>
        <v>0</v>
      </c>
      <c r="N140" s="188">
        <v>0</v>
      </c>
      <c r="O140" s="188">
        <f>ROUND(E140*N140,2)</f>
        <v>0</v>
      </c>
      <c r="P140" s="188">
        <v>0</v>
      </c>
      <c r="Q140" s="188">
        <f>ROUND(E140*P140,2)</f>
        <v>0</v>
      </c>
      <c r="R140" s="188"/>
      <c r="S140" s="188" t="s">
        <v>114</v>
      </c>
      <c r="T140" s="189" t="s">
        <v>114</v>
      </c>
      <c r="U140" s="157">
        <v>0.26500000000000001</v>
      </c>
      <c r="V140" s="157">
        <f>ROUND(E140*U140,2)</f>
        <v>0.17</v>
      </c>
      <c r="W140" s="157"/>
      <c r="X140" s="157" t="s">
        <v>233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234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75">
        <v>33</v>
      </c>
      <c r="B141" s="176" t="s">
        <v>240</v>
      </c>
      <c r="C141" s="192" t="s">
        <v>241</v>
      </c>
      <c r="D141" s="177" t="s">
        <v>151</v>
      </c>
      <c r="E141" s="178">
        <v>0.63648000000000005</v>
      </c>
      <c r="F141" s="179"/>
      <c r="G141" s="180">
        <f>ROUND(E141*F141,2)</f>
        <v>0</v>
      </c>
      <c r="H141" s="179"/>
      <c r="I141" s="180">
        <f>ROUND(E141*H141,2)</f>
        <v>0</v>
      </c>
      <c r="J141" s="179"/>
      <c r="K141" s="180">
        <f>ROUND(E141*J141,2)</f>
        <v>0</v>
      </c>
      <c r="L141" s="180">
        <v>21</v>
      </c>
      <c r="M141" s="180">
        <f>G141*(1+L141/100)</f>
        <v>0</v>
      </c>
      <c r="N141" s="180">
        <v>0</v>
      </c>
      <c r="O141" s="180">
        <f>ROUND(E141*N141,2)</f>
        <v>0</v>
      </c>
      <c r="P141" s="180">
        <v>0</v>
      </c>
      <c r="Q141" s="180">
        <f>ROUND(E141*P141,2)</f>
        <v>0</v>
      </c>
      <c r="R141" s="180"/>
      <c r="S141" s="180" t="s">
        <v>114</v>
      </c>
      <c r="T141" s="181" t="s">
        <v>114</v>
      </c>
      <c r="U141" s="157">
        <v>0.49</v>
      </c>
      <c r="V141" s="157">
        <f>ROUND(E141*U141,2)</f>
        <v>0.31</v>
      </c>
      <c r="W141" s="157"/>
      <c r="X141" s="157" t="s">
        <v>233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234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274" t="s">
        <v>242</v>
      </c>
      <c r="D142" s="275"/>
      <c r="E142" s="275"/>
      <c r="F142" s="275"/>
      <c r="G142" s="275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135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83">
        <v>34</v>
      </c>
      <c r="B143" s="184" t="s">
        <v>243</v>
      </c>
      <c r="C143" s="199" t="s">
        <v>244</v>
      </c>
      <c r="D143" s="185" t="s">
        <v>151</v>
      </c>
      <c r="E143" s="186">
        <v>12.093120000000001</v>
      </c>
      <c r="F143" s="187"/>
      <c r="G143" s="188">
        <f>ROUND(E143*F143,2)</f>
        <v>0</v>
      </c>
      <c r="H143" s="187"/>
      <c r="I143" s="188">
        <f>ROUND(E143*H143,2)</f>
        <v>0</v>
      </c>
      <c r="J143" s="187"/>
      <c r="K143" s="188">
        <f>ROUND(E143*J143,2)</f>
        <v>0</v>
      </c>
      <c r="L143" s="188">
        <v>21</v>
      </c>
      <c r="M143" s="188">
        <f>G143*(1+L143/100)</f>
        <v>0</v>
      </c>
      <c r="N143" s="188">
        <v>0</v>
      </c>
      <c r="O143" s="188">
        <f>ROUND(E143*N143,2)</f>
        <v>0</v>
      </c>
      <c r="P143" s="188">
        <v>0</v>
      </c>
      <c r="Q143" s="188">
        <f>ROUND(E143*P143,2)</f>
        <v>0</v>
      </c>
      <c r="R143" s="188"/>
      <c r="S143" s="188" t="s">
        <v>114</v>
      </c>
      <c r="T143" s="189" t="s">
        <v>114</v>
      </c>
      <c r="U143" s="157">
        <v>0</v>
      </c>
      <c r="V143" s="157">
        <f>ROUND(E143*U143,2)</f>
        <v>0</v>
      </c>
      <c r="W143" s="157"/>
      <c r="X143" s="157" t="s">
        <v>233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234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75">
        <v>35</v>
      </c>
      <c r="B144" s="176" t="s">
        <v>245</v>
      </c>
      <c r="C144" s="192" t="s">
        <v>246</v>
      </c>
      <c r="D144" s="177" t="s">
        <v>151</v>
      </c>
      <c r="E144" s="178">
        <v>0.63648000000000005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21</v>
      </c>
      <c r="M144" s="180">
        <f>G144*(1+L144/100)</f>
        <v>0</v>
      </c>
      <c r="N144" s="180">
        <v>0</v>
      </c>
      <c r="O144" s="180">
        <f>ROUND(E144*N144,2)</f>
        <v>0</v>
      </c>
      <c r="P144" s="180">
        <v>0</v>
      </c>
      <c r="Q144" s="180">
        <f>ROUND(E144*P144,2)</f>
        <v>0</v>
      </c>
      <c r="R144" s="180"/>
      <c r="S144" s="180" t="s">
        <v>114</v>
      </c>
      <c r="T144" s="181" t="s">
        <v>114</v>
      </c>
      <c r="U144" s="157">
        <v>0</v>
      </c>
      <c r="V144" s="157">
        <f>ROUND(E144*U144,2)</f>
        <v>0</v>
      </c>
      <c r="W144" s="157"/>
      <c r="X144" s="157" t="s">
        <v>233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234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33" x14ac:dyDescent="0.2">
      <c r="A145" s="3"/>
      <c r="B145" s="4"/>
      <c r="C145" s="200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v>15</v>
      </c>
      <c r="AF145">
        <v>21</v>
      </c>
      <c r="AG145" t="s">
        <v>96</v>
      </c>
    </row>
    <row r="146" spans="1:33" x14ac:dyDescent="0.2">
      <c r="A146" s="151"/>
      <c r="B146" s="152" t="s">
        <v>31</v>
      </c>
      <c r="C146" s="201"/>
      <c r="D146" s="153"/>
      <c r="E146" s="154"/>
      <c r="F146" s="154"/>
      <c r="G146" s="190">
        <f>G8+G76+G96+G116+G129+G134+G136</f>
        <v>0</v>
      </c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f>SUMIF(L7:L144,AE145,G7:G144)</f>
        <v>0</v>
      </c>
      <c r="AF146">
        <f>SUMIF(L7:L144,AF145,G7:G144)</f>
        <v>0</v>
      </c>
      <c r="AG146" t="s">
        <v>247</v>
      </c>
    </row>
    <row r="147" spans="1:33" x14ac:dyDescent="0.2">
      <c r="A147" s="3"/>
      <c r="B147" s="4"/>
      <c r="C147" s="200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3"/>
      <c r="B148" s="4"/>
      <c r="C148" s="200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60" t="s">
        <v>248</v>
      </c>
      <c r="B149" s="260"/>
      <c r="C149" s="261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262"/>
      <c r="B150" s="263"/>
      <c r="C150" s="264"/>
      <c r="D150" s="263"/>
      <c r="E150" s="263"/>
      <c r="F150" s="263"/>
      <c r="G150" s="265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AG150" t="s">
        <v>249</v>
      </c>
    </row>
    <row r="151" spans="1:33" x14ac:dyDescent="0.2">
      <c r="A151" s="266"/>
      <c r="B151" s="267"/>
      <c r="C151" s="268"/>
      <c r="D151" s="267"/>
      <c r="E151" s="267"/>
      <c r="F151" s="267"/>
      <c r="G151" s="269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A152" s="266"/>
      <c r="B152" s="267"/>
      <c r="C152" s="268"/>
      <c r="D152" s="267"/>
      <c r="E152" s="267"/>
      <c r="F152" s="267"/>
      <c r="G152" s="269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33" x14ac:dyDescent="0.2">
      <c r="A153" s="266"/>
      <c r="B153" s="267"/>
      <c r="C153" s="268"/>
      <c r="D153" s="267"/>
      <c r="E153" s="267"/>
      <c r="F153" s="267"/>
      <c r="G153" s="269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33" x14ac:dyDescent="0.2">
      <c r="A154" s="270"/>
      <c r="B154" s="271"/>
      <c r="C154" s="272"/>
      <c r="D154" s="271"/>
      <c r="E154" s="271"/>
      <c r="F154" s="271"/>
      <c r="G154" s="27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33" x14ac:dyDescent="0.2">
      <c r="A155" s="3"/>
      <c r="B155" s="4"/>
      <c r="C155" s="200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33" x14ac:dyDescent="0.2">
      <c r="C156" s="202"/>
      <c r="D156" s="10"/>
      <c r="AG156" t="s">
        <v>250</v>
      </c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149:C149"/>
    <mergeCell ref="A150:G154"/>
    <mergeCell ref="C28:G28"/>
    <mergeCell ref="C46:G46"/>
    <mergeCell ref="C81:G81"/>
    <mergeCell ref="C92:G92"/>
    <mergeCell ref="C131:G131"/>
    <mergeCell ref="C138:G138"/>
    <mergeCell ref="C142:G14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6A701-0BF1-40FB-8F03-DE3F427EA584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357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SUMIF(AG9:AG116,"&lt;&gt;NOR",G9:G116)</f>
        <v>0</v>
      </c>
      <c r="H8" s="173"/>
      <c r="I8" s="173">
        <f>SUM(I9:I116)</f>
        <v>0</v>
      </c>
      <c r="J8" s="173"/>
      <c r="K8" s="173">
        <f>SUM(K9:K116)</f>
        <v>0</v>
      </c>
      <c r="L8" s="173"/>
      <c r="M8" s="173">
        <f>SUM(M9:M116)</f>
        <v>0</v>
      </c>
      <c r="N8" s="173"/>
      <c r="O8" s="173">
        <f>SUM(O9:O116)</f>
        <v>3.09</v>
      </c>
      <c r="P8" s="173"/>
      <c r="Q8" s="173">
        <f>SUM(Q9:Q116)</f>
        <v>12.31</v>
      </c>
      <c r="R8" s="173"/>
      <c r="S8" s="173"/>
      <c r="T8" s="174"/>
      <c r="U8" s="168"/>
      <c r="V8" s="168">
        <f>SUM(V9:V116)</f>
        <v>70.47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7.0244999999999997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32.700000000000003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125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251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3" t="s">
        <v>252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253</v>
      </c>
      <c r="D12" s="158"/>
      <c r="E12" s="159">
        <v>4.5045000000000002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3" t="s">
        <v>254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93" t="s">
        <v>255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256</v>
      </c>
      <c r="D15" s="158"/>
      <c r="E15" s="159">
        <v>2.52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4" t="s">
        <v>122</v>
      </c>
      <c r="D16" s="160"/>
      <c r="E16" s="161">
        <v>7.0244999999999997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1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5">
        <v>2</v>
      </c>
      <c r="B17" s="176" t="s">
        <v>123</v>
      </c>
      <c r="C17" s="192" t="s">
        <v>124</v>
      </c>
      <c r="D17" s="177" t="s">
        <v>113</v>
      </c>
      <c r="E17" s="178">
        <v>12.943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0"/>
      <c r="S17" s="180" t="s">
        <v>114</v>
      </c>
      <c r="T17" s="181" t="s">
        <v>114</v>
      </c>
      <c r="U17" s="157">
        <v>0.66800000000000004</v>
      </c>
      <c r="V17" s="157">
        <f>ROUND(E17*U17,2)</f>
        <v>8.65</v>
      </c>
      <c r="W17" s="157"/>
      <c r="X17" s="157" t="s">
        <v>115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125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126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257</v>
      </c>
      <c r="D19" s="158"/>
      <c r="E19" s="159">
        <v>7.0244999999999997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4" t="s">
        <v>122</v>
      </c>
      <c r="D20" s="160"/>
      <c r="E20" s="161">
        <v>7.0244999999999997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1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3" t="s">
        <v>258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3" t="s">
        <v>259</v>
      </c>
      <c r="D22" s="158"/>
      <c r="E22" s="159">
        <v>7.4803800000000003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5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3" t="s">
        <v>260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261</v>
      </c>
      <c r="D24" s="158"/>
      <c r="E24" s="159">
        <v>-1.5618799999999999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4" t="s">
        <v>122</v>
      </c>
      <c r="D25" s="160"/>
      <c r="E25" s="161">
        <v>5.9184999999999999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3</v>
      </c>
      <c r="B26" s="176" t="s">
        <v>128</v>
      </c>
      <c r="C26" s="192" t="s">
        <v>129</v>
      </c>
      <c r="D26" s="177" t="s">
        <v>113</v>
      </c>
      <c r="E26" s="178">
        <v>12.943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 t="s">
        <v>114</v>
      </c>
      <c r="T26" s="181" t="s">
        <v>114</v>
      </c>
      <c r="U26" s="157">
        <v>0.59099999999999997</v>
      </c>
      <c r="V26" s="157">
        <f>ROUND(E26*U26,2)</f>
        <v>7.65</v>
      </c>
      <c r="W26" s="157"/>
      <c r="X26" s="157" t="s">
        <v>115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125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3" t="s">
        <v>126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3" t="s">
        <v>257</v>
      </c>
      <c r="D28" s="158"/>
      <c r="E28" s="159">
        <v>7.0244999999999997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4" t="s">
        <v>122</v>
      </c>
      <c r="D29" s="160"/>
      <c r="E29" s="161">
        <v>7.0244999999999997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1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258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3" t="s">
        <v>259</v>
      </c>
      <c r="D31" s="158"/>
      <c r="E31" s="159">
        <v>7.4803800000000003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3" t="s">
        <v>260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261</v>
      </c>
      <c r="D33" s="158"/>
      <c r="E33" s="159">
        <v>-1.5618799999999999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4" t="s">
        <v>122</v>
      </c>
      <c r="D34" s="160"/>
      <c r="E34" s="161">
        <v>5.9184999999999999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5">
        <v>4</v>
      </c>
      <c r="B35" s="176" t="s">
        <v>130</v>
      </c>
      <c r="C35" s="192" t="s">
        <v>131</v>
      </c>
      <c r="D35" s="177" t="s">
        <v>113</v>
      </c>
      <c r="E35" s="178">
        <v>7.0244999999999997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80">
        <v>0</v>
      </c>
      <c r="O35" s="180">
        <f>ROUND(E35*N35,2)</f>
        <v>0</v>
      </c>
      <c r="P35" s="180">
        <v>0</v>
      </c>
      <c r="Q35" s="180">
        <f>ROUND(E35*P35,2)</f>
        <v>0</v>
      </c>
      <c r="R35" s="180"/>
      <c r="S35" s="180" t="s">
        <v>114</v>
      </c>
      <c r="T35" s="181" t="s">
        <v>114</v>
      </c>
      <c r="U35" s="157">
        <v>0.65200000000000002</v>
      </c>
      <c r="V35" s="157">
        <f>ROUND(E35*U35,2)</f>
        <v>4.58</v>
      </c>
      <c r="W35" s="157"/>
      <c r="X35" s="157" t="s">
        <v>115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125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3" t="s">
        <v>126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3" t="s">
        <v>257</v>
      </c>
      <c r="D37" s="158"/>
      <c r="E37" s="159">
        <v>7.0244999999999997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5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4" t="s">
        <v>122</v>
      </c>
      <c r="D38" s="160"/>
      <c r="E38" s="161">
        <v>7.0244999999999997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1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5">
        <v>5</v>
      </c>
      <c r="B39" s="176" t="s">
        <v>145</v>
      </c>
      <c r="C39" s="192" t="s">
        <v>146</v>
      </c>
      <c r="D39" s="177" t="s">
        <v>113</v>
      </c>
      <c r="E39" s="178">
        <v>7.4803800000000003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21</v>
      </c>
      <c r="M39" s="180">
        <f>G39*(1+L39/100)</f>
        <v>0</v>
      </c>
      <c r="N39" s="180">
        <v>0</v>
      </c>
      <c r="O39" s="180">
        <f>ROUND(E39*N39,2)</f>
        <v>0</v>
      </c>
      <c r="P39" s="180">
        <v>0</v>
      </c>
      <c r="Q39" s="180">
        <f>ROUND(E39*P39,2)</f>
        <v>0</v>
      </c>
      <c r="R39" s="180"/>
      <c r="S39" s="180" t="s">
        <v>114</v>
      </c>
      <c r="T39" s="181" t="s">
        <v>114</v>
      </c>
      <c r="U39" s="157">
        <v>0.20200000000000001</v>
      </c>
      <c r="V39" s="157">
        <f>ROUND(E39*U39,2)</f>
        <v>1.51</v>
      </c>
      <c r="W39" s="157"/>
      <c r="X39" s="157" t="s">
        <v>115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125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74" t="s">
        <v>147</v>
      </c>
      <c r="D40" s="275"/>
      <c r="E40" s="275"/>
      <c r="F40" s="275"/>
      <c r="G40" s="275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135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3" t="s">
        <v>251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262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263</v>
      </c>
      <c r="D43" s="158"/>
      <c r="E43" s="159">
        <v>3.2585000000000002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3" t="s">
        <v>254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3" t="s">
        <v>255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3" t="s">
        <v>264</v>
      </c>
      <c r="D46" s="158"/>
      <c r="E46" s="159">
        <v>2.66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4" t="s">
        <v>122</v>
      </c>
      <c r="D47" s="160"/>
      <c r="E47" s="161">
        <v>5.9184999999999999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1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3" t="s">
        <v>265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3" t="s">
        <v>266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3" t="s">
        <v>267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3" t="s">
        <v>268</v>
      </c>
      <c r="D51" s="158"/>
      <c r="E51" s="159">
        <v>1.5618799999999999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4" t="s">
        <v>122</v>
      </c>
      <c r="D52" s="160"/>
      <c r="E52" s="161">
        <v>1.5618799999999999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5">
        <v>6</v>
      </c>
      <c r="B53" s="176" t="s">
        <v>136</v>
      </c>
      <c r="C53" s="192" t="s">
        <v>137</v>
      </c>
      <c r="D53" s="177" t="s">
        <v>113</v>
      </c>
      <c r="E53" s="178">
        <v>1.5618799999999999</v>
      </c>
      <c r="F53" s="179"/>
      <c r="G53" s="180">
        <f>ROUND(E53*F53,2)</f>
        <v>0</v>
      </c>
      <c r="H53" s="179"/>
      <c r="I53" s="180">
        <f>ROUND(E53*H53,2)</f>
        <v>0</v>
      </c>
      <c r="J53" s="179"/>
      <c r="K53" s="180">
        <f>ROUND(E53*J53,2)</f>
        <v>0</v>
      </c>
      <c r="L53" s="180">
        <v>21</v>
      </c>
      <c r="M53" s="180">
        <f>G53*(1+L53/100)</f>
        <v>0</v>
      </c>
      <c r="N53" s="180">
        <v>0</v>
      </c>
      <c r="O53" s="180">
        <f>ROUND(E53*N53,2)</f>
        <v>0</v>
      </c>
      <c r="P53" s="180">
        <v>0</v>
      </c>
      <c r="Q53" s="180">
        <f>ROUND(E53*P53,2)</f>
        <v>0</v>
      </c>
      <c r="R53" s="180"/>
      <c r="S53" s="180" t="s">
        <v>114</v>
      </c>
      <c r="T53" s="181" t="s">
        <v>114</v>
      </c>
      <c r="U53" s="157">
        <v>1.0999999999999999E-2</v>
      </c>
      <c r="V53" s="157">
        <f>ROUND(E53*U53,2)</f>
        <v>0.02</v>
      </c>
      <c r="W53" s="157"/>
      <c r="X53" s="157" t="s">
        <v>115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125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3" t="s">
        <v>269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3" t="s">
        <v>265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266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3" t="s">
        <v>267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3" t="s">
        <v>268</v>
      </c>
      <c r="D58" s="158"/>
      <c r="E58" s="159">
        <v>1.5618799999999999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4" t="s">
        <v>122</v>
      </c>
      <c r="D59" s="160"/>
      <c r="E59" s="161">
        <v>1.5618799999999999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1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5">
        <v>7</v>
      </c>
      <c r="B60" s="176" t="s">
        <v>138</v>
      </c>
      <c r="C60" s="192" t="s">
        <v>139</v>
      </c>
      <c r="D60" s="177" t="s">
        <v>113</v>
      </c>
      <c r="E60" s="178">
        <v>15.61875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21</v>
      </c>
      <c r="M60" s="180">
        <f>G60*(1+L60/100)</f>
        <v>0</v>
      </c>
      <c r="N60" s="180">
        <v>0</v>
      </c>
      <c r="O60" s="180">
        <f>ROUND(E60*N60,2)</f>
        <v>0</v>
      </c>
      <c r="P60" s="180">
        <v>0</v>
      </c>
      <c r="Q60" s="180">
        <f>ROUND(E60*P60,2)</f>
        <v>0</v>
      </c>
      <c r="R60" s="180"/>
      <c r="S60" s="180" t="s">
        <v>114</v>
      </c>
      <c r="T60" s="181" t="s">
        <v>114</v>
      </c>
      <c r="U60" s="157">
        <v>0</v>
      </c>
      <c r="V60" s="157">
        <f>ROUND(E60*U60,2)</f>
        <v>0</v>
      </c>
      <c r="W60" s="157"/>
      <c r="X60" s="157" t="s">
        <v>115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125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140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3" t="s">
        <v>270</v>
      </c>
      <c r="D62" s="158"/>
      <c r="E62" s="159">
        <v>1.5618799999999999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5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4" t="s">
        <v>122</v>
      </c>
      <c r="D63" s="160"/>
      <c r="E63" s="161">
        <v>1.5618799999999999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1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5" t="s">
        <v>142</v>
      </c>
      <c r="D64" s="162"/>
      <c r="E64" s="163">
        <v>14.05688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4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8</v>
      </c>
      <c r="B65" s="176" t="s">
        <v>143</v>
      </c>
      <c r="C65" s="192" t="s">
        <v>144</v>
      </c>
      <c r="D65" s="177" t="s">
        <v>113</v>
      </c>
      <c r="E65" s="178">
        <v>1.5618799999999999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 t="s">
        <v>114</v>
      </c>
      <c r="T65" s="181" t="s">
        <v>114</v>
      </c>
      <c r="U65" s="157">
        <v>0</v>
      </c>
      <c r="V65" s="157">
        <f>ROUND(E65*U65,2)</f>
        <v>0</v>
      </c>
      <c r="W65" s="157"/>
      <c r="X65" s="157" t="s">
        <v>115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125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3" t="s">
        <v>140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3" t="s">
        <v>270</v>
      </c>
      <c r="D67" s="158"/>
      <c r="E67" s="159">
        <v>1.5618799999999999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4" t="s">
        <v>122</v>
      </c>
      <c r="D68" s="160"/>
      <c r="E68" s="161">
        <v>1.5618799999999999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5">
        <v>9</v>
      </c>
      <c r="B69" s="176" t="s">
        <v>271</v>
      </c>
      <c r="C69" s="192" t="s">
        <v>272</v>
      </c>
      <c r="D69" s="177" t="s">
        <v>151</v>
      </c>
      <c r="E69" s="178">
        <v>3.0927600000000002</v>
      </c>
      <c r="F69" s="179"/>
      <c r="G69" s="180">
        <f>ROUND(E69*F69,2)</f>
        <v>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80">
        <v>1</v>
      </c>
      <c r="O69" s="180">
        <f>ROUND(E69*N69,2)</f>
        <v>3.09</v>
      </c>
      <c r="P69" s="180">
        <v>0</v>
      </c>
      <c r="Q69" s="180">
        <f>ROUND(E69*P69,2)</f>
        <v>0</v>
      </c>
      <c r="R69" s="180" t="s">
        <v>152</v>
      </c>
      <c r="S69" s="180" t="s">
        <v>114</v>
      </c>
      <c r="T69" s="181" t="s">
        <v>114</v>
      </c>
      <c r="U69" s="157">
        <v>0</v>
      </c>
      <c r="V69" s="157">
        <f>ROUND(E69*U69,2)</f>
        <v>0</v>
      </c>
      <c r="W69" s="157"/>
      <c r="X69" s="157" t="s">
        <v>153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154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6" t="s">
        <v>155</v>
      </c>
      <c r="D70" s="164"/>
      <c r="E70" s="165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7" t="s">
        <v>273</v>
      </c>
      <c r="D71" s="164"/>
      <c r="E71" s="165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2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7" t="s">
        <v>274</v>
      </c>
      <c r="D72" s="164"/>
      <c r="E72" s="165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2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7" t="s">
        <v>275</v>
      </c>
      <c r="D73" s="164"/>
      <c r="E73" s="165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2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7" t="s">
        <v>276</v>
      </c>
      <c r="D74" s="164"/>
      <c r="E74" s="165">
        <v>1.5618799999999999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2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8" t="s">
        <v>158</v>
      </c>
      <c r="D75" s="166"/>
      <c r="E75" s="167">
        <v>1.5618799999999999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3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6" t="s">
        <v>159</v>
      </c>
      <c r="D76" s="164"/>
      <c r="E76" s="165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3" t="s">
        <v>277</v>
      </c>
      <c r="D77" s="158"/>
      <c r="E77" s="159">
        <v>2.8115999999999999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4" t="s">
        <v>122</v>
      </c>
      <c r="D78" s="160"/>
      <c r="E78" s="161">
        <v>2.8115999999999999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1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5" t="s">
        <v>161</v>
      </c>
      <c r="D79" s="162"/>
      <c r="E79" s="163">
        <v>0.28116000000000002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4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10</v>
      </c>
      <c r="B80" s="176" t="s">
        <v>162</v>
      </c>
      <c r="C80" s="192" t="s">
        <v>163</v>
      </c>
      <c r="D80" s="177" t="s">
        <v>164</v>
      </c>
      <c r="E80" s="178">
        <v>7.8049999999999997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 t="s">
        <v>114</v>
      </c>
      <c r="T80" s="181" t="s">
        <v>114</v>
      </c>
      <c r="U80" s="157">
        <v>1.7999999999999999E-2</v>
      </c>
      <c r="V80" s="157">
        <f>ROUND(E80*U80,2)</f>
        <v>0.14000000000000001</v>
      </c>
      <c r="W80" s="157"/>
      <c r="X80" s="157" t="s">
        <v>115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116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3" t="s">
        <v>251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3" t="s">
        <v>252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3" t="s">
        <v>278</v>
      </c>
      <c r="D83" s="158"/>
      <c r="E83" s="159">
        <v>5.0049999999999999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3" t="s">
        <v>254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3" t="s">
        <v>255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279</v>
      </c>
      <c r="D86" s="158"/>
      <c r="E86" s="159">
        <v>2.8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4" t="s">
        <v>122</v>
      </c>
      <c r="D87" s="160"/>
      <c r="E87" s="161">
        <v>7.8049999999999997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1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11</v>
      </c>
      <c r="B88" s="176" t="s">
        <v>166</v>
      </c>
      <c r="C88" s="192" t="s">
        <v>167</v>
      </c>
      <c r="D88" s="177" t="s">
        <v>164</v>
      </c>
      <c r="E88" s="178">
        <v>7.15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0</v>
      </c>
      <c r="O88" s="180">
        <f>ROUND(E88*N88,2)</f>
        <v>0</v>
      </c>
      <c r="P88" s="180">
        <v>0.22500000000000001</v>
      </c>
      <c r="Q88" s="180">
        <f>ROUND(E88*P88,2)</f>
        <v>1.61</v>
      </c>
      <c r="R88" s="180"/>
      <c r="S88" s="180" t="s">
        <v>114</v>
      </c>
      <c r="T88" s="181" t="s">
        <v>114</v>
      </c>
      <c r="U88" s="157">
        <v>0.14199999999999999</v>
      </c>
      <c r="V88" s="157">
        <f>ROUND(E88*U88,2)</f>
        <v>1.02</v>
      </c>
      <c r="W88" s="157"/>
      <c r="X88" s="157" t="s">
        <v>115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116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3" t="s">
        <v>251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3" t="s">
        <v>252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3" t="s">
        <v>280</v>
      </c>
      <c r="D91" s="158"/>
      <c r="E91" s="159">
        <v>7.15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4" t="s">
        <v>122</v>
      </c>
      <c r="D92" s="160"/>
      <c r="E92" s="161">
        <v>7.15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12</v>
      </c>
      <c r="B93" s="176" t="s">
        <v>171</v>
      </c>
      <c r="C93" s="192" t="s">
        <v>172</v>
      </c>
      <c r="D93" s="177" t="s">
        <v>164</v>
      </c>
      <c r="E93" s="178">
        <v>7.15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0</v>
      </c>
      <c r="O93" s="180">
        <f>ROUND(E93*N93,2)</f>
        <v>0</v>
      </c>
      <c r="P93" s="180">
        <v>0.44</v>
      </c>
      <c r="Q93" s="180">
        <f>ROUND(E93*P93,2)</f>
        <v>3.15</v>
      </c>
      <c r="R93" s="180"/>
      <c r="S93" s="180" t="s">
        <v>114</v>
      </c>
      <c r="T93" s="181" t="s">
        <v>114</v>
      </c>
      <c r="U93" s="157">
        <v>0.63200000000000001</v>
      </c>
      <c r="V93" s="157">
        <f>ROUND(E93*U93,2)</f>
        <v>4.5199999999999996</v>
      </c>
      <c r="W93" s="157"/>
      <c r="X93" s="157" t="s">
        <v>115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3" t="s">
        <v>173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3" t="s">
        <v>281</v>
      </c>
      <c r="D95" s="158"/>
      <c r="E95" s="159">
        <v>7.15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5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4" t="s">
        <v>122</v>
      </c>
      <c r="D96" s="160"/>
      <c r="E96" s="161">
        <v>7.15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1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5">
        <v>13</v>
      </c>
      <c r="B97" s="176" t="s">
        <v>175</v>
      </c>
      <c r="C97" s="192" t="s">
        <v>176</v>
      </c>
      <c r="D97" s="177" t="s">
        <v>164</v>
      </c>
      <c r="E97" s="178">
        <v>7.15</v>
      </c>
      <c r="F97" s="179"/>
      <c r="G97" s="180">
        <f>ROUND(E97*F97,2)</f>
        <v>0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0</v>
      </c>
      <c r="N97" s="180">
        <v>0</v>
      </c>
      <c r="O97" s="180">
        <f>ROUND(E97*N97,2)</f>
        <v>0</v>
      </c>
      <c r="P97" s="180">
        <v>0.44</v>
      </c>
      <c r="Q97" s="180">
        <f>ROUND(E97*P97,2)</f>
        <v>3.15</v>
      </c>
      <c r="R97" s="180"/>
      <c r="S97" s="180" t="s">
        <v>114</v>
      </c>
      <c r="T97" s="181" t="s">
        <v>114</v>
      </c>
      <c r="U97" s="157">
        <v>0.376</v>
      </c>
      <c r="V97" s="157">
        <f>ROUND(E97*U97,2)</f>
        <v>2.69</v>
      </c>
      <c r="W97" s="157"/>
      <c r="X97" s="157" t="s">
        <v>115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3" t="s">
        <v>173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3" t="s">
        <v>281</v>
      </c>
      <c r="D99" s="158"/>
      <c r="E99" s="159">
        <v>7.15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5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4" t="s">
        <v>122</v>
      </c>
      <c r="D100" s="160"/>
      <c r="E100" s="161">
        <v>7.15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1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5">
        <v>14</v>
      </c>
      <c r="B101" s="176" t="s">
        <v>282</v>
      </c>
      <c r="C101" s="192" t="s">
        <v>283</v>
      </c>
      <c r="D101" s="177" t="s">
        <v>205</v>
      </c>
      <c r="E101" s="178">
        <v>16</v>
      </c>
      <c r="F101" s="179"/>
      <c r="G101" s="180">
        <f>ROUND(E101*F101,2)</f>
        <v>0</v>
      </c>
      <c r="H101" s="179"/>
      <c r="I101" s="180">
        <f>ROUND(E101*H101,2)</f>
        <v>0</v>
      </c>
      <c r="J101" s="179"/>
      <c r="K101" s="180">
        <f>ROUND(E101*J101,2)</f>
        <v>0</v>
      </c>
      <c r="L101" s="180">
        <v>21</v>
      </c>
      <c r="M101" s="180">
        <f>G101*(1+L101/100)</f>
        <v>0</v>
      </c>
      <c r="N101" s="180">
        <v>0</v>
      </c>
      <c r="O101" s="180">
        <f>ROUND(E101*N101,2)</f>
        <v>0</v>
      </c>
      <c r="P101" s="180">
        <v>0</v>
      </c>
      <c r="Q101" s="180">
        <f>ROUND(E101*P101,2)</f>
        <v>0</v>
      </c>
      <c r="R101" s="180"/>
      <c r="S101" s="180" t="s">
        <v>114</v>
      </c>
      <c r="T101" s="181" t="s">
        <v>114</v>
      </c>
      <c r="U101" s="157">
        <v>5.5E-2</v>
      </c>
      <c r="V101" s="157">
        <f>ROUND(E101*U101,2)</f>
        <v>0.88</v>
      </c>
      <c r="W101" s="157"/>
      <c r="X101" s="157" t="s">
        <v>115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254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3" t="s">
        <v>255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3" t="s">
        <v>284</v>
      </c>
      <c r="D104" s="158"/>
      <c r="E104" s="159">
        <v>16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4" t="s">
        <v>122</v>
      </c>
      <c r="D105" s="160"/>
      <c r="E105" s="161">
        <v>16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1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5">
        <v>15</v>
      </c>
      <c r="B106" s="176" t="s">
        <v>285</v>
      </c>
      <c r="C106" s="192" t="s">
        <v>286</v>
      </c>
      <c r="D106" s="177" t="s">
        <v>164</v>
      </c>
      <c r="E106" s="178">
        <v>4</v>
      </c>
      <c r="F106" s="179"/>
      <c r="G106" s="180">
        <f>ROUND(E106*F106,2)</f>
        <v>0</v>
      </c>
      <c r="H106" s="179"/>
      <c r="I106" s="180">
        <f>ROUND(E106*H106,2)</f>
        <v>0</v>
      </c>
      <c r="J106" s="179"/>
      <c r="K106" s="180">
        <f>ROUND(E106*J106,2)</f>
        <v>0</v>
      </c>
      <c r="L106" s="180">
        <v>21</v>
      </c>
      <c r="M106" s="180">
        <f>G106*(1+L106/100)</f>
        <v>0</v>
      </c>
      <c r="N106" s="180">
        <v>0</v>
      </c>
      <c r="O106" s="180">
        <f>ROUND(E106*N106,2)</f>
        <v>0</v>
      </c>
      <c r="P106" s="180">
        <v>0.33</v>
      </c>
      <c r="Q106" s="180">
        <f>ROUND(E106*P106,2)</f>
        <v>1.32</v>
      </c>
      <c r="R106" s="180"/>
      <c r="S106" s="180" t="s">
        <v>114</v>
      </c>
      <c r="T106" s="181" t="s">
        <v>114</v>
      </c>
      <c r="U106" s="157">
        <v>0.625</v>
      </c>
      <c r="V106" s="157">
        <f>ROUND(E106*U106,2)</f>
        <v>2.5</v>
      </c>
      <c r="W106" s="157"/>
      <c r="X106" s="157" t="s">
        <v>115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116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3" t="s">
        <v>254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3" t="s">
        <v>255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3" t="s">
        <v>287</v>
      </c>
      <c r="D109" s="158"/>
      <c r="E109" s="159">
        <v>4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4" t="s">
        <v>122</v>
      </c>
      <c r="D110" s="160"/>
      <c r="E110" s="161">
        <v>4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16</v>
      </c>
      <c r="B111" s="176" t="s">
        <v>288</v>
      </c>
      <c r="C111" s="192" t="s">
        <v>289</v>
      </c>
      <c r="D111" s="177" t="s">
        <v>164</v>
      </c>
      <c r="E111" s="178">
        <v>4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0</v>
      </c>
      <c r="O111" s="180">
        <f>ROUND(E111*N111,2)</f>
        <v>0</v>
      </c>
      <c r="P111" s="180">
        <v>0.33</v>
      </c>
      <c r="Q111" s="180">
        <f>ROUND(E111*P111,2)</f>
        <v>1.32</v>
      </c>
      <c r="R111" s="180"/>
      <c r="S111" s="180" t="s">
        <v>114</v>
      </c>
      <c r="T111" s="181" t="s">
        <v>114</v>
      </c>
      <c r="U111" s="157">
        <v>0.52649999999999997</v>
      </c>
      <c r="V111" s="157">
        <f>ROUND(E111*U111,2)</f>
        <v>2.11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116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3" t="s">
        <v>290</v>
      </c>
      <c r="D112" s="158"/>
      <c r="E112" s="159">
        <v>4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5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4" t="s">
        <v>122</v>
      </c>
      <c r="D113" s="160"/>
      <c r="E113" s="161">
        <v>4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17</v>
      </c>
      <c r="B114" s="176" t="s">
        <v>175</v>
      </c>
      <c r="C114" s="192" t="s">
        <v>176</v>
      </c>
      <c r="D114" s="177" t="s">
        <v>164</v>
      </c>
      <c r="E114" s="178">
        <v>4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0</v>
      </c>
      <c r="O114" s="180">
        <f>ROUND(E114*N114,2)</f>
        <v>0</v>
      </c>
      <c r="P114" s="180">
        <v>0.44</v>
      </c>
      <c r="Q114" s="180">
        <f>ROUND(E114*P114,2)</f>
        <v>1.76</v>
      </c>
      <c r="R114" s="180"/>
      <c r="S114" s="180" t="s">
        <v>114</v>
      </c>
      <c r="T114" s="181" t="s">
        <v>114</v>
      </c>
      <c r="U114" s="157">
        <v>0.376</v>
      </c>
      <c r="V114" s="157">
        <f>ROUND(E114*U114,2)</f>
        <v>1.5</v>
      </c>
      <c r="W114" s="157"/>
      <c r="X114" s="157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3" t="s">
        <v>290</v>
      </c>
      <c r="D115" s="158"/>
      <c r="E115" s="159">
        <v>4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5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4" t="s">
        <v>122</v>
      </c>
      <c r="D116" s="160"/>
      <c r="E116" s="161">
        <v>4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1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">
      <c r="A117" s="169" t="s">
        <v>109</v>
      </c>
      <c r="B117" s="170" t="s">
        <v>67</v>
      </c>
      <c r="C117" s="191" t="s">
        <v>68</v>
      </c>
      <c r="D117" s="171"/>
      <c r="E117" s="172"/>
      <c r="F117" s="173"/>
      <c r="G117" s="173">
        <f>SUMIF(AG118:AG137,"&lt;&gt;NOR",G118:G137)</f>
        <v>0</v>
      </c>
      <c r="H117" s="173"/>
      <c r="I117" s="173">
        <f>SUM(I118:I137)</f>
        <v>0</v>
      </c>
      <c r="J117" s="173"/>
      <c r="K117" s="173">
        <f>SUM(K118:K137)</f>
        <v>0</v>
      </c>
      <c r="L117" s="173"/>
      <c r="M117" s="173">
        <f>SUM(M118:M137)</f>
        <v>0</v>
      </c>
      <c r="N117" s="173"/>
      <c r="O117" s="173">
        <f>SUM(O118:O137)</f>
        <v>11.46</v>
      </c>
      <c r="P117" s="173"/>
      <c r="Q117" s="173">
        <f>SUM(Q118:Q137)</f>
        <v>0</v>
      </c>
      <c r="R117" s="173"/>
      <c r="S117" s="173"/>
      <c r="T117" s="174"/>
      <c r="U117" s="168"/>
      <c r="V117" s="168">
        <f>SUM(V118:V137)</f>
        <v>5.03</v>
      </c>
      <c r="W117" s="168"/>
      <c r="X117" s="168"/>
      <c r="AG117" t="s">
        <v>110</v>
      </c>
    </row>
    <row r="118" spans="1:60" outlineLevel="1" x14ac:dyDescent="0.2">
      <c r="A118" s="175">
        <v>18</v>
      </c>
      <c r="B118" s="176" t="s">
        <v>196</v>
      </c>
      <c r="C118" s="192" t="s">
        <v>197</v>
      </c>
      <c r="D118" s="177" t="s">
        <v>164</v>
      </c>
      <c r="E118" s="178">
        <v>7.15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21</v>
      </c>
      <c r="M118" s="180">
        <f>G118*(1+L118/100)</f>
        <v>0</v>
      </c>
      <c r="N118" s="180">
        <v>7.3899999999999993E-2</v>
      </c>
      <c r="O118" s="180">
        <f>ROUND(E118*N118,2)</f>
        <v>0.53</v>
      </c>
      <c r="P118" s="180">
        <v>0</v>
      </c>
      <c r="Q118" s="180">
        <f>ROUND(E118*P118,2)</f>
        <v>0</v>
      </c>
      <c r="R118" s="180"/>
      <c r="S118" s="180" t="s">
        <v>114</v>
      </c>
      <c r="T118" s="181" t="s">
        <v>114</v>
      </c>
      <c r="U118" s="157">
        <v>0.47799999999999998</v>
      </c>
      <c r="V118" s="157">
        <f>ROUND(E118*U118,2)</f>
        <v>3.42</v>
      </c>
      <c r="W118" s="157"/>
      <c r="X118" s="157" t="s">
        <v>115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116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3" t="s">
        <v>198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3" t="s">
        <v>281</v>
      </c>
      <c r="D120" s="158"/>
      <c r="E120" s="159">
        <v>7.15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5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4" t="s">
        <v>122</v>
      </c>
      <c r="D121" s="160"/>
      <c r="E121" s="161">
        <v>7.15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1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5">
        <v>19</v>
      </c>
      <c r="B122" s="176" t="s">
        <v>199</v>
      </c>
      <c r="C122" s="192" t="s">
        <v>200</v>
      </c>
      <c r="D122" s="177" t="s">
        <v>164</v>
      </c>
      <c r="E122" s="178">
        <v>7.15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21</v>
      </c>
      <c r="M122" s="180">
        <f>G122*(1+L122/100)</f>
        <v>0</v>
      </c>
      <c r="N122" s="180">
        <v>0.40481</v>
      </c>
      <c r="O122" s="180">
        <f>ROUND(E122*N122,2)</f>
        <v>2.89</v>
      </c>
      <c r="P122" s="180">
        <v>0</v>
      </c>
      <c r="Q122" s="180">
        <f>ROUND(E122*P122,2)</f>
        <v>0</v>
      </c>
      <c r="R122" s="180"/>
      <c r="S122" s="180" t="s">
        <v>114</v>
      </c>
      <c r="T122" s="181" t="s">
        <v>114</v>
      </c>
      <c r="U122" s="157">
        <v>1.9E-2</v>
      </c>
      <c r="V122" s="157">
        <f>ROUND(E122*U122,2)</f>
        <v>0.14000000000000001</v>
      </c>
      <c r="W122" s="157"/>
      <c r="X122" s="157" t="s">
        <v>115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116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3" t="s">
        <v>198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3" t="s">
        <v>281</v>
      </c>
      <c r="D124" s="158"/>
      <c r="E124" s="159">
        <v>7.15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5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4" t="s">
        <v>122</v>
      </c>
      <c r="D125" s="160"/>
      <c r="E125" s="161">
        <v>7.15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1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5">
        <v>20</v>
      </c>
      <c r="B126" s="176" t="s">
        <v>201</v>
      </c>
      <c r="C126" s="192" t="s">
        <v>202</v>
      </c>
      <c r="D126" s="177" t="s">
        <v>164</v>
      </c>
      <c r="E126" s="178">
        <v>7.15</v>
      </c>
      <c r="F126" s="179"/>
      <c r="G126" s="180">
        <f>ROUND(E126*F126,2)</f>
        <v>0</v>
      </c>
      <c r="H126" s="179"/>
      <c r="I126" s="180">
        <f>ROUND(E126*H126,2)</f>
        <v>0</v>
      </c>
      <c r="J126" s="179"/>
      <c r="K126" s="180">
        <f>ROUND(E126*J126,2)</f>
        <v>0</v>
      </c>
      <c r="L126" s="180">
        <v>21</v>
      </c>
      <c r="M126" s="180">
        <f>G126*(1+L126/100)</f>
        <v>0</v>
      </c>
      <c r="N126" s="180">
        <v>0.441</v>
      </c>
      <c r="O126" s="180">
        <f>ROUND(E126*N126,2)</f>
        <v>3.15</v>
      </c>
      <c r="P126" s="180">
        <v>0</v>
      </c>
      <c r="Q126" s="180">
        <f>ROUND(E126*P126,2)</f>
        <v>0</v>
      </c>
      <c r="R126" s="180"/>
      <c r="S126" s="180" t="s">
        <v>114</v>
      </c>
      <c r="T126" s="181" t="s">
        <v>114</v>
      </c>
      <c r="U126" s="157">
        <v>2.9000000000000001E-2</v>
      </c>
      <c r="V126" s="157">
        <f>ROUND(E126*U126,2)</f>
        <v>0.21</v>
      </c>
      <c r="W126" s="157"/>
      <c r="X126" s="157" t="s">
        <v>115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116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93" t="s">
        <v>198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93" t="s">
        <v>281</v>
      </c>
      <c r="D128" s="158"/>
      <c r="E128" s="159">
        <v>7.15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4" t="s">
        <v>122</v>
      </c>
      <c r="D129" s="160"/>
      <c r="E129" s="161">
        <v>7.15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5">
        <v>21</v>
      </c>
      <c r="B130" s="176" t="s">
        <v>291</v>
      </c>
      <c r="C130" s="192" t="s">
        <v>292</v>
      </c>
      <c r="D130" s="177" t="s">
        <v>164</v>
      </c>
      <c r="E130" s="178">
        <v>4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80">
        <v>1.2220200000000001</v>
      </c>
      <c r="O130" s="180">
        <f>ROUND(E130*N130,2)</f>
        <v>4.8899999999999997</v>
      </c>
      <c r="P130" s="180">
        <v>0</v>
      </c>
      <c r="Q130" s="180">
        <f>ROUND(E130*P130,2)</f>
        <v>0</v>
      </c>
      <c r="R130" s="180"/>
      <c r="S130" s="180" t="s">
        <v>114</v>
      </c>
      <c r="T130" s="181" t="s">
        <v>114</v>
      </c>
      <c r="U130" s="157">
        <v>0.31405</v>
      </c>
      <c r="V130" s="157">
        <f>ROUND(E130*U130,2)</f>
        <v>1.26</v>
      </c>
      <c r="W130" s="157"/>
      <c r="X130" s="157" t="s">
        <v>293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294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274" t="s">
        <v>295</v>
      </c>
      <c r="D131" s="275"/>
      <c r="E131" s="275"/>
      <c r="F131" s="275"/>
      <c r="G131" s="275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135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83" t="s">
        <v>296</v>
      </c>
      <c r="D132" s="284"/>
      <c r="E132" s="284"/>
      <c r="F132" s="284"/>
      <c r="G132" s="284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135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283" t="s">
        <v>297</v>
      </c>
      <c r="D133" s="284"/>
      <c r="E133" s="284"/>
      <c r="F133" s="284"/>
      <c r="G133" s="284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135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283" t="s">
        <v>298</v>
      </c>
      <c r="D134" s="284"/>
      <c r="E134" s="284"/>
      <c r="F134" s="284"/>
      <c r="G134" s="284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135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93" t="s">
        <v>299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93" t="s">
        <v>290</v>
      </c>
      <c r="D136" s="158"/>
      <c r="E136" s="159">
        <v>4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5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94" t="s">
        <v>122</v>
      </c>
      <c r="D137" s="160"/>
      <c r="E137" s="161">
        <v>4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1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x14ac:dyDescent="0.2">
      <c r="A138" s="169" t="s">
        <v>109</v>
      </c>
      <c r="B138" s="170" t="s">
        <v>69</v>
      </c>
      <c r="C138" s="191" t="s">
        <v>70</v>
      </c>
      <c r="D138" s="171"/>
      <c r="E138" s="172"/>
      <c r="F138" s="173"/>
      <c r="G138" s="173">
        <f>SUMIF(AG139:AG142,"&lt;&gt;NOR",G139:G142)</f>
        <v>0</v>
      </c>
      <c r="H138" s="173"/>
      <c r="I138" s="173">
        <f>SUM(I139:I142)</f>
        <v>0</v>
      </c>
      <c r="J138" s="173"/>
      <c r="K138" s="173">
        <f>SUM(K139:K142)</f>
        <v>0</v>
      </c>
      <c r="L138" s="173"/>
      <c r="M138" s="173">
        <f>SUM(M139:M142)</f>
        <v>0</v>
      </c>
      <c r="N138" s="173"/>
      <c r="O138" s="173">
        <f>SUM(O139:O142)</f>
        <v>0.14000000000000001</v>
      </c>
      <c r="P138" s="173"/>
      <c r="Q138" s="173">
        <f>SUM(Q139:Q142)</f>
        <v>0</v>
      </c>
      <c r="R138" s="173"/>
      <c r="S138" s="173"/>
      <c r="T138" s="174"/>
      <c r="U138" s="168"/>
      <c r="V138" s="168">
        <f>SUM(V139:V142)</f>
        <v>6.66</v>
      </c>
      <c r="W138" s="168"/>
      <c r="X138" s="168"/>
      <c r="AG138" t="s">
        <v>110</v>
      </c>
    </row>
    <row r="139" spans="1:60" outlineLevel="1" x14ac:dyDescent="0.2">
      <c r="A139" s="175">
        <v>22</v>
      </c>
      <c r="B139" s="176" t="s">
        <v>300</v>
      </c>
      <c r="C139" s="192" t="s">
        <v>301</v>
      </c>
      <c r="D139" s="177" t="s">
        <v>205</v>
      </c>
      <c r="E139" s="178">
        <v>32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4.3E-3</v>
      </c>
      <c r="O139" s="180">
        <f>ROUND(E139*N139,2)</f>
        <v>0.14000000000000001</v>
      </c>
      <c r="P139" s="180">
        <v>0</v>
      </c>
      <c r="Q139" s="180">
        <f>ROUND(E139*P139,2)</f>
        <v>0</v>
      </c>
      <c r="R139" s="180"/>
      <c r="S139" s="180" t="s">
        <v>210</v>
      </c>
      <c r="T139" s="181" t="s">
        <v>114</v>
      </c>
      <c r="U139" s="157">
        <v>0.20799999999999999</v>
      </c>
      <c r="V139" s="157">
        <f>ROUND(E139*U139,2)</f>
        <v>6.66</v>
      </c>
      <c r="W139" s="157"/>
      <c r="X139" s="157" t="s">
        <v>115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116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93" t="s">
        <v>299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118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93" t="s">
        <v>302</v>
      </c>
      <c r="D141" s="158"/>
      <c r="E141" s="159">
        <v>32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5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94" t="s">
        <v>122</v>
      </c>
      <c r="D142" s="160"/>
      <c r="E142" s="161">
        <v>32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1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x14ac:dyDescent="0.2">
      <c r="A143" s="169" t="s">
        <v>109</v>
      </c>
      <c r="B143" s="170" t="s">
        <v>73</v>
      </c>
      <c r="C143" s="191" t="s">
        <v>74</v>
      </c>
      <c r="D143" s="171"/>
      <c r="E143" s="172"/>
      <c r="F143" s="173"/>
      <c r="G143" s="173">
        <f>SUMIF(AG144:AG144,"&lt;&gt;NOR",G144:G144)</f>
        <v>0</v>
      </c>
      <c r="H143" s="173"/>
      <c r="I143" s="173">
        <f>SUM(I144:I144)</f>
        <v>0</v>
      </c>
      <c r="J143" s="173"/>
      <c r="K143" s="173">
        <f>SUM(K144:K144)</f>
        <v>0</v>
      </c>
      <c r="L143" s="173"/>
      <c r="M143" s="173">
        <f>SUM(M144:M144)</f>
        <v>0</v>
      </c>
      <c r="N143" s="173"/>
      <c r="O143" s="173">
        <f>SUM(O144:O144)</f>
        <v>0</v>
      </c>
      <c r="P143" s="173"/>
      <c r="Q143" s="173">
        <f>SUM(Q144:Q144)</f>
        <v>0</v>
      </c>
      <c r="R143" s="173"/>
      <c r="S143" s="173"/>
      <c r="T143" s="174"/>
      <c r="U143" s="168"/>
      <c r="V143" s="168">
        <f>SUM(V144:V144)</f>
        <v>3.82</v>
      </c>
      <c r="W143" s="168"/>
      <c r="X143" s="168"/>
      <c r="AG143" t="s">
        <v>110</v>
      </c>
    </row>
    <row r="144" spans="1:60" outlineLevel="1" x14ac:dyDescent="0.2">
      <c r="A144" s="183">
        <v>23</v>
      </c>
      <c r="B144" s="184" t="s">
        <v>227</v>
      </c>
      <c r="C144" s="199" t="s">
        <v>228</v>
      </c>
      <c r="D144" s="185" t="s">
        <v>151</v>
      </c>
      <c r="E144" s="186">
        <v>9.8062900000000006</v>
      </c>
      <c r="F144" s="187"/>
      <c r="G144" s="188">
        <f>ROUND(E144*F144,2)</f>
        <v>0</v>
      </c>
      <c r="H144" s="187"/>
      <c r="I144" s="188">
        <f>ROUND(E144*H144,2)</f>
        <v>0</v>
      </c>
      <c r="J144" s="187"/>
      <c r="K144" s="188">
        <f>ROUND(E144*J144,2)</f>
        <v>0</v>
      </c>
      <c r="L144" s="188">
        <v>21</v>
      </c>
      <c r="M144" s="188">
        <f>G144*(1+L144/100)</f>
        <v>0</v>
      </c>
      <c r="N144" s="188">
        <v>0</v>
      </c>
      <c r="O144" s="188">
        <f>ROUND(E144*N144,2)</f>
        <v>0</v>
      </c>
      <c r="P144" s="188">
        <v>0</v>
      </c>
      <c r="Q144" s="188">
        <f>ROUND(E144*P144,2)</f>
        <v>0</v>
      </c>
      <c r="R144" s="188"/>
      <c r="S144" s="188" t="s">
        <v>114</v>
      </c>
      <c r="T144" s="189" t="s">
        <v>114</v>
      </c>
      <c r="U144" s="157">
        <v>0.39</v>
      </c>
      <c r="V144" s="157">
        <f>ROUND(E144*U144,2)</f>
        <v>3.82</v>
      </c>
      <c r="W144" s="157"/>
      <c r="X144" s="157" t="s">
        <v>229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230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x14ac:dyDescent="0.2">
      <c r="A145" s="169" t="s">
        <v>109</v>
      </c>
      <c r="B145" s="170" t="s">
        <v>76</v>
      </c>
      <c r="C145" s="191" t="s">
        <v>77</v>
      </c>
      <c r="D145" s="171"/>
      <c r="E145" s="172"/>
      <c r="F145" s="173"/>
      <c r="G145" s="173">
        <f>SUMIF(AG146:AG161,"&lt;&gt;NOR",G146:G161)</f>
        <v>0</v>
      </c>
      <c r="H145" s="173"/>
      <c r="I145" s="173">
        <f>SUM(I146:I161)</f>
        <v>0</v>
      </c>
      <c r="J145" s="173"/>
      <c r="K145" s="173">
        <f>SUM(K146:K161)</f>
        <v>0</v>
      </c>
      <c r="L145" s="173"/>
      <c r="M145" s="173">
        <f>SUM(M146:M161)</f>
        <v>0</v>
      </c>
      <c r="N145" s="173"/>
      <c r="O145" s="173">
        <f>SUM(O146:O161)</f>
        <v>0</v>
      </c>
      <c r="P145" s="173"/>
      <c r="Q145" s="173">
        <f>SUM(Q146:Q161)</f>
        <v>0</v>
      </c>
      <c r="R145" s="173"/>
      <c r="S145" s="173"/>
      <c r="T145" s="174"/>
      <c r="U145" s="168"/>
      <c r="V145" s="168">
        <f>SUM(V146:V161)</f>
        <v>0</v>
      </c>
      <c r="W145" s="168"/>
      <c r="X145" s="168"/>
      <c r="AG145" t="s">
        <v>110</v>
      </c>
    </row>
    <row r="146" spans="1:60" outlineLevel="1" x14ac:dyDescent="0.2">
      <c r="A146" s="183">
        <v>24</v>
      </c>
      <c r="B146" s="184" t="s">
        <v>303</v>
      </c>
      <c r="C146" s="199" t="s">
        <v>304</v>
      </c>
      <c r="D146" s="185" t="s">
        <v>205</v>
      </c>
      <c r="E146" s="186">
        <v>5</v>
      </c>
      <c r="F146" s="187"/>
      <c r="G146" s="188">
        <f t="shared" ref="G146:G161" si="0">ROUND(E146*F146,2)</f>
        <v>0</v>
      </c>
      <c r="H146" s="187"/>
      <c r="I146" s="188">
        <f t="shared" ref="I146:I161" si="1">ROUND(E146*H146,2)</f>
        <v>0</v>
      </c>
      <c r="J146" s="187"/>
      <c r="K146" s="188">
        <f t="shared" ref="K146:K161" si="2">ROUND(E146*J146,2)</f>
        <v>0</v>
      </c>
      <c r="L146" s="188">
        <v>21</v>
      </c>
      <c r="M146" s="188">
        <f t="shared" ref="M146:M161" si="3">G146*(1+L146/100)</f>
        <v>0</v>
      </c>
      <c r="N146" s="188">
        <v>0</v>
      </c>
      <c r="O146" s="188">
        <f t="shared" ref="O146:O161" si="4">ROUND(E146*N146,2)</f>
        <v>0</v>
      </c>
      <c r="P146" s="188">
        <v>0</v>
      </c>
      <c r="Q146" s="188">
        <f t="shared" ref="Q146:Q161" si="5">ROUND(E146*P146,2)</f>
        <v>0</v>
      </c>
      <c r="R146" s="188"/>
      <c r="S146" s="188" t="s">
        <v>210</v>
      </c>
      <c r="T146" s="189" t="s">
        <v>211</v>
      </c>
      <c r="U146" s="157">
        <v>0</v>
      </c>
      <c r="V146" s="157">
        <f t="shared" ref="V146:V161" si="6">ROUND(E146*U146,2)</f>
        <v>0</v>
      </c>
      <c r="W146" s="157"/>
      <c r="X146" s="157" t="s">
        <v>115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305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83">
        <v>25</v>
      </c>
      <c r="B147" s="184" t="s">
        <v>306</v>
      </c>
      <c r="C147" s="199" t="s">
        <v>307</v>
      </c>
      <c r="D147" s="185" t="s">
        <v>205</v>
      </c>
      <c r="E147" s="186">
        <v>10</v>
      </c>
      <c r="F147" s="187"/>
      <c r="G147" s="188">
        <f t="shared" si="0"/>
        <v>0</v>
      </c>
      <c r="H147" s="187"/>
      <c r="I147" s="188">
        <f t="shared" si="1"/>
        <v>0</v>
      </c>
      <c r="J147" s="187"/>
      <c r="K147" s="188">
        <f t="shared" si="2"/>
        <v>0</v>
      </c>
      <c r="L147" s="188">
        <v>21</v>
      </c>
      <c r="M147" s="188">
        <f t="shared" si="3"/>
        <v>0</v>
      </c>
      <c r="N147" s="188">
        <v>0</v>
      </c>
      <c r="O147" s="188">
        <f t="shared" si="4"/>
        <v>0</v>
      </c>
      <c r="P147" s="188">
        <v>0</v>
      </c>
      <c r="Q147" s="188">
        <f t="shared" si="5"/>
        <v>0</v>
      </c>
      <c r="R147" s="188"/>
      <c r="S147" s="188" t="s">
        <v>210</v>
      </c>
      <c r="T147" s="189" t="s">
        <v>211</v>
      </c>
      <c r="U147" s="157">
        <v>0</v>
      </c>
      <c r="V147" s="157">
        <f t="shared" si="6"/>
        <v>0</v>
      </c>
      <c r="W147" s="157"/>
      <c r="X147" s="157" t="s">
        <v>115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305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83">
        <v>26</v>
      </c>
      <c r="B148" s="184" t="s">
        <v>308</v>
      </c>
      <c r="C148" s="199" t="s">
        <v>309</v>
      </c>
      <c r="D148" s="185" t="s">
        <v>205</v>
      </c>
      <c r="E148" s="186">
        <v>28</v>
      </c>
      <c r="F148" s="187"/>
      <c r="G148" s="188">
        <f t="shared" si="0"/>
        <v>0</v>
      </c>
      <c r="H148" s="187"/>
      <c r="I148" s="188">
        <f t="shared" si="1"/>
        <v>0</v>
      </c>
      <c r="J148" s="187"/>
      <c r="K148" s="188">
        <f t="shared" si="2"/>
        <v>0</v>
      </c>
      <c r="L148" s="188">
        <v>21</v>
      </c>
      <c r="M148" s="188">
        <f t="shared" si="3"/>
        <v>0</v>
      </c>
      <c r="N148" s="188">
        <v>0</v>
      </c>
      <c r="O148" s="188">
        <f t="shared" si="4"/>
        <v>0</v>
      </c>
      <c r="P148" s="188">
        <v>0</v>
      </c>
      <c r="Q148" s="188">
        <f t="shared" si="5"/>
        <v>0</v>
      </c>
      <c r="R148" s="188"/>
      <c r="S148" s="188" t="s">
        <v>210</v>
      </c>
      <c r="T148" s="189" t="s">
        <v>211</v>
      </c>
      <c r="U148" s="157">
        <v>0</v>
      </c>
      <c r="V148" s="157">
        <f t="shared" si="6"/>
        <v>0</v>
      </c>
      <c r="W148" s="157"/>
      <c r="X148" s="157" t="s">
        <v>115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305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83">
        <v>27</v>
      </c>
      <c r="B149" s="184" t="s">
        <v>310</v>
      </c>
      <c r="C149" s="199" t="s">
        <v>311</v>
      </c>
      <c r="D149" s="185" t="s">
        <v>312</v>
      </c>
      <c r="E149" s="186">
        <v>19</v>
      </c>
      <c r="F149" s="187"/>
      <c r="G149" s="188">
        <f t="shared" si="0"/>
        <v>0</v>
      </c>
      <c r="H149" s="187"/>
      <c r="I149" s="188">
        <f t="shared" si="1"/>
        <v>0</v>
      </c>
      <c r="J149" s="187"/>
      <c r="K149" s="188">
        <f t="shared" si="2"/>
        <v>0</v>
      </c>
      <c r="L149" s="188">
        <v>21</v>
      </c>
      <c r="M149" s="188">
        <f t="shared" si="3"/>
        <v>0</v>
      </c>
      <c r="N149" s="188">
        <v>0</v>
      </c>
      <c r="O149" s="188">
        <f t="shared" si="4"/>
        <v>0</v>
      </c>
      <c r="P149" s="188">
        <v>0</v>
      </c>
      <c r="Q149" s="188">
        <f t="shared" si="5"/>
        <v>0</v>
      </c>
      <c r="R149" s="188"/>
      <c r="S149" s="188" t="s">
        <v>210</v>
      </c>
      <c r="T149" s="189" t="s">
        <v>211</v>
      </c>
      <c r="U149" s="157">
        <v>0</v>
      </c>
      <c r="V149" s="157">
        <f t="shared" si="6"/>
        <v>0</v>
      </c>
      <c r="W149" s="157"/>
      <c r="X149" s="157" t="s">
        <v>115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305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33.75" outlineLevel="1" x14ac:dyDescent="0.2">
      <c r="A150" s="183">
        <v>28</v>
      </c>
      <c r="B150" s="184" t="s">
        <v>313</v>
      </c>
      <c r="C150" s="199" t="s">
        <v>314</v>
      </c>
      <c r="D150" s="185" t="s">
        <v>312</v>
      </c>
      <c r="E150" s="186">
        <v>1</v>
      </c>
      <c r="F150" s="187"/>
      <c r="G150" s="188">
        <f t="shared" si="0"/>
        <v>0</v>
      </c>
      <c r="H150" s="187"/>
      <c r="I150" s="188">
        <f t="shared" si="1"/>
        <v>0</v>
      </c>
      <c r="J150" s="187"/>
      <c r="K150" s="188">
        <f t="shared" si="2"/>
        <v>0</v>
      </c>
      <c r="L150" s="188">
        <v>21</v>
      </c>
      <c r="M150" s="188">
        <f t="shared" si="3"/>
        <v>0</v>
      </c>
      <c r="N150" s="188">
        <v>0</v>
      </c>
      <c r="O150" s="188">
        <f t="shared" si="4"/>
        <v>0</v>
      </c>
      <c r="P150" s="188">
        <v>0</v>
      </c>
      <c r="Q150" s="188">
        <f t="shared" si="5"/>
        <v>0</v>
      </c>
      <c r="R150" s="188"/>
      <c r="S150" s="188" t="s">
        <v>210</v>
      </c>
      <c r="T150" s="189" t="s">
        <v>211</v>
      </c>
      <c r="U150" s="157">
        <v>0</v>
      </c>
      <c r="V150" s="157">
        <f t="shared" si="6"/>
        <v>0</v>
      </c>
      <c r="W150" s="157"/>
      <c r="X150" s="157" t="s">
        <v>153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315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ht="22.5" outlineLevel="1" x14ac:dyDescent="0.2">
      <c r="A151" s="183">
        <v>29</v>
      </c>
      <c r="B151" s="184" t="s">
        <v>316</v>
      </c>
      <c r="C151" s="199" t="s">
        <v>317</v>
      </c>
      <c r="D151" s="185" t="s">
        <v>312</v>
      </c>
      <c r="E151" s="186">
        <v>1</v>
      </c>
      <c r="F151" s="187"/>
      <c r="G151" s="188">
        <f t="shared" si="0"/>
        <v>0</v>
      </c>
      <c r="H151" s="187"/>
      <c r="I151" s="188">
        <f t="shared" si="1"/>
        <v>0</v>
      </c>
      <c r="J151" s="187"/>
      <c r="K151" s="188">
        <f t="shared" si="2"/>
        <v>0</v>
      </c>
      <c r="L151" s="188">
        <v>21</v>
      </c>
      <c r="M151" s="188">
        <f t="shared" si="3"/>
        <v>0</v>
      </c>
      <c r="N151" s="188">
        <v>0</v>
      </c>
      <c r="O151" s="188">
        <f t="shared" si="4"/>
        <v>0</v>
      </c>
      <c r="P151" s="188">
        <v>0</v>
      </c>
      <c r="Q151" s="188">
        <f t="shared" si="5"/>
        <v>0</v>
      </c>
      <c r="R151" s="188"/>
      <c r="S151" s="188" t="s">
        <v>210</v>
      </c>
      <c r="T151" s="189" t="s">
        <v>211</v>
      </c>
      <c r="U151" s="157">
        <v>0</v>
      </c>
      <c r="V151" s="157">
        <f t="shared" si="6"/>
        <v>0</v>
      </c>
      <c r="W151" s="157"/>
      <c r="X151" s="157" t="s">
        <v>153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315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83">
        <v>30</v>
      </c>
      <c r="B152" s="184" t="s">
        <v>318</v>
      </c>
      <c r="C152" s="199" t="s">
        <v>319</v>
      </c>
      <c r="D152" s="185" t="s">
        <v>205</v>
      </c>
      <c r="E152" s="186">
        <v>34</v>
      </c>
      <c r="F152" s="187"/>
      <c r="G152" s="188">
        <f t="shared" si="0"/>
        <v>0</v>
      </c>
      <c r="H152" s="187"/>
      <c r="I152" s="188">
        <f t="shared" si="1"/>
        <v>0</v>
      </c>
      <c r="J152" s="187"/>
      <c r="K152" s="188">
        <f t="shared" si="2"/>
        <v>0</v>
      </c>
      <c r="L152" s="188">
        <v>21</v>
      </c>
      <c r="M152" s="188">
        <f t="shared" si="3"/>
        <v>0</v>
      </c>
      <c r="N152" s="188">
        <v>0</v>
      </c>
      <c r="O152" s="188">
        <f t="shared" si="4"/>
        <v>0</v>
      </c>
      <c r="P152" s="188">
        <v>0</v>
      </c>
      <c r="Q152" s="188">
        <f t="shared" si="5"/>
        <v>0</v>
      </c>
      <c r="R152" s="188"/>
      <c r="S152" s="188" t="s">
        <v>210</v>
      </c>
      <c r="T152" s="189" t="s">
        <v>211</v>
      </c>
      <c r="U152" s="157">
        <v>0</v>
      </c>
      <c r="V152" s="157">
        <f t="shared" si="6"/>
        <v>0</v>
      </c>
      <c r="W152" s="157"/>
      <c r="X152" s="157" t="s">
        <v>115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305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83">
        <v>31</v>
      </c>
      <c r="B153" s="184" t="s">
        <v>320</v>
      </c>
      <c r="C153" s="199" t="s">
        <v>321</v>
      </c>
      <c r="D153" s="185" t="s">
        <v>205</v>
      </c>
      <c r="E153" s="186">
        <v>3</v>
      </c>
      <c r="F153" s="187"/>
      <c r="G153" s="188">
        <f t="shared" si="0"/>
        <v>0</v>
      </c>
      <c r="H153" s="187"/>
      <c r="I153" s="188">
        <f t="shared" si="1"/>
        <v>0</v>
      </c>
      <c r="J153" s="187"/>
      <c r="K153" s="188">
        <f t="shared" si="2"/>
        <v>0</v>
      </c>
      <c r="L153" s="188">
        <v>21</v>
      </c>
      <c r="M153" s="188">
        <f t="shared" si="3"/>
        <v>0</v>
      </c>
      <c r="N153" s="188">
        <v>0</v>
      </c>
      <c r="O153" s="188">
        <f t="shared" si="4"/>
        <v>0</v>
      </c>
      <c r="P153" s="188">
        <v>0</v>
      </c>
      <c r="Q153" s="188">
        <f t="shared" si="5"/>
        <v>0</v>
      </c>
      <c r="R153" s="188"/>
      <c r="S153" s="188" t="s">
        <v>210</v>
      </c>
      <c r="T153" s="189" t="s">
        <v>211</v>
      </c>
      <c r="U153" s="157">
        <v>0</v>
      </c>
      <c r="V153" s="157">
        <f t="shared" si="6"/>
        <v>0</v>
      </c>
      <c r="W153" s="157"/>
      <c r="X153" s="157" t="s">
        <v>115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305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83">
        <v>32</v>
      </c>
      <c r="B154" s="184" t="s">
        <v>322</v>
      </c>
      <c r="C154" s="199" t="s">
        <v>323</v>
      </c>
      <c r="D154" s="185" t="s">
        <v>205</v>
      </c>
      <c r="E154" s="186">
        <v>15</v>
      </c>
      <c r="F154" s="187"/>
      <c r="G154" s="188">
        <f t="shared" si="0"/>
        <v>0</v>
      </c>
      <c r="H154" s="187"/>
      <c r="I154" s="188">
        <f t="shared" si="1"/>
        <v>0</v>
      </c>
      <c r="J154" s="187"/>
      <c r="K154" s="188">
        <f t="shared" si="2"/>
        <v>0</v>
      </c>
      <c r="L154" s="188">
        <v>21</v>
      </c>
      <c r="M154" s="188">
        <f t="shared" si="3"/>
        <v>0</v>
      </c>
      <c r="N154" s="188">
        <v>0</v>
      </c>
      <c r="O154" s="188">
        <f t="shared" si="4"/>
        <v>0</v>
      </c>
      <c r="P154" s="188">
        <v>0</v>
      </c>
      <c r="Q154" s="188">
        <f t="shared" si="5"/>
        <v>0</v>
      </c>
      <c r="R154" s="188"/>
      <c r="S154" s="188" t="s">
        <v>210</v>
      </c>
      <c r="T154" s="189" t="s">
        <v>211</v>
      </c>
      <c r="U154" s="157">
        <v>0</v>
      </c>
      <c r="V154" s="157">
        <f t="shared" si="6"/>
        <v>0</v>
      </c>
      <c r="W154" s="157"/>
      <c r="X154" s="157" t="s">
        <v>115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305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83">
        <v>33</v>
      </c>
      <c r="B155" s="184" t="s">
        <v>324</v>
      </c>
      <c r="C155" s="199" t="s">
        <v>325</v>
      </c>
      <c r="D155" s="185" t="s">
        <v>205</v>
      </c>
      <c r="E155" s="186">
        <v>5</v>
      </c>
      <c r="F155" s="187"/>
      <c r="G155" s="188">
        <f t="shared" si="0"/>
        <v>0</v>
      </c>
      <c r="H155" s="187"/>
      <c r="I155" s="188">
        <f t="shared" si="1"/>
        <v>0</v>
      </c>
      <c r="J155" s="187"/>
      <c r="K155" s="188">
        <f t="shared" si="2"/>
        <v>0</v>
      </c>
      <c r="L155" s="188">
        <v>21</v>
      </c>
      <c r="M155" s="188">
        <f t="shared" si="3"/>
        <v>0</v>
      </c>
      <c r="N155" s="188">
        <v>0</v>
      </c>
      <c r="O155" s="188">
        <f t="shared" si="4"/>
        <v>0</v>
      </c>
      <c r="P155" s="188">
        <v>0</v>
      </c>
      <c r="Q155" s="188">
        <f t="shared" si="5"/>
        <v>0</v>
      </c>
      <c r="R155" s="188"/>
      <c r="S155" s="188" t="s">
        <v>210</v>
      </c>
      <c r="T155" s="189" t="s">
        <v>211</v>
      </c>
      <c r="U155" s="157">
        <v>0</v>
      </c>
      <c r="V155" s="157">
        <f t="shared" si="6"/>
        <v>0</v>
      </c>
      <c r="W155" s="157"/>
      <c r="X155" s="157" t="s">
        <v>115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305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83">
        <v>34</v>
      </c>
      <c r="B156" s="184" t="s">
        <v>326</v>
      </c>
      <c r="C156" s="199" t="s">
        <v>327</v>
      </c>
      <c r="D156" s="185" t="s">
        <v>312</v>
      </c>
      <c r="E156" s="186">
        <v>6</v>
      </c>
      <c r="F156" s="187"/>
      <c r="G156" s="188">
        <f t="shared" si="0"/>
        <v>0</v>
      </c>
      <c r="H156" s="187"/>
      <c r="I156" s="188">
        <f t="shared" si="1"/>
        <v>0</v>
      </c>
      <c r="J156" s="187"/>
      <c r="K156" s="188">
        <f t="shared" si="2"/>
        <v>0</v>
      </c>
      <c r="L156" s="188">
        <v>21</v>
      </c>
      <c r="M156" s="188">
        <f t="shared" si="3"/>
        <v>0</v>
      </c>
      <c r="N156" s="188">
        <v>0</v>
      </c>
      <c r="O156" s="188">
        <f t="shared" si="4"/>
        <v>0</v>
      </c>
      <c r="P156" s="188">
        <v>0</v>
      </c>
      <c r="Q156" s="188">
        <f t="shared" si="5"/>
        <v>0</v>
      </c>
      <c r="R156" s="188"/>
      <c r="S156" s="188" t="s">
        <v>210</v>
      </c>
      <c r="T156" s="189" t="s">
        <v>211</v>
      </c>
      <c r="U156" s="157">
        <v>0</v>
      </c>
      <c r="V156" s="157">
        <f t="shared" si="6"/>
        <v>0</v>
      </c>
      <c r="W156" s="157"/>
      <c r="X156" s="157" t="s">
        <v>115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305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83">
        <v>35</v>
      </c>
      <c r="B157" s="184" t="s">
        <v>328</v>
      </c>
      <c r="C157" s="199" t="s">
        <v>329</v>
      </c>
      <c r="D157" s="185" t="s">
        <v>312</v>
      </c>
      <c r="E157" s="186">
        <v>1</v>
      </c>
      <c r="F157" s="187"/>
      <c r="G157" s="188">
        <f t="shared" si="0"/>
        <v>0</v>
      </c>
      <c r="H157" s="187"/>
      <c r="I157" s="188">
        <f t="shared" si="1"/>
        <v>0</v>
      </c>
      <c r="J157" s="187"/>
      <c r="K157" s="188">
        <f t="shared" si="2"/>
        <v>0</v>
      </c>
      <c r="L157" s="188">
        <v>21</v>
      </c>
      <c r="M157" s="188">
        <f t="shared" si="3"/>
        <v>0</v>
      </c>
      <c r="N157" s="188">
        <v>0</v>
      </c>
      <c r="O157" s="188">
        <f t="shared" si="4"/>
        <v>0</v>
      </c>
      <c r="P157" s="188">
        <v>0</v>
      </c>
      <c r="Q157" s="188">
        <f t="shared" si="5"/>
        <v>0</v>
      </c>
      <c r="R157" s="188"/>
      <c r="S157" s="188" t="s">
        <v>210</v>
      </c>
      <c r="T157" s="189" t="s">
        <v>211</v>
      </c>
      <c r="U157" s="157">
        <v>0</v>
      </c>
      <c r="V157" s="157">
        <f t="shared" si="6"/>
        <v>0</v>
      </c>
      <c r="W157" s="157"/>
      <c r="X157" s="157" t="s">
        <v>153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315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83">
        <v>36</v>
      </c>
      <c r="B158" s="184" t="s">
        <v>330</v>
      </c>
      <c r="C158" s="199" t="s">
        <v>331</v>
      </c>
      <c r="D158" s="185" t="s">
        <v>332</v>
      </c>
      <c r="E158" s="186">
        <v>1</v>
      </c>
      <c r="F158" s="187"/>
      <c r="G158" s="188">
        <f t="shared" si="0"/>
        <v>0</v>
      </c>
      <c r="H158" s="187"/>
      <c r="I158" s="188">
        <f t="shared" si="1"/>
        <v>0</v>
      </c>
      <c r="J158" s="187"/>
      <c r="K158" s="188">
        <f t="shared" si="2"/>
        <v>0</v>
      </c>
      <c r="L158" s="188">
        <v>21</v>
      </c>
      <c r="M158" s="188">
        <f t="shared" si="3"/>
        <v>0</v>
      </c>
      <c r="N158" s="188">
        <v>0</v>
      </c>
      <c r="O158" s="188">
        <f t="shared" si="4"/>
        <v>0</v>
      </c>
      <c r="P158" s="188">
        <v>0</v>
      </c>
      <c r="Q158" s="188">
        <f t="shared" si="5"/>
        <v>0</v>
      </c>
      <c r="R158" s="188"/>
      <c r="S158" s="188" t="s">
        <v>210</v>
      </c>
      <c r="T158" s="189" t="s">
        <v>211</v>
      </c>
      <c r="U158" s="157">
        <v>0</v>
      </c>
      <c r="V158" s="157">
        <f t="shared" si="6"/>
        <v>0</v>
      </c>
      <c r="W158" s="157"/>
      <c r="X158" s="157" t="s">
        <v>115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305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83">
        <v>37</v>
      </c>
      <c r="B159" s="184" t="s">
        <v>333</v>
      </c>
      <c r="C159" s="199" t="s">
        <v>334</v>
      </c>
      <c r="D159" s="185" t="s">
        <v>332</v>
      </c>
      <c r="E159" s="186">
        <v>1</v>
      </c>
      <c r="F159" s="187"/>
      <c r="G159" s="188">
        <f t="shared" si="0"/>
        <v>0</v>
      </c>
      <c r="H159" s="187"/>
      <c r="I159" s="188">
        <f t="shared" si="1"/>
        <v>0</v>
      </c>
      <c r="J159" s="187"/>
      <c r="K159" s="188">
        <f t="shared" si="2"/>
        <v>0</v>
      </c>
      <c r="L159" s="188">
        <v>21</v>
      </c>
      <c r="M159" s="188">
        <f t="shared" si="3"/>
        <v>0</v>
      </c>
      <c r="N159" s="188">
        <v>0</v>
      </c>
      <c r="O159" s="188">
        <f t="shared" si="4"/>
        <v>0</v>
      </c>
      <c r="P159" s="188">
        <v>0</v>
      </c>
      <c r="Q159" s="188">
        <f t="shared" si="5"/>
        <v>0</v>
      </c>
      <c r="R159" s="188"/>
      <c r="S159" s="188" t="s">
        <v>210</v>
      </c>
      <c r="T159" s="189" t="s">
        <v>211</v>
      </c>
      <c r="U159" s="157">
        <v>0</v>
      </c>
      <c r="V159" s="157">
        <f t="shared" si="6"/>
        <v>0</v>
      </c>
      <c r="W159" s="157"/>
      <c r="X159" s="157" t="s">
        <v>115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305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83">
        <v>38</v>
      </c>
      <c r="B160" s="184" t="s">
        <v>335</v>
      </c>
      <c r="C160" s="199" t="s">
        <v>336</v>
      </c>
      <c r="D160" s="185" t="s">
        <v>332</v>
      </c>
      <c r="E160" s="186">
        <v>1</v>
      </c>
      <c r="F160" s="187"/>
      <c r="G160" s="188">
        <f t="shared" si="0"/>
        <v>0</v>
      </c>
      <c r="H160" s="187"/>
      <c r="I160" s="188">
        <f t="shared" si="1"/>
        <v>0</v>
      </c>
      <c r="J160" s="187"/>
      <c r="K160" s="188">
        <f t="shared" si="2"/>
        <v>0</v>
      </c>
      <c r="L160" s="188">
        <v>21</v>
      </c>
      <c r="M160" s="188">
        <f t="shared" si="3"/>
        <v>0</v>
      </c>
      <c r="N160" s="188">
        <v>0</v>
      </c>
      <c r="O160" s="188">
        <f t="shared" si="4"/>
        <v>0</v>
      </c>
      <c r="P160" s="188">
        <v>0</v>
      </c>
      <c r="Q160" s="188">
        <f t="shared" si="5"/>
        <v>0</v>
      </c>
      <c r="R160" s="188"/>
      <c r="S160" s="188" t="s">
        <v>210</v>
      </c>
      <c r="T160" s="189" t="s">
        <v>211</v>
      </c>
      <c r="U160" s="157">
        <v>0</v>
      </c>
      <c r="V160" s="157">
        <f t="shared" si="6"/>
        <v>0</v>
      </c>
      <c r="W160" s="157"/>
      <c r="X160" s="157" t="s">
        <v>153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315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83">
        <v>39</v>
      </c>
      <c r="B161" s="184" t="s">
        <v>337</v>
      </c>
      <c r="C161" s="199" t="s">
        <v>338</v>
      </c>
      <c r="D161" s="185" t="s">
        <v>332</v>
      </c>
      <c r="E161" s="186">
        <v>1</v>
      </c>
      <c r="F161" s="187"/>
      <c r="G161" s="188">
        <f t="shared" si="0"/>
        <v>0</v>
      </c>
      <c r="H161" s="187"/>
      <c r="I161" s="188">
        <f t="shared" si="1"/>
        <v>0</v>
      </c>
      <c r="J161" s="187"/>
      <c r="K161" s="188">
        <f t="shared" si="2"/>
        <v>0</v>
      </c>
      <c r="L161" s="188">
        <v>21</v>
      </c>
      <c r="M161" s="188">
        <f t="shared" si="3"/>
        <v>0</v>
      </c>
      <c r="N161" s="188">
        <v>0</v>
      </c>
      <c r="O161" s="188">
        <f t="shared" si="4"/>
        <v>0</v>
      </c>
      <c r="P161" s="188">
        <v>0</v>
      </c>
      <c r="Q161" s="188">
        <f t="shared" si="5"/>
        <v>0</v>
      </c>
      <c r="R161" s="188"/>
      <c r="S161" s="188" t="s">
        <v>210</v>
      </c>
      <c r="T161" s="189" t="s">
        <v>211</v>
      </c>
      <c r="U161" s="157">
        <v>0</v>
      </c>
      <c r="V161" s="157">
        <f t="shared" si="6"/>
        <v>0</v>
      </c>
      <c r="W161" s="157"/>
      <c r="X161" s="157" t="s">
        <v>153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315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x14ac:dyDescent="0.2">
      <c r="A162" s="169" t="s">
        <v>109</v>
      </c>
      <c r="B162" s="170" t="s">
        <v>78</v>
      </c>
      <c r="C162" s="191" t="s">
        <v>79</v>
      </c>
      <c r="D162" s="171"/>
      <c r="E162" s="172"/>
      <c r="F162" s="173"/>
      <c r="G162" s="173">
        <f>SUMIF(AG163:AG171,"&lt;&gt;NOR",G163:G171)</f>
        <v>0</v>
      </c>
      <c r="H162" s="173"/>
      <c r="I162" s="173">
        <f>SUM(I163:I171)</f>
        <v>0</v>
      </c>
      <c r="J162" s="173"/>
      <c r="K162" s="173">
        <f>SUM(K163:K171)</f>
        <v>0</v>
      </c>
      <c r="L162" s="173"/>
      <c r="M162" s="173">
        <f>SUM(M163:M171)</f>
        <v>0</v>
      </c>
      <c r="N162" s="173"/>
      <c r="O162" s="173">
        <f>SUM(O163:O171)</f>
        <v>0</v>
      </c>
      <c r="P162" s="173"/>
      <c r="Q162" s="173">
        <f>SUM(Q163:Q171)</f>
        <v>0</v>
      </c>
      <c r="R162" s="173"/>
      <c r="S162" s="173"/>
      <c r="T162" s="174"/>
      <c r="U162" s="168"/>
      <c r="V162" s="168">
        <f>SUM(V163:V171)</f>
        <v>0.64</v>
      </c>
      <c r="W162" s="168"/>
      <c r="X162" s="168"/>
      <c r="AG162" t="s">
        <v>110</v>
      </c>
    </row>
    <row r="163" spans="1:60" ht="22.5" outlineLevel="1" x14ac:dyDescent="0.2">
      <c r="A163" s="175">
        <v>40</v>
      </c>
      <c r="B163" s="176" t="s">
        <v>339</v>
      </c>
      <c r="C163" s="192" t="s">
        <v>340</v>
      </c>
      <c r="D163" s="177" t="s">
        <v>205</v>
      </c>
      <c r="E163" s="178">
        <v>24.53</v>
      </c>
      <c r="F163" s="179"/>
      <c r="G163" s="180">
        <f>ROUND(E163*F163,2)</f>
        <v>0</v>
      </c>
      <c r="H163" s="179"/>
      <c r="I163" s="180">
        <f>ROUND(E163*H163,2)</f>
        <v>0</v>
      </c>
      <c r="J163" s="179"/>
      <c r="K163" s="180">
        <f>ROUND(E163*J163,2)</f>
        <v>0</v>
      </c>
      <c r="L163" s="180">
        <v>21</v>
      </c>
      <c r="M163" s="180">
        <f>G163*(1+L163/100)</f>
        <v>0</v>
      </c>
      <c r="N163" s="180">
        <v>6.0000000000000002E-5</v>
      </c>
      <c r="O163" s="180">
        <f>ROUND(E163*N163,2)</f>
        <v>0</v>
      </c>
      <c r="P163" s="180">
        <v>0</v>
      </c>
      <c r="Q163" s="180">
        <f>ROUND(E163*P163,2)</f>
        <v>0</v>
      </c>
      <c r="R163" s="180"/>
      <c r="S163" s="180" t="s">
        <v>114</v>
      </c>
      <c r="T163" s="181" t="s">
        <v>114</v>
      </c>
      <c r="U163" s="157">
        <v>2.5999999999999999E-2</v>
      </c>
      <c r="V163" s="157">
        <f>ROUND(E163*U163,2)</f>
        <v>0.64</v>
      </c>
      <c r="W163" s="157"/>
      <c r="X163" s="157" t="s">
        <v>115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116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93" t="s">
        <v>251</v>
      </c>
      <c r="D164" s="158"/>
      <c r="E164" s="159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118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93" t="s">
        <v>252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118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93" t="s">
        <v>341</v>
      </c>
      <c r="D166" s="158"/>
      <c r="E166" s="159">
        <v>14.3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118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93" t="s">
        <v>254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118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93" t="s">
        <v>255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118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93" t="s">
        <v>342</v>
      </c>
      <c r="D169" s="158"/>
      <c r="E169" s="159">
        <v>8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118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94" t="s">
        <v>122</v>
      </c>
      <c r="D170" s="160"/>
      <c r="E170" s="161">
        <v>22.3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118</v>
      </c>
      <c r="AH170" s="148">
        <v>1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95" t="s">
        <v>343</v>
      </c>
      <c r="D171" s="162"/>
      <c r="E171" s="163">
        <v>2.23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118</v>
      </c>
      <c r="AH171" s="148">
        <v>4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x14ac:dyDescent="0.2">
      <c r="A172" s="169" t="s">
        <v>109</v>
      </c>
      <c r="B172" s="170" t="s">
        <v>80</v>
      </c>
      <c r="C172" s="191" t="s">
        <v>81</v>
      </c>
      <c r="D172" s="171"/>
      <c r="E172" s="172"/>
      <c r="F172" s="173"/>
      <c r="G172" s="173">
        <f>SUMIF(AG173:AG180,"&lt;&gt;NOR",G173:G180)</f>
        <v>0</v>
      </c>
      <c r="H172" s="173"/>
      <c r="I172" s="173">
        <f>SUM(I173:I180)</f>
        <v>0</v>
      </c>
      <c r="J172" s="173"/>
      <c r="K172" s="173">
        <f>SUM(K173:K180)</f>
        <v>0</v>
      </c>
      <c r="L172" s="173"/>
      <c r="M172" s="173">
        <f>SUM(M173:M180)</f>
        <v>0</v>
      </c>
      <c r="N172" s="173"/>
      <c r="O172" s="173">
        <f>SUM(O173:O180)</f>
        <v>0</v>
      </c>
      <c r="P172" s="173"/>
      <c r="Q172" s="173">
        <f>SUM(Q173:Q180)</f>
        <v>0</v>
      </c>
      <c r="R172" s="173"/>
      <c r="S172" s="173"/>
      <c r="T172" s="174"/>
      <c r="U172" s="168"/>
      <c r="V172" s="168">
        <f>SUM(V173:V180)</f>
        <v>58.39</v>
      </c>
      <c r="W172" s="168"/>
      <c r="X172" s="168"/>
      <c r="AG172" t="s">
        <v>110</v>
      </c>
    </row>
    <row r="173" spans="1:60" outlineLevel="1" x14ac:dyDescent="0.2">
      <c r="A173" s="175">
        <v>41</v>
      </c>
      <c r="B173" s="176" t="s">
        <v>231</v>
      </c>
      <c r="C173" s="192" t="s">
        <v>232</v>
      </c>
      <c r="D173" s="177" t="s">
        <v>151</v>
      </c>
      <c r="E173" s="178">
        <v>12.300750000000001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80">
        <v>0</v>
      </c>
      <c r="O173" s="180">
        <f>ROUND(E173*N173,2)</f>
        <v>0</v>
      </c>
      <c r="P173" s="180">
        <v>0</v>
      </c>
      <c r="Q173" s="180">
        <f>ROUND(E173*P173,2)</f>
        <v>0</v>
      </c>
      <c r="R173" s="180"/>
      <c r="S173" s="180" t="s">
        <v>114</v>
      </c>
      <c r="T173" s="181" t="s">
        <v>114</v>
      </c>
      <c r="U173" s="157">
        <v>0.752</v>
      </c>
      <c r="V173" s="157">
        <f>ROUND(E173*U173,2)</f>
        <v>9.25</v>
      </c>
      <c r="W173" s="157"/>
      <c r="X173" s="157" t="s">
        <v>233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234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22.5" outlineLevel="1" x14ac:dyDescent="0.2">
      <c r="A174" s="155"/>
      <c r="B174" s="156"/>
      <c r="C174" s="274" t="s">
        <v>235</v>
      </c>
      <c r="D174" s="275"/>
      <c r="E174" s="275"/>
      <c r="F174" s="275"/>
      <c r="G174" s="275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135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82" t="str">
        <f>C174</f>
        <v>S naložením suti nebo vybouraných hmot do dopravního prostředku a na jejich vyložením, popřípadě přeložením na normální dopravní prostředek.</v>
      </c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83">
        <v>42</v>
      </c>
      <c r="B175" s="184" t="s">
        <v>236</v>
      </c>
      <c r="C175" s="199" t="s">
        <v>237</v>
      </c>
      <c r="D175" s="185" t="s">
        <v>151</v>
      </c>
      <c r="E175" s="186">
        <v>110.70675</v>
      </c>
      <c r="F175" s="187"/>
      <c r="G175" s="188">
        <f>ROUND(E175*F175,2)</f>
        <v>0</v>
      </c>
      <c r="H175" s="187"/>
      <c r="I175" s="188">
        <f>ROUND(E175*H175,2)</f>
        <v>0</v>
      </c>
      <c r="J175" s="187"/>
      <c r="K175" s="188">
        <f>ROUND(E175*J175,2)</f>
        <v>0</v>
      </c>
      <c r="L175" s="188">
        <v>21</v>
      </c>
      <c r="M175" s="188">
        <f>G175*(1+L175/100)</f>
        <v>0</v>
      </c>
      <c r="N175" s="188">
        <v>0</v>
      </c>
      <c r="O175" s="188">
        <f>ROUND(E175*N175,2)</f>
        <v>0</v>
      </c>
      <c r="P175" s="188">
        <v>0</v>
      </c>
      <c r="Q175" s="188">
        <f>ROUND(E175*P175,2)</f>
        <v>0</v>
      </c>
      <c r="R175" s="188"/>
      <c r="S175" s="188" t="s">
        <v>114</v>
      </c>
      <c r="T175" s="189" t="s">
        <v>114</v>
      </c>
      <c r="U175" s="157">
        <v>0.36</v>
      </c>
      <c r="V175" s="157">
        <f>ROUND(E175*U175,2)</f>
        <v>39.85</v>
      </c>
      <c r="W175" s="157"/>
      <c r="X175" s="157" t="s">
        <v>233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234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83">
        <v>43</v>
      </c>
      <c r="B176" s="184" t="s">
        <v>238</v>
      </c>
      <c r="C176" s="199" t="s">
        <v>239</v>
      </c>
      <c r="D176" s="185" t="s">
        <v>151</v>
      </c>
      <c r="E176" s="186">
        <v>12.300750000000001</v>
      </c>
      <c r="F176" s="187"/>
      <c r="G176" s="188">
        <f>ROUND(E176*F176,2)</f>
        <v>0</v>
      </c>
      <c r="H176" s="187"/>
      <c r="I176" s="188">
        <f>ROUND(E176*H176,2)</f>
        <v>0</v>
      </c>
      <c r="J176" s="187"/>
      <c r="K176" s="188">
        <f>ROUND(E176*J176,2)</f>
        <v>0</v>
      </c>
      <c r="L176" s="188">
        <v>21</v>
      </c>
      <c r="M176" s="188">
        <f>G176*(1+L176/100)</f>
        <v>0</v>
      </c>
      <c r="N176" s="188">
        <v>0</v>
      </c>
      <c r="O176" s="188">
        <f>ROUND(E176*N176,2)</f>
        <v>0</v>
      </c>
      <c r="P176" s="188">
        <v>0</v>
      </c>
      <c r="Q176" s="188">
        <f>ROUND(E176*P176,2)</f>
        <v>0</v>
      </c>
      <c r="R176" s="188"/>
      <c r="S176" s="188" t="s">
        <v>114</v>
      </c>
      <c r="T176" s="189" t="s">
        <v>114</v>
      </c>
      <c r="U176" s="157">
        <v>0.26500000000000001</v>
      </c>
      <c r="V176" s="157">
        <f>ROUND(E176*U176,2)</f>
        <v>3.26</v>
      </c>
      <c r="W176" s="157"/>
      <c r="X176" s="157" t="s">
        <v>233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234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75">
        <v>44</v>
      </c>
      <c r="B177" s="176" t="s">
        <v>240</v>
      </c>
      <c r="C177" s="192" t="s">
        <v>241</v>
      </c>
      <c r="D177" s="177" t="s">
        <v>151</v>
      </c>
      <c r="E177" s="178">
        <v>12.300750000000001</v>
      </c>
      <c r="F177" s="179"/>
      <c r="G177" s="180">
        <f>ROUND(E177*F177,2)</f>
        <v>0</v>
      </c>
      <c r="H177" s="179"/>
      <c r="I177" s="180">
        <f>ROUND(E177*H177,2)</f>
        <v>0</v>
      </c>
      <c r="J177" s="179"/>
      <c r="K177" s="180">
        <f>ROUND(E177*J177,2)</f>
        <v>0</v>
      </c>
      <c r="L177" s="180">
        <v>21</v>
      </c>
      <c r="M177" s="180">
        <f>G177*(1+L177/100)</f>
        <v>0</v>
      </c>
      <c r="N177" s="180">
        <v>0</v>
      </c>
      <c r="O177" s="180">
        <f>ROUND(E177*N177,2)</f>
        <v>0</v>
      </c>
      <c r="P177" s="180">
        <v>0</v>
      </c>
      <c r="Q177" s="180">
        <f>ROUND(E177*P177,2)</f>
        <v>0</v>
      </c>
      <c r="R177" s="180"/>
      <c r="S177" s="180" t="s">
        <v>114</v>
      </c>
      <c r="T177" s="181" t="s">
        <v>114</v>
      </c>
      <c r="U177" s="157">
        <v>0.49</v>
      </c>
      <c r="V177" s="157">
        <f>ROUND(E177*U177,2)</f>
        <v>6.03</v>
      </c>
      <c r="W177" s="157"/>
      <c r="X177" s="157" t="s">
        <v>233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234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274" t="s">
        <v>242</v>
      </c>
      <c r="D178" s="275"/>
      <c r="E178" s="275"/>
      <c r="F178" s="275"/>
      <c r="G178" s="275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135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83">
        <v>45</v>
      </c>
      <c r="B179" s="184" t="s">
        <v>243</v>
      </c>
      <c r="C179" s="199" t="s">
        <v>244</v>
      </c>
      <c r="D179" s="185" t="s">
        <v>151</v>
      </c>
      <c r="E179" s="186">
        <v>233.71424999999999</v>
      </c>
      <c r="F179" s="187"/>
      <c r="G179" s="188">
        <f>ROUND(E179*F179,2)</f>
        <v>0</v>
      </c>
      <c r="H179" s="187"/>
      <c r="I179" s="188">
        <f>ROUND(E179*H179,2)</f>
        <v>0</v>
      </c>
      <c r="J179" s="187"/>
      <c r="K179" s="188">
        <f>ROUND(E179*J179,2)</f>
        <v>0</v>
      </c>
      <c r="L179" s="188">
        <v>21</v>
      </c>
      <c r="M179" s="188">
        <f>G179*(1+L179/100)</f>
        <v>0</v>
      </c>
      <c r="N179" s="188">
        <v>0</v>
      </c>
      <c r="O179" s="188">
        <f>ROUND(E179*N179,2)</f>
        <v>0</v>
      </c>
      <c r="P179" s="188">
        <v>0</v>
      </c>
      <c r="Q179" s="188">
        <f>ROUND(E179*P179,2)</f>
        <v>0</v>
      </c>
      <c r="R179" s="188"/>
      <c r="S179" s="188" t="s">
        <v>114</v>
      </c>
      <c r="T179" s="189" t="s">
        <v>114</v>
      </c>
      <c r="U179" s="157">
        <v>0</v>
      </c>
      <c r="V179" s="157">
        <f>ROUND(E179*U179,2)</f>
        <v>0</v>
      </c>
      <c r="W179" s="157"/>
      <c r="X179" s="157" t="s">
        <v>233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234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75">
        <v>46</v>
      </c>
      <c r="B180" s="176" t="s">
        <v>245</v>
      </c>
      <c r="C180" s="192" t="s">
        <v>246</v>
      </c>
      <c r="D180" s="177" t="s">
        <v>151</v>
      </c>
      <c r="E180" s="178">
        <v>12.300750000000001</v>
      </c>
      <c r="F180" s="179"/>
      <c r="G180" s="180">
        <f>ROUND(E180*F180,2)</f>
        <v>0</v>
      </c>
      <c r="H180" s="179"/>
      <c r="I180" s="180">
        <f>ROUND(E180*H180,2)</f>
        <v>0</v>
      </c>
      <c r="J180" s="179"/>
      <c r="K180" s="180">
        <f>ROUND(E180*J180,2)</f>
        <v>0</v>
      </c>
      <c r="L180" s="180">
        <v>21</v>
      </c>
      <c r="M180" s="180">
        <f>G180*(1+L180/100)</f>
        <v>0</v>
      </c>
      <c r="N180" s="180">
        <v>0</v>
      </c>
      <c r="O180" s="180">
        <f>ROUND(E180*N180,2)</f>
        <v>0</v>
      </c>
      <c r="P180" s="180">
        <v>0</v>
      </c>
      <c r="Q180" s="180">
        <f>ROUND(E180*P180,2)</f>
        <v>0</v>
      </c>
      <c r="R180" s="180"/>
      <c r="S180" s="180" t="s">
        <v>114</v>
      </c>
      <c r="T180" s="181" t="s">
        <v>114</v>
      </c>
      <c r="U180" s="157">
        <v>0</v>
      </c>
      <c r="V180" s="157">
        <f>ROUND(E180*U180,2)</f>
        <v>0</v>
      </c>
      <c r="W180" s="157"/>
      <c r="X180" s="157" t="s">
        <v>233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234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x14ac:dyDescent="0.2">
      <c r="A181" s="3"/>
      <c r="B181" s="4"/>
      <c r="C181" s="200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AE181">
        <v>15</v>
      </c>
      <c r="AF181">
        <v>21</v>
      </c>
      <c r="AG181" t="s">
        <v>96</v>
      </c>
    </row>
    <row r="182" spans="1:60" x14ac:dyDescent="0.2">
      <c r="A182" s="151"/>
      <c r="B182" s="152" t="s">
        <v>31</v>
      </c>
      <c r="C182" s="201"/>
      <c r="D182" s="153"/>
      <c r="E182" s="154"/>
      <c r="F182" s="154"/>
      <c r="G182" s="190">
        <f>G8+G117+G138+G143+G145+G162+G172</f>
        <v>0</v>
      </c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AE182">
        <f>SUMIF(L7:L180,AE181,G7:G180)</f>
        <v>0</v>
      </c>
      <c r="AF182">
        <f>SUMIF(L7:L180,AF181,G7:G180)</f>
        <v>0</v>
      </c>
      <c r="AG182" t="s">
        <v>247</v>
      </c>
    </row>
    <row r="183" spans="1:60" x14ac:dyDescent="0.2">
      <c r="A183" s="3"/>
      <c r="B183" s="4"/>
      <c r="C183" s="200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60" x14ac:dyDescent="0.2">
      <c r="A184" s="3"/>
      <c r="B184" s="4"/>
      <c r="C184" s="200"/>
      <c r="D184" s="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60" x14ac:dyDescent="0.2">
      <c r="A185" s="260" t="s">
        <v>248</v>
      </c>
      <c r="B185" s="260"/>
      <c r="C185" s="261"/>
      <c r="D185" s="6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60" x14ac:dyDescent="0.2">
      <c r="A186" s="262"/>
      <c r="B186" s="263"/>
      <c r="C186" s="264"/>
      <c r="D186" s="263"/>
      <c r="E186" s="263"/>
      <c r="F186" s="263"/>
      <c r="G186" s="265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AG186" t="s">
        <v>249</v>
      </c>
    </row>
    <row r="187" spans="1:60" x14ac:dyDescent="0.2">
      <c r="A187" s="266"/>
      <c r="B187" s="267"/>
      <c r="C187" s="268"/>
      <c r="D187" s="267"/>
      <c r="E187" s="267"/>
      <c r="F187" s="267"/>
      <c r="G187" s="269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60" x14ac:dyDescent="0.2">
      <c r="A188" s="266"/>
      <c r="B188" s="267"/>
      <c r="C188" s="268"/>
      <c r="D188" s="267"/>
      <c r="E188" s="267"/>
      <c r="F188" s="267"/>
      <c r="G188" s="269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">
      <c r="A189" s="266"/>
      <c r="B189" s="267"/>
      <c r="C189" s="268"/>
      <c r="D189" s="267"/>
      <c r="E189" s="267"/>
      <c r="F189" s="267"/>
      <c r="G189" s="269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270"/>
      <c r="B190" s="271"/>
      <c r="C190" s="272"/>
      <c r="D190" s="271"/>
      <c r="E190" s="271"/>
      <c r="F190" s="271"/>
      <c r="G190" s="27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60" x14ac:dyDescent="0.2">
      <c r="A191" s="3"/>
      <c r="B191" s="4"/>
      <c r="C191" s="200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60" x14ac:dyDescent="0.2">
      <c r="C192" s="202"/>
      <c r="D192" s="10"/>
      <c r="AG192" t="s">
        <v>250</v>
      </c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185:C185"/>
    <mergeCell ref="A186:G190"/>
    <mergeCell ref="C40:G40"/>
    <mergeCell ref="C131:G131"/>
    <mergeCell ref="C132:G132"/>
    <mergeCell ref="C133:G133"/>
    <mergeCell ref="C134:G134"/>
    <mergeCell ref="C174:G174"/>
    <mergeCell ref="C178:G17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90398-1815-4D11-88F0-FF92EB104C5C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357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91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344</v>
      </c>
      <c r="C9" s="192" t="s">
        <v>345</v>
      </c>
      <c r="D9" s="177" t="s">
        <v>346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211</v>
      </c>
      <c r="U9" s="157">
        <v>0</v>
      </c>
      <c r="V9" s="157">
        <f>ROUND(E9*U9,2)</f>
        <v>0</v>
      </c>
      <c r="W9" s="157"/>
      <c r="X9" s="157" t="s">
        <v>347</v>
      </c>
      <c r="Y9" s="148"/>
      <c r="Z9" s="148"/>
      <c r="AA9" s="148"/>
      <c r="AB9" s="148"/>
      <c r="AC9" s="148"/>
      <c r="AD9" s="148"/>
      <c r="AE9" s="148"/>
      <c r="AF9" s="148"/>
      <c r="AG9" s="148" t="s">
        <v>348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349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350</v>
      </c>
      <c r="C11" s="192" t="s">
        <v>351</v>
      </c>
      <c r="D11" s="177" t="s">
        <v>346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211</v>
      </c>
      <c r="U11" s="157">
        <v>0</v>
      </c>
      <c r="V11" s="157">
        <f>ROUND(E11*U11,2)</f>
        <v>0</v>
      </c>
      <c r="W11" s="157"/>
      <c r="X11" s="157" t="s">
        <v>347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352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353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135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91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354</v>
      </c>
      <c r="C14" s="192" t="s">
        <v>355</v>
      </c>
      <c r="D14" s="177" t="s">
        <v>346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211</v>
      </c>
      <c r="U14" s="157">
        <v>0</v>
      </c>
      <c r="V14" s="157">
        <f>ROUND(E14*U14,2)</f>
        <v>0</v>
      </c>
      <c r="W14" s="157"/>
      <c r="X14" s="157" t="s">
        <v>347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348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356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20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201"/>
      <c r="D17" s="153"/>
      <c r="E17" s="154"/>
      <c r="F17" s="154"/>
      <c r="G17" s="190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247</v>
      </c>
    </row>
    <row r="18" spans="1:33" x14ac:dyDescent="0.2">
      <c r="A18" s="3"/>
      <c r="B18" s="4"/>
      <c r="C18" s="20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200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248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249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20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202"/>
      <c r="D27" s="10"/>
      <c r="AG27" t="s">
        <v>250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22-002.12 A01 Pol</vt:lpstr>
      <vt:lpstr>22-002.12 E01 Pol</vt:lpstr>
      <vt:lpstr>22-002.12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'22-002.12 A01 Pol'!Názvy_tisku</vt:lpstr>
      <vt:lpstr>'22-002.12 E01 Pol'!Názvy_tisku</vt:lpstr>
      <vt:lpstr>'22-002.12 O01 Pol'!Názvy_tisku</vt:lpstr>
      <vt:lpstr>oadresa</vt:lpstr>
      <vt:lpstr>Stavba!Objednatel</vt:lpstr>
      <vt:lpstr>Stavba!Objekt</vt:lpstr>
      <vt:lpstr>'22-002.12 A01 Pol'!Oblast_tisku</vt:lpstr>
      <vt:lpstr>'22-002.12 E01 Pol'!Oblast_tisku</vt:lpstr>
      <vt:lpstr>'22-002.12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2022-03-14T09:32:44Z</dcterms:modified>
</cp:coreProperties>
</file>