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461EE11A-0CF2-4464-8DA2-C6E577A6016A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9 A01 Pol" sheetId="12" r:id="rId4"/>
    <sheet name="22-002.19 E01 Pol" sheetId="13" r:id="rId5"/>
    <sheet name="22-002.19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'22-002.19 A01 Pol'!$1:$7</definedName>
    <definedName name="_xlnm.Print_Titles" localSheetId="4">'22-002.19 E01 Pol'!$1:$7</definedName>
    <definedName name="_xlnm.Print_Titles" localSheetId="5">'22-002.19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'22-002.19 A01 Pol'!$A$1:$X$213</definedName>
    <definedName name="_xlnm.Print_Area" localSheetId="4">'22-002.19 E01 Pol'!$A$1:$X$159</definedName>
    <definedName name="_xlnm.Print_Area" localSheetId="5">'22-002.19 O01 Pol'!$A$1:$X$27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H40" i="1" s="1"/>
  <c r="I40" i="1" s="1"/>
  <c r="F40" i="1"/>
  <c r="G39" i="1"/>
  <c r="F39" i="1"/>
  <c r="G17" i="14"/>
  <c r="BA15" i="14"/>
  <c r="BA12" i="14"/>
  <c r="G8" i="14"/>
  <c r="Q8" i="14"/>
  <c r="G9" i="14"/>
  <c r="M9" i="14" s="1"/>
  <c r="I9" i="14"/>
  <c r="I8" i="14" s="1"/>
  <c r="K9" i="14"/>
  <c r="O9" i="14"/>
  <c r="O8" i="14" s="1"/>
  <c r="Q9" i="14"/>
  <c r="V9" i="14"/>
  <c r="V8" i="14" s="1"/>
  <c r="G11" i="14"/>
  <c r="M11" i="14" s="1"/>
  <c r="I11" i="14"/>
  <c r="K11" i="14"/>
  <c r="K8" i="14" s="1"/>
  <c r="O11" i="14"/>
  <c r="Q11" i="14"/>
  <c r="V11" i="14"/>
  <c r="G13" i="14"/>
  <c r="M13" i="14"/>
  <c r="Q13" i="14"/>
  <c r="G14" i="14"/>
  <c r="I14" i="14"/>
  <c r="I13" i="14" s="1"/>
  <c r="K14" i="14"/>
  <c r="K13" i="14" s="1"/>
  <c r="M14" i="14"/>
  <c r="O14" i="14"/>
  <c r="O13" i="14" s="1"/>
  <c r="Q14" i="14"/>
  <c r="V14" i="14"/>
  <c r="V13" i="14" s="1"/>
  <c r="AE17" i="14"/>
  <c r="G149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M14" i="13" s="1"/>
  <c r="I14" i="13"/>
  <c r="K14" i="13"/>
  <c r="O14" i="13"/>
  <c r="Q14" i="13"/>
  <c r="V14" i="13"/>
  <c r="G19" i="13"/>
  <c r="I19" i="13"/>
  <c r="K19" i="13"/>
  <c r="M19" i="13"/>
  <c r="O19" i="13"/>
  <c r="Q19" i="13"/>
  <c r="V19" i="13"/>
  <c r="G28" i="13"/>
  <c r="M28" i="13" s="1"/>
  <c r="I28" i="13"/>
  <c r="K28" i="13"/>
  <c r="O28" i="13"/>
  <c r="Q28" i="13"/>
  <c r="V28" i="13"/>
  <c r="G37" i="13"/>
  <c r="M37" i="13" s="1"/>
  <c r="I37" i="13"/>
  <c r="K37" i="13"/>
  <c r="O37" i="13"/>
  <c r="Q37" i="13"/>
  <c r="V37" i="13"/>
  <c r="G41" i="13"/>
  <c r="M41" i="13" s="1"/>
  <c r="I41" i="13"/>
  <c r="K41" i="13"/>
  <c r="O41" i="13"/>
  <c r="Q41" i="13"/>
  <c r="V41" i="13"/>
  <c r="G52" i="13"/>
  <c r="I52" i="13"/>
  <c r="K52" i="13"/>
  <c r="M52" i="13"/>
  <c r="O52" i="13"/>
  <c r="Q52" i="13"/>
  <c r="V52" i="13"/>
  <c r="G59" i="13"/>
  <c r="G8" i="13" s="1"/>
  <c r="I59" i="13"/>
  <c r="K59" i="13"/>
  <c r="O59" i="13"/>
  <c r="Q59" i="13"/>
  <c r="V59" i="13"/>
  <c r="G64" i="13"/>
  <c r="M64" i="13" s="1"/>
  <c r="I64" i="13"/>
  <c r="K64" i="13"/>
  <c r="O64" i="13"/>
  <c r="Q64" i="13"/>
  <c r="V64" i="13"/>
  <c r="G68" i="13"/>
  <c r="M68" i="13" s="1"/>
  <c r="I68" i="13"/>
  <c r="K68" i="13"/>
  <c r="O68" i="13"/>
  <c r="Q68" i="13"/>
  <c r="V68" i="13"/>
  <c r="G79" i="13"/>
  <c r="I79" i="13"/>
  <c r="K79" i="13"/>
  <c r="M79" i="13"/>
  <c r="O79" i="13"/>
  <c r="Q79" i="13"/>
  <c r="V79" i="13"/>
  <c r="G84" i="13"/>
  <c r="M84" i="13" s="1"/>
  <c r="I84" i="13"/>
  <c r="K84" i="13"/>
  <c r="O84" i="13"/>
  <c r="Q84" i="13"/>
  <c r="V84" i="13"/>
  <c r="G90" i="13"/>
  <c r="M90" i="13" s="1"/>
  <c r="I90" i="13"/>
  <c r="K90" i="13"/>
  <c r="O90" i="13"/>
  <c r="Q90" i="13"/>
  <c r="V90" i="13"/>
  <c r="G94" i="13"/>
  <c r="M94" i="13" s="1"/>
  <c r="I94" i="13"/>
  <c r="K94" i="13"/>
  <c r="O94" i="13"/>
  <c r="Q94" i="13"/>
  <c r="V94" i="13"/>
  <c r="G98" i="13"/>
  <c r="I98" i="13"/>
  <c r="K98" i="13"/>
  <c r="M98" i="13"/>
  <c r="O98" i="13"/>
  <c r="Q98" i="13"/>
  <c r="V98" i="13"/>
  <c r="G102" i="13"/>
  <c r="M102" i="13" s="1"/>
  <c r="I102" i="13"/>
  <c r="K102" i="13"/>
  <c r="O102" i="13"/>
  <c r="Q102" i="13"/>
  <c r="V102" i="13"/>
  <c r="G107" i="13"/>
  <c r="M107" i="13" s="1"/>
  <c r="I107" i="13"/>
  <c r="K107" i="13"/>
  <c r="O107" i="13"/>
  <c r="Q107" i="13"/>
  <c r="V107" i="13"/>
  <c r="G111" i="13"/>
  <c r="M111" i="13" s="1"/>
  <c r="I111" i="13"/>
  <c r="K111" i="13"/>
  <c r="O111" i="13"/>
  <c r="Q111" i="13"/>
  <c r="V111" i="13"/>
  <c r="G116" i="13"/>
  <c r="I116" i="13"/>
  <c r="K116" i="13"/>
  <c r="M116" i="13"/>
  <c r="O116" i="13"/>
  <c r="Q116" i="13"/>
  <c r="V116" i="13"/>
  <c r="G121" i="13"/>
  <c r="K121" i="13"/>
  <c r="O121" i="13"/>
  <c r="G122" i="13"/>
  <c r="M122" i="13" s="1"/>
  <c r="M121" i="13" s="1"/>
  <c r="I122" i="13"/>
  <c r="I121" i="13" s="1"/>
  <c r="K122" i="13"/>
  <c r="O122" i="13"/>
  <c r="Q122" i="13"/>
  <c r="Q121" i="13" s="1"/>
  <c r="V122" i="13"/>
  <c r="V121" i="13" s="1"/>
  <c r="G124" i="13"/>
  <c r="I124" i="13"/>
  <c r="I123" i="13" s="1"/>
  <c r="K124" i="13"/>
  <c r="M124" i="13"/>
  <c r="O124" i="13"/>
  <c r="Q124" i="13"/>
  <c r="Q123" i="13" s="1"/>
  <c r="V124" i="13"/>
  <c r="G125" i="13"/>
  <c r="G123" i="13" s="1"/>
  <c r="I125" i="13"/>
  <c r="K125" i="13"/>
  <c r="K123" i="13" s="1"/>
  <c r="O125" i="13"/>
  <c r="O123" i="13" s="1"/>
  <c r="Q125" i="13"/>
  <c r="V125" i="13"/>
  <c r="G126" i="13"/>
  <c r="I126" i="13"/>
  <c r="K126" i="13"/>
  <c r="M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I128" i="13"/>
  <c r="K128" i="13"/>
  <c r="M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I130" i="13"/>
  <c r="K130" i="13"/>
  <c r="M130" i="13"/>
  <c r="O130" i="13"/>
  <c r="Q130" i="13"/>
  <c r="V130" i="13"/>
  <c r="G131" i="13"/>
  <c r="M131" i="13" s="1"/>
  <c r="I131" i="13"/>
  <c r="K131" i="13"/>
  <c r="O131" i="13"/>
  <c r="Q131" i="13"/>
  <c r="V131" i="13"/>
  <c r="V123" i="13" s="1"/>
  <c r="G132" i="13"/>
  <c r="I132" i="13"/>
  <c r="K132" i="13"/>
  <c r="M132" i="13"/>
  <c r="O132" i="13"/>
  <c r="Q132" i="13"/>
  <c r="V132" i="13"/>
  <c r="G133" i="13"/>
  <c r="M133" i="13" s="1"/>
  <c r="I133" i="13"/>
  <c r="K133" i="13"/>
  <c r="O133" i="13"/>
  <c r="Q133" i="13"/>
  <c r="V133" i="13"/>
  <c r="G134" i="13"/>
  <c r="I134" i="13"/>
  <c r="K134" i="13"/>
  <c r="M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I136" i="13"/>
  <c r="K136" i="13"/>
  <c r="M136" i="13"/>
  <c r="O136" i="13"/>
  <c r="Q136" i="13"/>
  <c r="V136" i="13"/>
  <c r="G137" i="13"/>
  <c r="M137" i="13" s="1"/>
  <c r="I137" i="13"/>
  <c r="K137" i="13"/>
  <c r="O137" i="13"/>
  <c r="Q137" i="13"/>
  <c r="V137" i="13"/>
  <c r="G138" i="13"/>
  <c r="I138" i="13"/>
  <c r="K138" i="13"/>
  <c r="M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I140" i="13"/>
  <c r="K140" i="13"/>
  <c r="M140" i="13"/>
  <c r="O140" i="13"/>
  <c r="Q140" i="13"/>
  <c r="V140" i="13"/>
  <c r="G141" i="13"/>
  <c r="K141" i="13"/>
  <c r="O141" i="13"/>
  <c r="V141" i="13"/>
  <c r="G142" i="13"/>
  <c r="I142" i="13"/>
  <c r="I141" i="13" s="1"/>
  <c r="K142" i="13"/>
  <c r="M142" i="13"/>
  <c r="M141" i="13" s="1"/>
  <c r="O142" i="13"/>
  <c r="Q142" i="13"/>
  <c r="Q141" i="13" s="1"/>
  <c r="V142" i="13"/>
  <c r="AE149" i="13"/>
  <c r="G203" i="12"/>
  <c r="BA197" i="12"/>
  <c r="BA157" i="12"/>
  <c r="BA39" i="12"/>
  <c r="G9" i="12"/>
  <c r="I9" i="12"/>
  <c r="I8" i="12" s="1"/>
  <c r="K9" i="12"/>
  <c r="M9" i="12"/>
  <c r="O9" i="12"/>
  <c r="Q9" i="12"/>
  <c r="Q8" i="12" s="1"/>
  <c r="V9" i="12"/>
  <c r="V8" i="12" s="1"/>
  <c r="G15" i="12"/>
  <c r="M15" i="12" s="1"/>
  <c r="I15" i="12"/>
  <c r="K15" i="12"/>
  <c r="K8" i="12" s="1"/>
  <c r="O15" i="12"/>
  <c r="Q15" i="12"/>
  <c r="V15" i="12"/>
  <c r="G24" i="12"/>
  <c r="G8" i="12" s="1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2" i="12"/>
  <c r="I32" i="12"/>
  <c r="K32" i="12"/>
  <c r="M32" i="12"/>
  <c r="O32" i="12"/>
  <c r="Q32" i="12"/>
  <c r="V32" i="12"/>
  <c r="G38" i="12"/>
  <c r="I38" i="12"/>
  <c r="K38" i="12"/>
  <c r="M38" i="12"/>
  <c r="O38" i="12"/>
  <c r="Q38" i="12"/>
  <c r="V38" i="12"/>
  <c r="G45" i="12"/>
  <c r="I45" i="12"/>
  <c r="K45" i="12"/>
  <c r="M45" i="12"/>
  <c r="O45" i="12"/>
  <c r="Q45" i="12"/>
  <c r="V45" i="12"/>
  <c r="G49" i="12"/>
  <c r="M49" i="12" s="1"/>
  <c r="I49" i="12"/>
  <c r="K49" i="12"/>
  <c r="O49" i="12"/>
  <c r="O8" i="12" s="1"/>
  <c r="Q49" i="12"/>
  <c r="V49" i="12"/>
  <c r="G54" i="12"/>
  <c r="I54" i="12"/>
  <c r="K54" i="12"/>
  <c r="M54" i="12"/>
  <c r="O54" i="12"/>
  <c r="Q54" i="12"/>
  <c r="V54" i="12"/>
  <c r="G58" i="12"/>
  <c r="M58" i="12" s="1"/>
  <c r="I58" i="12"/>
  <c r="K58" i="12"/>
  <c r="O58" i="12"/>
  <c r="Q58" i="12"/>
  <c r="V58" i="12"/>
  <c r="G63" i="12"/>
  <c r="M63" i="12" s="1"/>
  <c r="I63" i="12"/>
  <c r="K63" i="12"/>
  <c r="O63" i="12"/>
  <c r="Q63" i="12"/>
  <c r="V63" i="12"/>
  <c r="G72" i="12"/>
  <c r="M72" i="12" s="1"/>
  <c r="I72" i="12"/>
  <c r="K72" i="12"/>
  <c r="O72" i="12"/>
  <c r="Q72" i="12"/>
  <c r="V72" i="12"/>
  <c r="G76" i="12"/>
  <c r="I76" i="12"/>
  <c r="K76" i="12"/>
  <c r="M76" i="12"/>
  <c r="O76" i="12"/>
  <c r="Q76" i="12"/>
  <c r="V76" i="12"/>
  <c r="G81" i="12"/>
  <c r="M81" i="12" s="1"/>
  <c r="I81" i="12"/>
  <c r="K81" i="12"/>
  <c r="O81" i="12"/>
  <c r="Q81" i="12"/>
  <c r="V81" i="12"/>
  <c r="G85" i="12"/>
  <c r="I85" i="12"/>
  <c r="K85" i="12"/>
  <c r="M85" i="12"/>
  <c r="O85" i="12"/>
  <c r="Q85" i="12"/>
  <c r="V85" i="12"/>
  <c r="G89" i="12"/>
  <c r="M89" i="12" s="1"/>
  <c r="I89" i="12"/>
  <c r="K89" i="12"/>
  <c r="O89" i="12"/>
  <c r="Q89" i="12"/>
  <c r="V89" i="12"/>
  <c r="G93" i="12"/>
  <c r="I93" i="12"/>
  <c r="K93" i="12"/>
  <c r="M93" i="12"/>
  <c r="O93" i="12"/>
  <c r="Q93" i="12"/>
  <c r="V93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7" i="12"/>
  <c r="M107" i="12" s="1"/>
  <c r="I107" i="12"/>
  <c r="K107" i="12"/>
  <c r="O107" i="12"/>
  <c r="Q107" i="12"/>
  <c r="V107" i="12"/>
  <c r="I112" i="12"/>
  <c r="G113" i="12"/>
  <c r="M113" i="12" s="1"/>
  <c r="I113" i="12"/>
  <c r="K113" i="12"/>
  <c r="K112" i="12" s="1"/>
  <c r="O113" i="12"/>
  <c r="O112" i="12" s="1"/>
  <c r="Q113" i="12"/>
  <c r="V113" i="12"/>
  <c r="V112" i="12" s="1"/>
  <c r="G116" i="12"/>
  <c r="I116" i="12"/>
  <c r="K116" i="12"/>
  <c r="M116" i="12"/>
  <c r="O116" i="12"/>
  <c r="Q116" i="12"/>
  <c r="V116" i="12"/>
  <c r="G122" i="12"/>
  <c r="M122" i="12" s="1"/>
  <c r="I122" i="12"/>
  <c r="K122" i="12"/>
  <c r="O122" i="12"/>
  <c r="Q122" i="12"/>
  <c r="Q112" i="12" s="1"/>
  <c r="V122" i="12"/>
  <c r="G127" i="12"/>
  <c r="I127" i="12"/>
  <c r="K127" i="12"/>
  <c r="M127" i="12"/>
  <c r="O127" i="12"/>
  <c r="Q127" i="12"/>
  <c r="V127" i="12"/>
  <c r="G132" i="12"/>
  <c r="M132" i="12" s="1"/>
  <c r="I132" i="12"/>
  <c r="K132" i="12"/>
  <c r="O132" i="12"/>
  <c r="Q132" i="12"/>
  <c r="V132" i="12"/>
  <c r="G138" i="12"/>
  <c r="G139" i="12"/>
  <c r="M139" i="12" s="1"/>
  <c r="I139" i="12"/>
  <c r="I138" i="12" s="1"/>
  <c r="K139" i="12"/>
  <c r="K138" i="12" s="1"/>
  <c r="O139" i="12"/>
  <c r="O138" i="12" s="1"/>
  <c r="Q139" i="12"/>
  <c r="V139" i="12"/>
  <c r="V138" i="12" s="1"/>
  <c r="G143" i="12"/>
  <c r="I143" i="12"/>
  <c r="K143" i="12"/>
  <c r="M143" i="12"/>
  <c r="O143" i="12"/>
  <c r="Q143" i="12"/>
  <c r="V143" i="12"/>
  <c r="G148" i="12"/>
  <c r="I148" i="12"/>
  <c r="K148" i="12"/>
  <c r="M148" i="12"/>
  <c r="O148" i="12"/>
  <c r="Q148" i="12"/>
  <c r="V148" i="12"/>
  <c r="G152" i="12"/>
  <c r="I152" i="12"/>
  <c r="K152" i="12"/>
  <c r="M152" i="12"/>
  <c r="O152" i="12"/>
  <c r="Q152" i="12"/>
  <c r="V152" i="12"/>
  <c r="G156" i="12"/>
  <c r="M156" i="12" s="1"/>
  <c r="I156" i="12"/>
  <c r="K156" i="12"/>
  <c r="O156" i="12"/>
  <c r="Q156" i="12"/>
  <c r="Q138" i="12" s="1"/>
  <c r="V156" i="12"/>
  <c r="G161" i="12"/>
  <c r="G160" i="12" s="1"/>
  <c r="I161" i="12"/>
  <c r="K161" i="12"/>
  <c r="K160" i="12" s="1"/>
  <c r="O161" i="12"/>
  <c r="O160" i="12" s="1"/>
  <c r="Q161" i="12"/>
  <c r="V161" i="12"/>
  <c r="G164" i="12"/>
  <c r="M164" i="12" s="1"/>
  <c r="I164" i="12"/>
  <c r="K164" i="12"/>
  <c r="O164" i="12"/>
  <c r="Q164" i="12"/>
  <c r="V164" i="12"/>
  <c r="G169" i="12"/>
  <c r="M169" i="12" s="1"/>
  <c r="I169" i="12"/>
  <c r="I160" i="12" s="1"/>
  <c r="K169" i="12"/>
  <c r="O169" i="12"/>
  <c r="Q169" i="12"/>
  <c r="V169" i="12"/>
  <c r="G172" i="12"/>
  <c r="I172" i="12"/>
  <c r="K172" i="12"/>
  <c r="M172" i="12"/>
  <c r="O172" i="12"/>
  <c r="Q172" i="12"/>
  <c r="V172" i="12"/>
  <c r="G175" i="12"/>
  <c r="I175" i="12"/>
  <c r="K175" i="12"/>
  <c r="M175" i="12"/>
  <c r="O175" i="12"/>
  <c r="Q175" i="12"/>
  <c r="V175" i="12"/>
  <c r="G178" i="12"/>
  <c r="I178" i="12"/>
  <c r="K178" i="12"/>
  <c r="M178" i="12"/>
  <c r="O178" i="12"/>
  <c r="Q178" i="12"/>
  <c r="V178" i="12"/>
  <c r="G182" i="12"/>
  <c r="M182" i="12" s="1"/>
  <c r="I182" i="12"/>
  <c r="K182" i="12"/>
  <c r="O182" i="12"/>
  <c r="Q182" i="12"/>
  <c r="Q160" i="12" s="1"/>
  <c r="V182" i="12"/>
  <c r="G186" i="12"/>
  <c r="I186" i="12"/>
  <c r="K186" i="12"/>
  <c r="M186" i="12"/>
  <c r="O186" i="12"/>
  <c r="Q186" i="12"/>
  <c r="V186" i="12"/>
  <c r="V160" i="12" s="1"/>
  <c r="G189" i="12"/>
  <c r="M189" i="12" s="1"/>
  <c r="I189" i="12"/>
  <c r="K189" i="12"/>
  <c r="O189" i="12"/>
  <c r="Q189" i="12"/>
  <c r="V189" i="12"/>
  <c r="G192" i="12"/>
  <c r="M192" i="12" s="1"/>
  <c r="I192" i="12"/>
  <c r="K192" i="12"/>
  <c r="O192" i="12"/>
  <c r="Q192" i="12"/>
  <c r="V192" i="12"/>
  <c r="G195" i="12"/>
  <c r="I195" i="12"/>
  <c r="O195" i="12"/>
  <c r="V195" i="12"/>
  <c r="G196" i="12"/>
  <c r="I196" i="12"/>
  <c r="K196" i="12"/>
  <c r="K195" i="12" s="1"/>
  <c r="M196" i="12"/>
  <c r="M195" i="12" s="1"/>
  <c r="O196" i="12"/>
  <c r="Q196" i="12"/>
  <c r="Q195" i="12" s="1"/>
  <c r="V196" i="12"/>
  <c r="G200" i="12"/>
  <c r="K200" i="12"/>
  <c r="M200" i="12"/>
  <c r="V200" i="12"/>
  <c r="G201" i="12"/>
  <c r="I201" i="12"/>
  <c r="I200" i="12" s="1"/>
  <c r="K201" i="12"/>
  <c r="M201" i="12"/>
  <c r="O201" i="12"/>
  <c r="O200" i="12" s="1"/>
  <c r="Q201" i="12"/>
  <c r="Q200" i="12" s="1"/>
  <c r="V201" i="12"/>
  <c r="AE203" i="12"/>
  <c r="I20" i="1"/>
  <c r="I19" i="1"/>
  <c r="I18" i="1"/>
  <c r="I17" i="1"/>
  <c r="I16" i="1"/>
  <c r="I71" i="1"/>
  <c r="J70" i="1" s="1"/>
  <c r="AZ55" i="1"/>
  <c r="AZ53" i="1"/>
  <c r="AZ51" i="1"/>
  <c r="AZ49" i="1"/>
  <c r="AZ47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2" i="1" l="1"/>
  <c r="J66" i="1"/>
  <c r="J63" i="1"/>
  <c r="J67" i="1"/>
  <c r="J64" i="1"/>
  <c r="J68" i="1"/>
  <c r="J61" i="1"/>
  <c r="J65" i="1"/>
  <c r="J69" i="1"/>
  <c r="A26" i="1"/>
  <c r="G26" i="1"/>
  <c r="G28" i="1"/>
  <c r="A23" i="1"/>
  <c r="M8" i="14"/>
  <c r="AF17" i="14"/>
  <c r="AF149" i="13"/>
  <c r="M125" i="13"/>
  <c r="M123" i="13" s="1"/>
  <c r="M59" i="13"/>
  <c r="M8" i="13" s="1"/>
  <c r="M138" i="12"/>
  <c r="M112" i="12"/>
  <c r="G112" i="12"/>
  <c r="AF203" i="12"/>
  <c r="M161" i="12"/>
  <c r="M160" i="12" s="1"/>
  <c r="M24" i="12"/>
  <c r="M8" i="12" s="1"/>
  <c r="I21" i="1"/>
  <c r="I39" i="1"/>
  <c r="I44" i="1" s="1"/>
  <c r="J71" i="1" l="1"/>
  <c r="G24" i="1"/>
  <c r="A27" i="1" s="1"/>
  <c r="A24" i="1"/>
  <c r="J42" i="1"/>
  <c r="J39" i="1"/>
  <c r="J44" i="1" s="1"/>
  <c r="J43" i="1"/>
  <c r="J41" i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50841FBB-7672-47AA-B0C4-9F56330974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FF6D91F-B8D1-453B-B448-6F03AE30FC7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50F4DA3E-62CA-45F5-8FA6-D847142E195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DCABBF4-A1E5-4829-9794-FBDB46277B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AA25F7AC-657A-42E9-84ED-7A63C51C14D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696E9CA-93D2-4E42-8524-C3931D1B3D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<sst xmlns="http://schemas.openxmlformats.org/spreadsheetml/2006/main" count="1378" uniqueCount="365">
  <si>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</si>
  <si>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</si>
  <si>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</si>
  <si>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</si>
  <si>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</si>
  <si>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</si>
  <si>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</si>
  <si>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</si>
  <si>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</si>
  <si>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</si>
  <si>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</si>
  <si>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</si>
  <si>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</si>
  <si>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</si>
  <si>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</si>
  <si>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</si>
  <si>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</si>
  <si>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</si>
  <si>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</si>
  <si>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</si>
  <si>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</si>
  <si>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</si>
  <si>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</si>
  <si>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</si>
  <si>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</si>
  <si>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</si>
  <si>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</si>
  <si>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</si>
  <si>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</si>
  <si>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</si>
  <si>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</si>
  <si>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</si>
  <si>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</si>
  <si>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</si>
  <si>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</si>
  <si>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</si>
  <si>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</si>
  <si>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</si>
  <si>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</si>
  <si>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</si>
  <si>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</si>
  <si>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</si>
  <si>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</si>
  <si>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</si>
  <si>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</si>
  <si>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22-002.19</t>
  </si>
  <si>
    <t>15 NAB AC Pavlovská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</si>
  <si>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</si>
  <si>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</si>
  <si>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</si>
  <si>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</si>
  <si>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</si>
  <si>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</si>
  <si>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</si>
  <si>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</si>
  <si>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</si>
  <si>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</si>
  <si>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</si>
  <si>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</si>
  <si>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</si>
  <si>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</si>
  <si>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</si>
  <si>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</si>
  <si>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</si>
  <si>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</si>
  <si>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</si>
  <si>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</si>
  <si>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</si>
  <si>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</si>
  <si>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</si>
  <si>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</si>
  <si>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</si>
  <si>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</si>
  <si>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</si>
  <si>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</si>
  <si>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</si>
  <si>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</si>
  <si>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</si>
  <si>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</si>
  <si>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</si>
  <si>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</si>
  <si>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</si>
  <si>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</si>
  <si>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</si>
  <si>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</si>
  <si>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</si>
  <si>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</si>
  <si>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</si>
  <si>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</si>
  <si>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</si>
  <si>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</si>
  <si>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</si>
  <si>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</si>
  <si>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</si>
  <si>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</si>
  <si>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</si>
  <si>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</si>
  <si>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</si>
  <si>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</si>
  <si>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</si>
  <si>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</si>
  <si>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</si>
  <si>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</si>
  <si>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</si>
  <si>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</si>
  <si>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</si>
  <si>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</si>
  <si>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</si>
  <si>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</si>
  <si>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</si>
  <si>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</si>
  <si>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</si>
  <si>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</si>
  <si>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</si>
  <si>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</si>
  <si>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</si>
  <si>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Plocha NS : 0,8*1,2*0,1</t>
  </si>
  <si>
    <t>značka : 0,3*0,3*0,1</t>
  </si>
  <si>
    <t>Mezisoučet</t>
  </si>
  <si>
    <t>Koeficient okolí: 0,1</t>
  </si>
  <si>
    <t>139601103R00</t>
  </si>
  <si>
    <t>Ruční výkop jam, rýh a šachet v hornině tř. 4</t>
  </si>
  <si>
    <t>Plocha NS : (0,8*1,2)*(0,23-0,1)</t>
  </si>
  <si>
    <t xml:space="preserve">Základ NS : </t>
  </si>
  <si>
    <t>základ stanice : (0,5*0,6*0,67)</t>
  </si>
  <si>
    <t>zemění pod stanicí : (0,5*0,6*0,1)</t>
  </si>
  <si>
    <t>značka : 0,3*0,3*0,7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</si>
  <si>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</si>
  <si>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</si>
  <si>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</si>
  <si>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</si>
  <si>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0,41880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</si>
  <si>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</si>
  <si>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</si>
  <si>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</si>
  <si>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</si>
  <si>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</si>
  <si>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0,11550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</si>
  <si>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</si>
  <si>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</si>
  <si>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</si>
  <si>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</si>
  <si>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</si>
  <si>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</si>
  <si>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</si>
  <si>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</si>
  <si>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</si>
  <si>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0,41880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</si>
  <si>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</si>
  <si>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</si>
  <si>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</si>
  <si>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</si>
  <si>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</si>
  <si>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</si>
  <si>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</si>
  <si>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</si>
  <si>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</si>
  <si>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</si>
  <si>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</si>
  <si>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</si>
  <si>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</si>
  <si>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</si>
  <si>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</si>
  <si>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</si>
  <si>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</si>
  <si>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</si>
  <si>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</si>
  <si>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</si>
  <si>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</si>
  <si>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</si>
  <si>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0,8*1,2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</si>
  <si>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</si>
  <si>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</si>
  <si>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</si>
  <si>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</si>
  <si>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</si>
  <si>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1,05600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</si>
  <si>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</si>
  <si>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</si>
  <si>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</si>
  <si>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</si>
  <si>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</si>
  <si>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</si>
  <si>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</si>
  <si>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</si>
  <si>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</si>
  <si>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1,05600*0,03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</si>
  <si>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</si>
  <si>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</si>
  <si>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</si>
  <si>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</si>
  <si>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</si>
  <si>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1,05600*0,015</t>
  </si>
  <si>
    <t>184851111R00</t>
  </si>
  <si>
    <t>Hnojení roztokem hnojiva v rovině</t>
  </si>
  <si>
    <t xml:space="preserve">2l na 1m2 : </t>
  </si>
  <si>
    <t>Odkaz na mn. položky pořadí 13 : 1,05500*0,002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</si>
  <si>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</si>
  <si>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</si>
  <si>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</si>
  <si>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</si>
  <si>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</si>
  <si>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</si>
  <si>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</si>
  <si>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</si>
  <si>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</si>
  <si>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</si>
  <si>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</si>
  <si>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</si>
  <si>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</si>
  <si>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</si>
  <si>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</si>
  <si>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</si>
  <si>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</si>
  <si>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</si>
  <si>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</si>
  <si>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275313511R00</t>
  </si>
  <si>
    <t>Beton základových patek prostý C 12/15</t>
  </si>
  <si>
    <t>základ pro značku : 0,3*0,3*0,8</t>
  </si>
  <si>
    <t>Koeficient základ značky bez bednění: 0,2</t>
  </si>
  <si>
    <t>596215021R00</t>
  </si>
  <si>
    <t>Kladení zámkové dlažby tl. 4 cm do drtě tl. 4 cm</t>
  </si>
  <si>
    <t>Plocha NS : 1,0*0,7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</si>
  <si>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</si>
  <si>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</si>
  <si>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</si>
  <si>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</si>
  <si>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</si>
  <si>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</si>
  <si>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</si>
  <si>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</si>
  <si>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0,7+0,7+1,0+0,2+0,2</t>
  </si>
  <si>
    <t>- NS : -1*0,6+0,5+0,5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</si>
  <si>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</si>
  <si>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</si>
  <si>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</si>
  <si>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</si>
  <si>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</si>
  <si>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>pozn č.6 : 2*2</t>
  </si>
  <si>
    <t>917762111RT5</t>
  </si>
  <si>
    <t>Osazení ležat. obrub. bet. s opěrou,lože z C 12/15 včetně obrubníku ABO 10 100/10/25</t>
  </si>
  <si>
    <t>okapní chodník : 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</si>
  <si>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</si>
  <si>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</si>
  <si>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</si>
  <si>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</si>
  <si>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31 : 2,80000*0,1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</si>
  <si>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</si>
  <si>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</si>
  <si>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</si>
  <si>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</si>
  <si>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</si>
  <si>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914001121RT6</t>
  </si>
  <si>
    <t>Osaz.svislé dopr.značky a sloupku, Al patky</t>
  </si>
  <si>
    <t>Nová značka : 1</t>
  </si>
  <si>
    <t>404459504R</t>
  </si>
  <si>
    <t>Sloupek Fe pr.60 pozinkovaný, l= 3500 mm</t>
  </si>
  <si>
    <t>POL3_1</t>
  </si>
  <si>
    <t>OPATŘIT VÍČKEM A SYSTÉMOVÝMI OBJÍMKAMI</t>
  </si>
  <si>
    <t>404459518R</t>
  </si>
  <si>
    <t>Patka kotevní kompletní čtyřkotevní včetně závitové tyče</t>
  </si>
  <si>
    <t>KOTEVNÍ PATKA 170 x 170 mm + 4x ZÁVITOVÁ TYČ M14x300 mm</t>
  </si>
  <si>
    <t>914001125R00</t>
  </si>
  <si>
    <t>Osazení svislé dopr.značky na sloupek nebo konzolu</t>
  </si>
  <si>
    <t>Nová značka : 2</t>
  </si>
  <si>
    <t>40445139.AR</t>
  </si>
  <si>
    <t>Značka dopr info IJ 4c-15, 500/700 fól1, EG 7 letá</t>
  </si>
  <si>
    <t>40445159.AR</t>
  </si>
  <si>
    <t>Značka dopr dodat E 8d-e 500/150 fól 1, EG 7 letá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</si>
  <si>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</si>
  <si>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</si>
  <si>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</si>
  <si>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5,25*(5,0+1,0)</t>
  </si>
  <si>
    <t>998223011R00</t>
  </si>
  <si>
    <t>Přesun hmot, pozemní komunikace, kryt dlážděný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</si>
  <si>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</si>
  <si>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</si>
  <si>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</si>
  <si>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</si>
  <si>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</si>
  <si>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</si>
  <si>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</si>
  <si>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7,8 m : </t>
  </si>
  <si>
    <t>7,8*0,35*0,1</t>
  </si>
  <si>
    <t>7,8*0,35*0,9</t>
  </si>
  <si>
    <t>Odkaz na mn. položky pořadí 2 : 2,45700</t>
  </si>
  <si>
    <t xml:space="preserve">Mezideponie -&gt; zásyp : </t>
  </si>
  <si>
    <t>Odkaz na mn. položky pořadí 6 : 2,73000</t>
  </si>
  <si>
    <t xml:space="preserve">- odvoz : </t>
  </si>
  <si>
    <t>Odkaz na mn. položky pořadí 7 : 0,68250*-1</t>
  </si>
  <si>
    <t>7,8*0,35*(1,0-0,25)</t>
  </si>
  <si>
    <t xml:space="preserve">Kamenivo/písek : </t>
  </si>
  <si>
    <t xml:space="preserve">tl. 250mm : </t>
  </si>
  <si>
    <t>0,35*0,25*7,8</t>
  </si>
  <si>
    <t xml:space="preserve">odvoz = objem kameniva : </t>
  </si>
  <si>
    <t>Odkaz na mn. položky pořadí 7 : 0,68250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</si>
  <si>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</si>
  <si>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</si>
  <si>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</si>
  <si>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</si>
  <si>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7,8 m : </t>
  </si>
  <si>
    <t xml:space="preserve">  0,35*0,25*7,8</t>
  </si>
  <si>
    <t>0,6825*1800*0,001</t>
  </si>
  <si>
    <t>7,8*0,35</t>
  </si>
  <si>
    <t>Odkaz na mn. položky pořadí 12 : 3,00300</t>
  </si>
  <si>
    <t>Odkaz na mn. položky pořadí 15 : 3,00300*0,03</t>
  </si>
  <si>
    <t>Odkaz na mn. položky pořadí 12 : 3,00333*0,015</t>
  </si>
  <si>
    <t>Odkaz na mn. položky pořadí 12 : 3,00500*0,002</t>
  </si>
  <si>
    <t>Přesun hmot, pozemní komunikace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</si>
  <si>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</si>
  <si>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</si>
  <si>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</si>
  <si>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</si>
  <si>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</si>
  <si>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</si>
  <si>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</si>
  <si>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</si>
  <si>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</si>
  <si>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</si>
  <si>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</si>
  <si>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Uložení vedení v trafostanici, včetně prostupu a montáže</t>
  </si>
  <si>
    <t>M21000000x06</t>
  </si>
  <si>
    <t>Rozpojovací skříň SR522 dle projektové dokumentace, pilíř, včetně pojistkové sady, včetně dodávky a montáže</t>
  </si>
  <si>
    <t>POL3_0</t>
  </si>
  <si>
    <t>M21000000x07</t>
  </si>
  <si>
    <t>Vystrojený elektroměrový rozváděč dle projektové dokumentace, pilíř, jištění 3x63 A/B, E.GD</t>
  </si>
  <si>
    <t>M21000000x08</t>
  </si>
  <si>
    <t>PVC chránička prům. 110 mm, včetně montáže</t>
  </si>
  <si>
    <t>M21000000x09</t>
  </si>
  <si>
    <t>PVC chránička prům. 63 mm, včetně montáže</t>
  </si>
  <si>
    <t>M21000000x10</t>
  </si>
  <si>
    <t>FeZn 30x4, včetně montáže</t>
  </si>
  <si>
    <t>M21000000x11</t>
  </si>
  <si>
    <t>FeZn 10 (0,62 kg/m), včetně montáže</t>
  </si>
  <si>
    <t>M21000000x12</t>
  </si>
  <si>
    <t>Spojovací svorka pásek-drát, včetně montáže</t>
  </si>
  <si>
    <t>M21000000x13</t>
  </si>
  <si>
    <t>Gumo-asfaltový sprej</t>
  </si>
  <si>
    <t>M21000000x14</t>
  </si>
  <si>
    <t>Revize</t>
  </si>
  <si>
    <t>kpl</t>
  </si>
  <si>
    <t>M21000000x15</t>
  </si>
  <si>
    <t>Úklid</t>
  </si>
  <si>
    <t>M21000000x16</t>
  </si>
  <si>
    <t>Podružný elektroinstalační materiál</t>
  </si>
  <si>
    <t>M21000000x17</t>
  </si>
  <si>
    <t>Mimostaveništní doprava, přesun hmot a PPV</t>
  </si>
  <si>
    <t>460490012RT1</t>
  </si>
  <si>
    <t>Fólie výstražná z PVC, šířka 33 cm dodávka + montáž</t>
  </si>
  <si>
    <t>7,8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</si>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</sst>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4"/>
  <sheetViews>
    <sheetView showGridLines="0" tabSelected="1" topLeftCell="B1" zoomScaleNormal="100" zoomScaleSheetLayoutView="75" workbookViewId="0">
      <selection activeCell="N47" sqref="N4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364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SUMIF(F61:F70,A16,I61:I70)+SUMIF(F61:F70,"PSU",I61:I70)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SUMIF(F61:F70,A17,I61:I70)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SUMIF(F61:F70,A18,I61:I70)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SUMIF(F61:F70,A19,I61:I70)</f>
        <v>0</v>
      </c>
      <c r="J19" s="212"/>
    </row>
    <row r="20" spans="1:10" ht="23.25" customHeight="1" x14ac:dyDescent="0.2">
      <c r="A20" s="139" t="s">
        <v>80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SUMIF(F61:F70,A20,I61:I70)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'22-002.19 A01 Pol'!AE203+'22-002.19 E01 Pol'!AE149+'22-002.19 O01 Pol'!AE17</f>
        <v>0</v>
      </c>
      <c r="G39" s="100">
        <f>'22-002.19 A01 Pol'!AF203+'22-002.19 E01 Pol'!AF149+'22-002.19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'22-002.19 A01 Pol'!AE203+'22-002.19 E01 Pol'!AE149+'22-002.19 O01 Pol'!AE17</f>
        <v>0</v>
      </c>
      <c r="G40" s="105">
        <f>'22-002.19 A01 Pol'!AF203+'22-002.19 E01 Pol'!AF149+'22-002.19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'22-002.19 A01 Pol'!AE203</f>
        <v>0</v>
      </c>
      <c r="G41" s="101">
        <f>'22-002.19 A01 Pol'!AF203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'22-002.19 E01 Pol'!AE149</f>
        <v>0</v>
      </c>
      <c r="G42" s="101">
        <f>'22-002.19 E01 Pol'!AF149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'22-002.19 O01 Pol'!AE17</f>
        <v>0</v>
      </c>
      <c r="G43" s="101">
        <f>'22-002.19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'22-002.19 A01 Pol'!G8+'22-002.19 E01 Pol'!G8</f>
        <v>0</v>
      </c>
      <c r="J61" s="133" t="str">
        <f>IF(I71=0,"",I61/I71*100)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'22-002.19 A01 Pol'!G112</f>
        <v>0</v>
      </c>
      <c r="J62" s="133" t="str">
        <f>IF(I71=0,"",I62/I71*100)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'22-002.19 A01 Pol'!G138</f>
        <v>0</v>
      </c>
      <c r="J63" s="133" t="str">
        <f>IF(I71=0,"",I63/I71*100)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'22-002.19 A01 Pol'!G160</f>
        <v>0</v>
      </c>
      <c r="J64" s="133" t="str">
        <f>IF(I71=0,"",I64/I71*100)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'22-002.19 A01 Pol'!G195</f>
        <v>0</v>
      </c>
      <c r="J65" s="133" t="str">
        <f>IF(I71=0,"",I65/I71*100)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'22-002.19 A01 Pol'!G200+'22-002.19 E01 Pol'!G121</f>
        <v>0</v>
      </c>
      <c r="J66" s="133" t="str">
        <f>IF(I71=0,"",I66/I71*100)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'22-002.19 O01 Pol'!G8</f>
        <v>0</v>
      </c>
      <c r="J67" s="133" t="str">
        <f>IF(I71=0,"",I67/I71*100)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'22-002.19 E01 Pol'!G123</f>
        <v>0</v>
      </c>
      <c r="J68" s="133" t="str">
        <f>IF(I71=0,"",I68/I71*100)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'22-002.19 E01 Pol'!G141</f>
        <v>0</v>
      </c>
      <c r="J69" s="133" t="str">
        <f>IF(I71=0,"",I69/I71*100)</f>
        <v/>
      </c>
    </row>
    <row r="70" spans="1:10" ht="36.75" customHeight="1" x14ac:dyDescent="0.2">
      <c r="A70" s="124"/>
      <c r="B70" s="129" t="s">
        <v>80</v>
      </c>
      <c r="C70" s="254" t="s">
        <v>30</v>
      </c>
      <c r="D70" s="255"/>
      <c r="E70" s="255"/>
      <c r="F70" s="135" t="s">
        <v>80</v>
      </c>
      <c r="G70" s="136"/>
      <c r="H70" s="136"/>
      <c r="I70" s="136">
        <f>'22-002.19 O01 Pol'!G13</f>
        <v>0</v>
      </c>
      <c r="J70" s="133" t="str">
        <f>IF(I71=0,"",I70/I71*100)</f>
        <v/>
      </c>
    </row>
    <row r="71" spans="1:10" ht="25.5" customHeight="1" x14ac:dyDescent="0.2">
      <c r="A71" s="125"/>
      <c r="B71" s="130" t="s">
        <v>1</v>
      </c>
      <c r="C71" s="131"/>
      <c r="D71" s="132"/>
      <c r="E71" s="132"/>
      <c r="F71" s="137"/>
      <c r="G71" s="138"/>
      <c r="H71" s="138"/>
      <c r="I71" s="138">
        <f>SUM(I61:I70)</f>
        <v>0</v>
      </c>
      <c r="J71" s="134">
        <f>SUM(J61:J70)</f>
        <v>0</v>
      </c>
    </row>
    <row r="72" spans="1:10" x14ac:dyDescent="0.2">
      <c r="F72" s="86"/>
      <c r="G72" s="86"/>
      <c r="H72" s="86"/>
      <c r="I72" s="86"/>
      <c r="J72" s="87"/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47475-D2D2-48A4-B0D0-B9D9078919BA}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81</v>
      </c>
    </row>
    <row r="2" spans="1:60" ht="24.95" customHeight="1" x14ac:dyDescent="0.2">
      <c r="A2" s="140" t="s">
        <v>8</v>
      </c>
      <c r="B2" s="49" t="s">
        <v>43</v>
      </c>
      <c r="C2" s="275" t="s">
        <v>364</v>
      </c>
      <c r="D2" s="276"/>
      <c r="E2" s="276"/>
      <c r="F2" s="276"/>
      <c r="G2" s="277"/>
      <c r="AG2" t="s">
        <v>82</v>
      </c>
    </row>
    <row r="3" spans="1:60" ht="24.95" customHeight="1" x14ac:dyDescent="0.2">
      <c r="A3" s="140" t="s">
        <v>9</v>
      </c>
      <c r="B3" s="49" t="s">
        <v>45</v>
      </c>
      <c r="C3" s="275" t="s">
        <v>46</v>
      </c>
      <c r="D3" s="276"/>
      <c r="E3" s="276"/>
      <c r="F3" s="276"/>
      <c r="G3" s="277"/>
      <c r="AC3" s="122" t="s">
        <v>82</v>
      </c>
      <c r="AG3" t="s">
        <v>83</v>
      </c>
    </row>
    <row r="4" spans="1:60" ht="24.95" customHeight="1" x14ac:dyDescent="0.2">
      <c r="A4" s="141" t="s">
        <v>10</v>
      </c>
      <c r="B4" s="142" t="s">
        <v>47</v>
      </c>
      <c r="C4" s="278" t="s">
        <v>48</v>
      </c>
      <c r="D4" s="279"/>
      <c r="E4" s="279"/>
      <c r="F4" s="279"/>
      <c r="G4" s="280"/>
      <c r="AG4" t="s">
        <v>84</v>
      </c>
    </row>
    <row r="5" spans="1:60" x14ac:dyDescent="0.2">
      <c r="D5" s="10"/>
    </row>
    <row r="6" spans="1:60" ht="38.25" x14ac:dyDescent="0.2">
      <c r="A6" s="144" t="s">
        <v>85</v>
      </c>
      <c r="B6" s="146" t="s">
        <v>86</v>
      </c>
      <c r="C6" s="146" t="s">
        <v>87</v>
      </c>
      <c r="D6" s="145" t="s">
        <v>88</v>
      </c>
      <c r="E6" s="144" t="s">
        <v>89</v>
      </c>
      <c r="F6" s="143" t="s">
        <v>90</v>
      </c>
      <c r="G6" s="144" t="s">
        <v>31</v>
      </c>
      <c r="H6" s="147" t="s">
        <v>32</v>
      </c>
      <c r="I6" s="147" t="s">
        <v>91</v>
      </c>
      <c r="J6" s="147" t="s">
        <v>33</v>
      </c>
      <c r="K6" s="147" t="s">
        <v>92</v>
      </c>
      <c r="L6" s="147" t="s">
        <v>93</v>
      </c>
      <c r="M6" s="147" t="s">
        <v>94</v>
      </c>
      <c r="N6" s="147" t="s">
        <v>95</v>
      </c>
      <c r="O6" s="147" t="s">
        <v>96</v>
      </c>
      <c r="P6" s="147" t="s">
        <v>97</v>
      </c>
      <c r="Q6" s="147" t="s">
        <v>98</v>
      </c>
      <c r="R6" s="147" t="s">
        <v>99</v>
      </c>
      <c r="S6" s="147" t="s">
        <v>100</v>
      </c>
      <c r="T6" s="147" t="s">
        <v>101</v>
      </c>
      <c r="U6" s="147" t="s">
        <v>102</v>
      </c>
      <c r="V6" s="147" t="s">
        <v>103</v>
      </c>
      <c r="W6" s="147" t="s">
        <v>104</v>
      </c>
      <c r="X6" s="147" t="s">
        <v>105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106</v>
      </c>
      <c r="B8" s="170" t="s">
        <v>63</v>
      </c>
      <c r="C8" s="184" t="s">
        <v>64</v>
      </c>
      <c r="D8" s="171"/>
      <c r="E8" s="172"/>
      <c r="F8" s="173"/>
      <c r="G8" s="173">
        <f>SUMIF(AG9:AG111,"&lt;&gt;NOR",G9:G111)</f>
        <v>0</v>
      </c>
      <c r="H8" s="173"/>
      <c r="I8" s="173">
        <f>SUM(I9:I111)</f>
        <v>0</v>
      </c>
      <c r="J8" s="173"/>
      <c r="K8" s="173">
        <f>SUM(K9:K111)</f>
        <v>0</v>
      </c>
      <c r="L8" s="173"/>
      <c r="M8" s="173">
        <f>SUM(M9:M111)</f>
        <v>0</v>
      </c>
      <c r="N8" s="173"/>
      <c r="O8" s="173">
        <f>SUM(O9:O111)</f>
        <v>0.06</v>
      </c>
      <c r="P8" s="173"/>
      <c r="Q8" s="173">
        <f>SUM(Q9:Q111)</f>
        <v>0</v>
      </c>
      <c r="R8" s="173"/>
      <c r="S8" s="173"/>
      <c r="T8" s="174"/>
      <c r="U8" s="168"/>
      <c r="V8" s="168">
        <f>SUM(V9:V111)</f>
        <v>3.1999999999999997</v>
      </c>
      <c r="W8" s="168"/>
      <c r="X8" s="168"/>
      <c r="AG8" t="s">
        <v>107</v>
      </c>
    </row>
    <row r="9" spans="1:60" outlineLevel="1" x14ac:dyDescent="0.2">
      <c r="A9" s="175">
        <v>1</v>
      </c>
      <c r="B9" s="176" t="s">
        <v>108</v>
      </c>
      <c r="C9" s="185" t="s">
        <v>109</v>
      </c>
      <c r="D9" s="177" t="s">
        <v>110</v>
      </c>
      <c r="E9" s="178">
        <v>0.11550000000000001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111</v>
      </c>
      <c r="T9" s="181" t="s">
        <v>111</v>
      </c>
      <c r="U9" s="157">
        <v>3.2000000000000001E-2</v>
      </c>
      <c r="V9" s="157">
        <f>ROUND(E9*U9,2)</f>
        <v>0</v>
      </c>
      <c r="W9" s="157"/>
      <c r="X9" s="157" t="s">
        <v>112</v>
      </c>
      <c r="Y9" s="148"/>
      <c r="Z9" s="148"/>
      <c r="AA9" s="148"/>
      <c r="AB9" s="148"/>
      <c r="AC9" s="148"/>
      <c r="AD9" s="148"/>
      <c r="AE9" s="148"/>
      <c r="AF9" s="148"/>
      <c r="AG9" s="148" t="s">
        <v>113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116</v>
      </c>
      <c r="D11" s="158"/>
      <c r="E11" s="159">
        <v>9.6000000000000002E-2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117</v>
      </c>
      <c r="D12" s="158"/>
      <c r="E12" s="159">
        <v>8.9999999999999993E-3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118</v>
      </c>
      <c r="D13" s="160"/>
      <c r="E13" s="161">
        <v>0.105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8" t="s">
        <v>119</v>
      </c>
      <c r="D14" s="162"/>
      <c r="E14" s="163">
        <v>1.0500000000000001E-2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115</v>
      </c>
      <c r="AH14" s="148">
        <v>4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5">
        <v>2</v>
      </c>
      <c r="B15" s="176" t="s">
        <v>120</v>
      </c>
      <c r="C15" s="185" t="s">
        <v>121</v>
      </c>
      <c r="D15" s="177" t="s">
        <v>110</v>
      </c>
      <c r="E15" s="178">
        <v>0.41880000000000001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 t="s">
        <v>111</v>
      </c>
      <c r="T15" s="181" t="s">
        <v>111</v>
      </c>
      <c r="U15" s="157">
        <v>4.6550000000000002</v>
      </c>
      <c r="V15" s="157">
        <f>ROUND(E15*U15,2)</f>
        <v>1.95</v>
      </c>
      <c r="W15" s="157"/>
      <c r="X15" s="157" t="s">
        <v>112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114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122</v>
      </c>
      <c r="D17" s="158"/>
      <c r="E17" s="159">
        <v>0.12479999999999999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118</v>
      </c>
      <c r="D18" s="160"/>
      <c r="E18" s="161">
        <v>0.12479999999999999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115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123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124</v>
      </c>
      <c r="D20" s="158"/>
      <c r="E20" s="159">
        <v>0.20100000000000001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6" t="s">
        <v>125</v>
      </c>
      <c r="D21" s="158"/>
      <c r="E21" s="159">
        <v>0.03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6" t="s">
        <v>126</v>
      </c>
      <c r="D22" s="158"/>
      <c r="E22" s="159">
        <v>6.3E-2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115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118</v>
      </c>
      <c r="D23" s="160"/>
      <c r="E23" s="161">
        <v>0.29399999999999998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115</v>
      </c>
      <c r="AH23" s="148">
        <v>1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5">
        <v>3</v>
      </c>
      <c r="B24" s="176" t="s">
        <v>127</v>
      </c>
      <c r="C24" s="185" t="s">
        <v>128</v>
      </c>
      <c r="D24" s="177" t="s">
        <v>110</v>
      </c>
      <c r="E24" s="178">
        <v>0.41880000000000001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 t="s">
        <v>111</v>
      </c>
      <c r="T24" s="181" t="s">
        <v>111</v>
      </c>
      <c r="U24" s="157">
        <v>0.66800000000000004</v>
      </c>
      <c r="V24" s="157">
        <f>ROUND(E24*U24,2)</f>
        <v>0.28000000000000003</v>
      </c>
      <c r="W24" s="157"/>
      <c r="X24" s="157" t="s">
        <v>112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129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130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131</v>
      </c>
      <c r="D26" s="158"/>
      <c r="E26" s="159">
        <v>0.41880000000000001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115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118</v>
      </c>
      <c r="D27" s="160"/>
      <c r="E27" s="161">
        <v>0.41880000000000001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115</v>
      </c>
      <c r="AH27" s="148">
        <v>1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4</v>
      </c>
      <c r="B28" s="176" t="s">
        <v>132</v>
      </c>
      <c r="C28" s="185" t="s">
        <v>133</v>
      </c>
      <c r="D28" s="177" t="s">
        <v>110</v>
      </c>
      <c r="E28" s="178">
        <v>0.41880000000000001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 t="s">
        <v>111</v>
      </c>
      <c r="T28" s="181" t="s">
        <v>111</v>
      </c>
      <c r="U28" s="157">
        <v>0.59099999999999997</v>
      </c>
      <c r="V28" s="157">
        <f>ROUND(E28*U28,2)</f>
        <v>0.25</v>
      </c>
      <c r="W28" s="157"/>
      <c r="X28" s="157" t="s">
        <v>112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129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130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115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131</v>
      </c>
      <c r="D30" s="158"/>
      <c r="E30" s="159">
        <v>0.41880000000000001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115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118</v>
      </c>
      <c r="D31" s="160"/>
      <c r="E31" s="161">
        <v>0.41880000000000001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115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5</v>
      </c>
      <c r="B32" s="176" t="s">
        <v>134</v>
      </c>
      <c r="C32" s="185" t="s">
        <v>135</v>
      </c>
      <c r="D32" s="177" t="s">
        <v>110</v>
      </c>
      <c r="E32" s="178">
        <v>0.5343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111</v>
      </c>
      <c r="T32" s="181" t="s">
        <v>111</v>
      </c>
      <c r="U32" s="157">
        <v>0.65200000000000002</v>
      </c>
      <c r="V32" s="157">
        <f>ROUND(E32*U32,2)</f>
        <v>0.35</v>
      </c>
      <c r="W32" s="157"/>
      <c r="X32" s="157" t="s">
        <v>112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130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115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131</v>
      </c>
      <c r="D34" s="158"/>
      <c r="E34" s="159">
        <v>0.41880000000000001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115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136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137</v>
      </c>
      <c r="D36" s="158"/>
      <c r="E36" s="159">
        <v>0.11550000000000001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115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118</v>
      </c>
      <c r="D37" s="160"/>
      <c r="E37" s="161">
        <v>0.5343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115</v>
      </c>
      <c r="AH37" s="148">
        <v>1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5">
        <v>6</v>
      </c>
      <c r="B38" s="176" t="s">
        <v>138</v>
      </c>
      <c r="C38" s="185" t="s">
        <v>139</v>
      </c>
      <c r="D38" s="177" t="s">
        <v>110</v>
      </c>
      <c r="E38" s="178">
        <v>0.5343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80">
        <v>0</v>
      </c>
      <c r="O38" s="180">
        <f>ROUND(E38*N38,2)</f>
        <v>0</v>
      </c>
      <c r="P38" s="180">
        <v>0</v>
      </c>
      <c r="Q38" s="180">
        <f>ROUND(E38*P38,2)</f>
        <v>0</v>
      </c>
      <c r="R38" s="180"/>
      <c r="S38" s="180" t="s">
        <v>111</v>
      </c>
      <c r="T38" s="181" t="s">
        <v>111</v>
      </c>
      <c r="U38" s="157">
        <v>3.1E-2</v>
      </c>
      <c r="V38" s="157">
        <f>ROUND(E38*U38,2)</f>
        <v>0.02</v>
      </c>
      <c r="W38" s="157"/>
      <c r="X38" s="157" t="s">
        <v>112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129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55"/>
      <c r="B39" s="156"/>
      <c r="C39" s="272" t="s">
        <v>140</v>
      </c>
      <c r="D39" s="273"/>
      <c r="E39" s="273"/>
      <c r="F39" s="273"/>
      <c r="G39" s="273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141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82" t="str">
        <f>C39</f>
        <v>Uložení sypaniny do násypů nebo na skládku s rozprostřením sypaniny ve vrstvách a s hrubým urovnáním.</v>
      </c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130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131</v>
      </c>
      <c r="D41" s="158"/>
      <c r="E41" s="159">
        <v>0.41880000000000001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115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136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115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6" t="s">
        <v>137</v>
      </c>
      <c r="D43" s="158"/>
      <c r="E43" s="159">
        <v>0.11550000000000001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115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118</v>
      </c>
      <c r="D44" s="160"/>
      <c r="E44" s="161">
        <v>0.5343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115</v>
      </c>
      <c r="AH44" s="148">
        <v>1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5">
        <v>7</v>
      </c>
      <c r="B45" s="176" t="s">
        <v>142</v>
      </c>
      <c r="C45" s="185" t="s">
        <v>143</v>
      </c>
      <c r="D45" s="177" t="s">
        <v>110</v>
      </c>
      <c r="E45" s="178">
        <v>0.41880000000000001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111</v>
      </c>
      <c r="T45" s="181" t="s">
        <v>111</v>
      </c>
      <c r="U45" s="157">
        <v>1.0999999999999999E-2</v>
      </c>
      <c r="V45" s="157">
        <f>ROUND(E45*U45,2)</f>
        <v>0</v>
      </c>
      <c r="W45" s="157"/>
      <c r="X45" s="157" t="s">
        <v>112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129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130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131</v>
      </c>
      <c r="D47" s="158"/>
      <c r="E47" s="159">
        <v>0.41880000000000001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115</v>
      </c>
      <c r="AH47" s="148">
        <v>5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7" t="s">
        <v>118</v>
      </c>
      <c r="D48" s="160"/>
      <c r="E48" s="161">
        <v>0.41880000000000001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115</v>
      </c>
      <c r="AH48" s="148">
        <v>1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8</v>
      </c>
      <c r="B49" s="176" t="s">
        <v>144</v>
      </c>
      <c r="C49" s="185" t="s">
        <v>145</v>
      </c>
      <c r="D49" s="177" t="s">
        <v>110</v>
      </c>
      <c r="E49" s="178">
        <v>4.1879999999999997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0</v>
      </c>
      <c r="O49" s="180">
        <f>ROUND(E49*N49,2)</f>
        <v>0</v>
      </c>
      <c r="P49" s="180">
        <v>0</v>
      </c>
      <c r="Q49" s="180">
        <f>ROUND(E49*P49,2)</f>
        <v>0</v>
      </c>
      <c r="R49" s="180"/>
      <c r="S49" s="180" t="s">
        <v>111</v>
      </c>
      <c r="T49" s="181" t="s">
        <v>111</v>
      </c>
      <c r="U49" s="157">
        <v>0</v>
      </c>
      <c r="V49" s="157">
        <f>ROUND(E49*U49,2)</f>
        <v>0</v>
      </c>
      <c r="W49" s="157"/>
      <c r="X49" s="157" t="s">
        <v>112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146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147</v>
      </c>
      <c r="D51" s="158"/>
      <c r="E51" s="159">
        <v>0.41880000000000001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115</v>
      </c>
      <c r="AH51" s="148">
        <v>5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118</v>
      </c>
      <c r="D52" s="160"/>
      <c r="E52" s="161">
        <v>0.41880000000000001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115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8" t="s">
        <v>148</v>
      </c>
      <c r="D53" s="162"/>
      <c r="E53" s="163">
        <v>3.7692000000000001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115</v>
      </c>
      <c r="AH53" s="148">
        <v>4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9</v>
      </c>
      <c r="B54" s="176" t="s">
        <v>149</v>
      </c>
      <c r="C54" s="185" t="s">
        <v>150</v>
      </c>
      <c r="D54" s="177" t="s">
        <v>110</v>
      </c>
      <c r="E54" s="178">
        <v>0.41880000000000001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0</v>
      </c>
      <c r="O54" s="180">
        <f>ROUND(E54*N54,2)</f>
        <v>0</v>
      </c>
      <c r="P54" s="180">
        <v>0</v>
      </c>
      <c r="Q54" s="180">
        <f>ROUND(E54*P54,2)</f>
        <v>0</v>
      </c>
      <c r="R54" s="180"/>
      <c r="S54" s="180" t="s">
        <v>111</v>
      </c>
      <c r="T54" s="181" t="s">
        <v>111</v>
      </c>
      <c r="U54" s="157">
        <v>0</v>
      </c>
      <c r="V54" s="157">
        <f>ROUND(E54*U54,2)</f>
        <v>0</v>
      </c>
      <c r="W54" s="157"/>
      <c r="X54" s="157" t="s">
        <v>112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129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146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147</v>
      </c>
      <c r="D56" s="158"/>
      <c r="E56" s="159">
        <v>0.41880000000000001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115</v>
      </c>
      <c r="AH56" s="148">
        <v>5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118</v>
      </c>
      <c r="D57" s="160"/>
      <c r="E57" s="161">
        <v>0.41880000000000001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115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10</v>
      </c>
      <c r="B58" s="176" t="s">
        <v>151</v>
      </c>
      <c r="C58" s="185" t="s">
        <v>152</v>
      </c>
      <c r="D58" s="177" t="s">
        <v>110</v>
      </c>
      <c r="E58" s="178">
        <v>0.03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111</v>
      </c>
      <c r="T58" s="181" t="s">
        <v>111</v>
      </c>
      <c r="U58" s="157">
        <v>0.20200000000000001</v>
      </c>
      <c r="V58" s="157">
        <f>ROUND(E58*U58,2)</f>
        <v>0.01</v>
      </c>
      <c r="W58" s="157"/>
      <c r="X58" s="157" t="s">
        <v>112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129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72" t="s">
        <v>153</v>
      </c>
      <c r="D59" s="273"/>
      <c r="E59" s="273"/>
      <c r="F59" s="273"/>
      <c r="G59" s="273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141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123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125</v>
      </c>
      <c r="D61" s="158"/>
      <c r="E61" s="159">
        <v>0.03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118</v>
      </c>
      <c r="D62" s="160"/>
      <c r="E62" s="161">
        <v>0.03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115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11</v>
      </c>
      <c r="B63" s="176" t="s">
        <v>154</v>
      </c>
      <c r="C63" s="185" t="s">
        <v>155</v>
      </c>
      <c r="D63" s="177" t="s">
        <v>156</v>
      </c>
      <c r="E63" s="178">
        <v>5.9400000000000001E-2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1</v>
      </c>
      <c r="O63" s="180">
        <f>ROUND(E63*N63,2)</f>
        <v>0.06</v>
      </c>
      <c r="P63" s="180">
        <v>0</v>
      </c>
      <c r="Q63" s="180">
        <f>ROUND(E63*P63,2)</f>
        <v>0</v>
      </c>
      <c r="R63" s="180" t="s">
        <v>157</v>
      </c>
      <c r="S63" s="180" t="s">
        <v>111</v>
      </c>
      <c r="T63" s="181" t="s">
        <v>111</v>
      </c>
      <c r="U63" s="157">
        <v>0</v>
      </c>
      <c r="V63" s="157">
        <f>ROUND(E63*U63,2)</f>
        <v>0</v>
      </c>
      <c r="W63" s="157"/>
      <c r="X63" s="157" t="s">
        <v>158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159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9" t="s">
        <v>160</v>
      </c>
      <c r="D64" s="164"/>
      <c r="E64" s="165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0" t="s">
        <v>161</v>
      </c>
      <c r="D65" s="164"/>
      <c r="E65" s="165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115</v>
      </c>
      <c r="AH65" s="148">
        <v>2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0" t="s">
        <v>162</v>
      </c>
      <c r="D66" s="164"/>
      <c r="E66" s="165">
        <v>0.03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115</v>
      </c>
      <c r="AH66" s="148">
        <v>2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1" t="s">
        <v>163</v>
      </c>
      <c r="D67" s="166"/>
      <c r="E67" s="167">
        <v>0.03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115</v>
      </c>
      <c r="AH67" s="148">
        <v>3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9" t="s">
        <v>164</v>
      </c>
      <c r="D68" s="164"/>
      <c r="E68" s="165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6" t="s">
        <v>165</v>
      </c>
      <c r="D69" s="158"/>
      <c r="E69" s="159">
        <v>5.3999999999999999E-2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115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118</v>
      </c>
      <c r="D70" s="160"/>
      <c r="E70" s="161">
        <v>5.3999999999999999E-2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115</v>
      </c>
      <c r="AH70" s="148">
        <v>1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8" t="s">
        <v>166</v>
      </c>
      <c r="D71" s="162"/>
      <c r="E71" s="163">
        <v>5.4000000000000003E-3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115</v>
      </c>
      <c r="AH71" s="148">
        <v>4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5">
        <v>12</v>
      </c>
      <c r="B72" s="176" t="s">
        <v>167</v>
      </c>
      <c r="C72" s="185" t="s">
        <v>168</v>
      </c>
      <c r="D72" s="177" t="s">
        <v>169</v>
      </c>
      <c r="E72" s="178">
        <v>0.96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80">
        <v>0</v>
      </c>
      <c r="O72" s="180">
        <f>ROUND(E72*N72,2)</f>
        <v>0</v>
      </c>
      <c r="P72" s="180">
        <v>0</v>
      </c>
      <c r="Q72" s="180">
        <f>ROUND(E72*P72,2)</f>
        <v>0</v>
      </c>
      <c r="R72" s="180"/>
      <c r="S72" s="180" t="s">
        <v>111</v>
      </c>
      <c r="T72" s="181" t="s">
        <v>111</v>
      </c>
      <c r="U72" s="157">
        <v>1.7999999999999999E-2</v>
      </c>
      <c r="V72" s="157">
        <f>ROUND(E72*U72,2)</f>
        <v>0.02</v>
      </c>
      <c r="W72" s="157"/>
      <c r="X72" s="157" t="s">
        <v>112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113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6" t="s">
        <v>114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115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6" t="s">
        <v>170</v>
      </c>
      <c r="D74" s="158"/>
      <c r="E74" s="159">
        <v>0.96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118</v>
      </c>
      <c r="D75" s="160"/>
      <c r="E75" s="161">
        <v>0.96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115</v>
      </c>
      <c r="AH75" s="148">
        <v>1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5">
        <v>13</v>
      </c>
      <c r="B76" s="176" t="s">
        <v>171</v>
      </c>
      <c r="C76" s="185" t="s">
        <v>172</v>
      </c>
      <c r="D76" s="177" t="s">
        <v>169</v>
      </c>
      <c r="E76" s="178">
        <v>1.056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0</v>
      </c>
      <c r="O76" s="180">
        <f>ROUND(E76*N76,2)</f>
        <v>0</v>
      </c>
      <c r="P76" s="180">
        <v>0</v>
      </c>
      <c r="Q76" s="180">
        <f>ROUND(E76*P76,2)</f>
        <v>0</v>
      </c>
      <c r="R76" s="180"/>
      <c r="S76" s="180" t="s">
        <v>111</v>
      </c>
      <c r="T76" s="181" t="s">
        <v>111</v>
      </c>
      <c r="U76" s="157">
        <v>0.13</v>
      </c>
      <c r="V76" s="157">
        <f>ROUND(E76*U76,2)</f>
        <v>0.14000000000000001</v>
      </c>
      <c r="W76" s="157"/>
      <c r="X76" s="157" t="s">
        <v>112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113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6" t="s">
        <v>114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115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6" t="s">
        <v>170</v>
      </c>
      <c r="D78" s="158"/>
      <c r="E78" s="159">
        <v>0.96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115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118</v>
      </c>
      <c r="D79" s="160"/>
      <c r="E79" s="161">
        <v>0.96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115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8" t="s">
        <v>119</v>
      </c>
      <c r="D80" s="162"/>
      <c r="E80" s="163">
        <v>9.6000000000000002E-2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115</v>
      </c>
      <c r="AH80" s="148">
        <v>4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5">
        <v>14</v>
      </c>
      <c r="B81" s="176" t="s">
        <v>173</v>
      </c>
      <c r="C81" s="185" t="s">
        <v>174</v>
      </c>
      <c r="D81" s="177" t="s">
        <v>169</v>
      </c>
      <c r="E81" s="178">
        <v>1.056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80">
        <v>0</v>
      </c>
      <c r="O81" s="180">
        <f>ROUND(E81*N81,2)</f>
        <v>0</v>
      </c>
      <c r="P81" s="180">
        <v>0</v>
      </c>
      <c r="Q81" s="180">
        <f>ROUND(E81*P81,2)</f>
        <v>0</v>
      </c>
      <c r="R81" s="180"/>
      <c r="S81" s="180" t="s">
        <v>111</v>
      </c>
      <c r="T81" s="181" t="s">
        <v>111</v>
      </c>
      <c r="U81" s="157">
        <v>0.09</v>
      </c>
      <c r="V81" s="157">
        <f>ROUND(E81*U81,2)</f>
        <v>0.1</v>
      </c>
      <c r="W81" s="157"/>
      <c r="X81" s="157" t="s">
        <v>112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113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175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6" t="s">
        <v>176</v>
      </c>
      <c r="D83" s="158"/>
      <c r="E83" s="159">
        <v>1.056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115</v>
      </c>
      <c r="AH83" s="148">
        <v>5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7" t="s">
        <v>118</v>
      </c>
      <c r="D84" s="160"/>
      <c r="E84" s="161">
        <v>1.056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115</v>
      </c>
      <c r="AH84" s="148">
        <v>1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15</v>
      </c>
      <c r="B85" s="176" t="s">
        <v>177</v>
      </c>
      <c r="C85" s="185" t="s">
        <v>178</v>
      </c>
      <c r="D85" s="177" t="s">
        <v>169</v>
      </c>
      <c r="E85" s="178">
        <v>1.056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111</v>
      </c>
      <c r="T85" s="181" t="s">
        <v>111</v>
      </c>
      <c r="U85" s="157">
        <v>0</v>
      </c>
      <c r="V85" s="157">
        <f>ROUND(E85*U85,2)</f>
        <v>0</v>
      </c>
      <c r="W85" s="157"/>
      <c r="X85" s="157" t="s">
        <v>112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175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176</v>
      </c>
      <c r="D87" s="158"/>
      <c r="E87" s="159">
        <v>1.056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115</v>
      </c>
      <c r="AH87" s="148">
        <v>5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118</v>
      </c>
      <c r="D88" s="160"/>
      <c r="E88" s="161">
        <v>1.056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115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5">
        <v>16</v>
      </c>
      <c r="B89" s="176" t="s">
        <v>179</v>
      </c>
      <c r="C89" s="185" t="s">
        <v>180</v>
      </c>
      <c r="D89" s="177" t="s">
        <v>169</v>
      </c>
      <c r="E89" s="178">
        <v>1.056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80">
        <v>0</v>
      </c>
      <c r="O89" s="180">
        <f>ROUND(E89*N89,2)</f>
        <v>0</v>
      </c>
      <c r="P89" s="180">
        <v>0</v>
      </c>
      <c r="Q89" s="180">
        <f>ROUND(E89*P89,2)</f>
        <v>0</v>
      </c>
      <c r="R89" s="180"/>
      <c r="S89" s="180" t="s">
        <v>111</v>
      </c>
      <c r="T89" s="181" t="s">
        <v>111</v>
      </c>
      <c r="U89" s="157">
        <v>0.06</v>
      </c>
      <c r="V89" s="157">
        <f>ROUND(E89*U89,2)</f>
        <v>0.06</v>
      </c>
      <c r="W89" s="157"/>
      <c r="X89" s="157" t="s">
        <v>112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113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175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115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176</v>
      </c>
      <c r="D91" s="158"/>
      <c r="E91" s="159">
        <v>1.056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115</v>
      </c>
      <c r="AH91" s="148">
        <v>5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118</v>
      </c>
      <c r="D92" s="160"/>
      <c r="E92" s="161">
        <v>1.056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115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17</v>
      </c>
      <c r="B93" s="176" t="s">
        <v>181</v>
      </c>
      <c r="C93" s="185" t="s">
        <v>182</v>
      </c>
      <c r="D93" s="177" t="s">
        <v>183</v>
      </c>
      <c r="E93" s="178">
        <v>3.168E-2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1E-3</v>
      </c>
      <c r="O93" s="180">
        <f>ROUND(E93*N93,2)</f>
        <v>0</v>
      </c>
      <c r="P93" s="180">
        <v>0</v>
      </c>
      <c r="Q93" s="180">
        <f>ROUND(E93*P93,2)</f>
        <v>0</v>
      </c>
      <c r="R93" s="180" t="s">
        <v>157</v>
      </c>
      <c r="S93" s="180" t="s">
        <v>111</v>
      </c>
      <c r="T93" s="181" t="s">
        <v>111</v>
      </c>
      <c r="U93" s="157">
        <v>0</v>
      </c>
      <c r="V93" s="157">
        <f>ROUND(E93*U93,2)</f>
        <v>0</v>
      </c>
      <c r="W93" s="157"/>
      <c r="X93" s="157" t="s">
        <v>158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159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184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185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115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186</v>
      </c>
      <c r="D96" s="158"/>
      <c r="E96" s="159">
        <v>3.168E-2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115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118</v>
      </c>
      <c r="D97" s="160"/>
      <c r="E97" s="161">
        <v>3.168E-2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115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5">
        <v>18</v>
      </c>
      <c r="B98" s="176" t="s">
        <v>187</v>
      </c>
      <c r="C98" s="185" t="s">
        <v>188</v>
      </c>
      <c r="D98" s="177" t="s">
        <v>169</v>
      </c>
      <c r="E98" s="178">
        <v>1.056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21</v>
      </c>
      <c r="M98" s="180">
        <f>G98*(1+L98/100)</f>
        <v>0</v>
      </c>
      <c r="N98" s="180">
        <v>0</v>
      </c>
      <c r="O98" s="180">
        <f>ROUND(E98*N98,2)</f>
        <v>0</v>
      </c>
      <c r="P98" s="180">
        <v>0</v>
      </c>
      <c r="Q98" s="180">
        <f>ROUND(E98*P98,2)</f>
        <v>0</v>
      </c>
      <c r="R98" s="180"/>
      <c r="S98" s="180" t="s">
        <v>111</v>
      </c>
      <c r="T98" s="181" t="s">
        <v>111</v>
      </c>
      <c r="U98" s="157">
        <v>1.0999999999999999E-2</v>
      </c>
      <c r="V98" s="157">
        <f>ROUND(E98*U98,2)</f>
        <v>0.01</v>
      </c>
      <c r="W98" s="157"/>
      <c r="X98" s="157" t="s">
        <v>112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175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176</v>
      </c>
      <c r="D100" s="158"/>
      <c r="E100" s="159">
        <v>1.056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115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118</v>
      </c>
      <c r="D101" s="160"/>
      <c r="E101" s="161">
        <v>1.056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115</v>
      </c>
      <c r="AH101" s="148">
        <v>1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19</v>
      </c>
      <c r="B102" s="176" t="s">
        <v>189</v>
      </c>
      <c r="C102" s="185" t="s">
        <v>190</v>
      </c>
      <c r="D102" s="177" t="s">
        <v>110</v>
      </c>
      <c r="E102" s="178">
        <v>1.584E-2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111</v>
      </c>
      <c r="T102" s="181" t="s">
        <v>111</v>
      </c>
      <c r="U102" s="157">
        <v>0.26</v>
      </c>
      <c r="V102" s="157">
        <f>ROUND(E102*U102,2)</f>
        <v>0</v>
      </c>
      <c r="W102" s="157"/>
      <c r="X102" s="157" t="s">
        <v>112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175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191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192</v>
      </c>
      <c r="D105" s="158"/>
      <c r="E105" s="159">
        <v>1.584E-2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115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118</v>
      </c>
      <c r="D106" s="160"/>
      <c r="E106" s="161">
        <v>1.584E-2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115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20</v>
      </c>
      <c r="B107" s="176" t="s">
        <v>193</v>
      </c>
      <c r="C107" s="185" t="s">
        <v>194</v>
      </c>
      <c r="D107" s="177" t="s">
        <v>110</v>
      </c>
      <c r="E107" s="178">
        <v>2.1099999999999999E-3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111</v>
      </c>
      <c r="T107" s="181" t="s">
        <v>111</v>
      </c>
      <c r="U107" s="157">
        <v>4.9870000000000001</v>
      </c>
      <c r="V107" s="157">
        <f>ROUND(E107*U107,2)</f>
        <v>0.01</v>
      </c>
      <c r="W107" s="157"/>
      <c r="X107" s="157" t="s">
        <v>112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175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195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115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6" t="s">
        <v>196</v>
      </c>
      <c r="D110" s="158"/>
      <c r="E110" s="159">
        <v>2.1099999999999999E-3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115</v>
      </c>
      <c r="AH110" s="148">
        <v>5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118</v>
      </c>
      <c r="D111" s="160"/>
      <c r="E111" s="161">
        <v>2.1099999999999999E-3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115</v>
      </c>
      <c r="AH111" s="148">
        <v>1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x14ac:dyDescent="0.2">
      <c r="A112" s="169" t="s">
        <v>106</v>
      </c>
      <c r="B112" s="170" t="s">
        <v>65</v>
      </c>
      <c r="C112" s="184" t="s">
        <v>66</v>
      </c>
      <c r="D112" s="171"/>
      <c r="E112" s="172"/>
      <c r="F112" s="173"/>
      <c r="G112" s="173">
        <f>SUMIF(AG113:AG137,"&lt;&gt;NOR",G113:G137)</f>
        <v>0</v>
      </c>
      <c r="H112" s="173"/>
      <c r="I112" s="173">
        <f>SUM(I113:I137)</f>
        <v>0</v>
      </c>
      <c r="J112" s="173"/>
      <c r="K112" s="173">
        <f>SUM(K113:K137)</f>
        <v>0</v>
      </c>
      <c r="L112" s="173"/>
      <c r="M112" s="173">
        <f>SUM(M113:M137)</f>
        <v>0</v>
      </c>
      <c r="N112" s="173"/>
      <c r="O112" s="173">
        <f>SUM(O113:O137)</f>
        <v>1.06</v>
      </c>
      <c r="P112" s="173"/>
      <c r="Q112" s="173">
        <f>SUM(Q113:Q137)</f>
        <v>0</v>
      </c>
      <c r="R112" s="173"/>
      <c r="S112" s="173"/>
      <c r="T112" s="174"/>
      <c r="U112" s="168"/>
      <c r="V112" s="168">
        <f>SUM(V113:V137)</f>
        <v>1.75</v>
      </c>
      <c r="W112" s="168"/>
      <c r="X112" s="168"/>
      <c r="AG112" t="s">
        <v>107</v>
      </c>
    </row>
    <row r="113" spans="1:60" outlineLevel="1" x14ac:dyDescent="0.2">
      <c r="A113" s="175">
        <v>21</v>
      </c>
      <c r="B113" s="176" t="s">
        <v>197</v>
      </c>
      <c r="C113" s="185" t="s">
        <v>198</v>
      </c>
      <c r="D113" s="177" t="s">
        <v>199</v>
      </c>
      <c r="E113" s="178">
        <v>2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21</v>
      </c>
      <c r="M113" s="180">
        <f>G113*(1+L113/100)</f>
        <v>0</v>
      </c>
      <c r="N113" s="180">
        <v>1.6299999999999999E-3</v>
      </c>
      <c r="O113" s="180">
        <f>ROUND(E113*N113,2)</f>
        <v>0</v>
      </c>
      <c r="P113" s="180">
        <v>0</v>
      </c>
      <c r="Q113" s="180">
        <f>ROUND(E113*P113,2)</f>
        <v>0</v>
      </c>
      <c r="R113" s="180"/>
      <c r="S113" s="180" t="s">
        <v>111</v>
      </c>
      <c r="T113" s="181" t="s">
        <v>111</v>
      </c>
      <c r="U113" s="157">
        <v>0.4</v>
      </c>
      <c r="V113" s="157">
        <f>ROUND(E113*U113,2)</f>
        <v>0.8</v>
      </c>
      <c r="W113" s="157"/>
      <c r="X113" s="157" t="s">
        <v>112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129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200</v>
      </c>
      <c r="D114" s="158"/>
      <c r="E114" s="159">
        <v>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115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118</v>
      </c>
      <c r="D115" s="160"/>
      <c r="E115" s="161">
        <v>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115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22</v>
      </c>
      <c r="B116" s="176" t="s">
        <v>201</v>
      </c>
      <c r="C116" s="185" t="s">
        <v>202</v>
      </c>
      <c r="D116" s="177" t="s">
        <v>110</v>
      </c>
      <c r="E116" s="178">
        <v>0.32400000000000001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2.5249999999999999</v>
      </c>
      <c r="O116" s="180">
        <f>ROUND(E116*N116,2)</f>
        <v>0.82</v>
      </c>
      <c r="P116" s="180">
        <v>0</v>
      </c>
      <c r="Q116" s="180">
        <f>ROUND(E116*P116,2)</f>
        <v>0</v>
      </c>
      <c r="R116" s="180"/>
      <c r="S116" s="180" t="s">
        <v>111</v>
      </c>
      <c r="T116" s="181" t="s">
        <v>111</v>
      </c>
      <c r="U116" s="157">
        <v>0.47699999999999998</v>
      </c>
      <c r="V116" s="157">
        <f>ROUND(E116*U116,2)</f>
        <v>0.15</v>
      </c>
      <c r="W116" s="157"/>
      <c r="X116" s="157" t="s">
        <v>112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129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272" t="s">
        <v>203</v>
      </c>
      <c r="D117" s="273"/>
      <c r="E117" s="273"/>
      <c r="F117" s="273"/>
      <c r="G117" s="273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141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204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115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6" t="s">
        <v>205</v>
      </c>
      <c r="D119" s="158"/>
      <c r="E119" s="159">
        <v>0.27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115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118</v>
      </c>
      <c r="D120" s="160"/>
      <c r="E120" s="161">
        <v>0.27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115</v>
      </c>
      <c r="AH120" s="148">
        <v>1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8" t="s">
        <v>206</v>
      </c>
      <c r="D121" s="162"/>
      <c r="E121" s="163">
        <v>5.3999999999999999E-2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115</v>
      </c>
      <c r="AH121" s="148">
        <v>4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5">
        <v>23</v>
      </c>
      <c r="B122" s="176" t="s">
        <v>207</v>
      </c>
      <c r="C122" s="185" t="s">
        <v>208</v>
      </c>
      <c r="D122" s="177" t="s">
        <v>169</v>
      </c>
      <c r="E122" s="178">
        <v>0.55000000000000004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3.9199999999999999E-2</v>
      </c>
      <c r="O122" s="180">
        <f>ROUND(E122*N122,2)</f>
        <v>0.02</v>
      </c>
      <c r="P122" s="180">
        <v>0</v>
      </c>
      <c r="Q122" s="180">
        <f>ROUND(E122*P122,2)</f>
        <v>0</v>
      </c>
      <c r="R122" s="180"/>
      <c r="S122" s="180" t="s">
        <v>111</v>
      </c>
      <c r="T122" s="181" t="s">
        <v>111</v>
      </c>
      <c r="U122" s="157">
        <v>1.05</v>
      </c>
      <c r="V122" s="157">
        <f>ROUND(E122*U122,2)</f>
        <v>0.57999999999999996</v>
      </c>
      <c r="W122" s="157"/>
      <c r="X122" s="157" t="s">
        <v>112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129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204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115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209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115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6" t="s">
        <v>210</v>
      </c>
      <c r="D125" s="158"/>
      <c r="E125" s="159">
        <v>0.55000000000000004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115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7" t="s">
        <v>118</v>
      </c>
      <c r="D126" s="160"/>
      <c r="E126" s="161">
        <v>0.55000000000000004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115</v>
      </c>
      <c r="AH126" s="148">
        <v>1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5">
        <v>24</v>
      </c>
      <c r="B127" s="176" t="s">
        <v>211</v>
      </c>
      <c r="C127" s="185" t="s">
        <v>212</v>
      </c>
      <c r="D127" s="177" t="s">
        <v>169</v>
      </c>
      <c r="E127" s="178">
        <v>0.55000000000000004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80">
        <v>0</v>
      </c>
      <c r="O127" s="180">
        <f>ROUND(E127*N127,2)</f>
        <v>0</v>
      </c>
      <c r="P127" s="180">
        <v>0</v>
      </c>
      <c r="Q127" s="180">
        <f>ROUND(E127*P127,2)</f>
        <v>0</v>
      </c>
      <c r="R127" s="180"/>
      <c r="S127" s="180" t="s">
        <v>111</v>
      </c>
      <c r="T127" s="181" t="s">
        <v>111</v>
      </c>
      <c r="U127" s="157">
        <v>0.32</v>
      </c>
      <c r="V127" s="157">
        <f>ROUND(E127*U127,2)</f>
        <v>0.18</v>
      </c>
      <c r="W127" s="157"/>
      <c r="X127" s="157" t="s">
        <v>112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129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72" t="s">
        <v>213</v>
      </c>
      <c r="D128" s="273"/>
      <c r="E128" s="273"/>
      <c r="F128" s="273"/>
      <c r="G128" s="273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141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6" t="s">
        <v>214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115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6" t="s">
        <v>215</v>
      </c>
      <c r="D130" s="158"/>
      <c r="E130" s="159">
        <v>0.55000000000000004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115</v>
      </c>
      <c r="AH130" s="148">
        <v>5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7" t="s">
        <v>118</v>
      </c>
      <c r="D131" s="160"/>
      <c r="E131" s="161">
        <v>0.55000000000000004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115</v>
      </c>
      <c r="AH131" s="148">
        <v>1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5">
        <v>25</v>
      </c>
      <c r="B132" s="176" t="s">
        <v>216</v>
      </c>
      <c r="C132" s="185" t="s">
        <v>217</v>
      </c>
      <c r="D132" s="177" t="s">
        <v>110</v>
      </c>
      <c r="E132" s="178">
        <v>8.6400000000000005E-2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2.5249999999999999</v>
      </c>
      <c r="O132" s="180">
        <f>ROUND(E132*N132,2)</f>
        <v>0.22</v>
      </c>
      <c r="P132" s="180">
        <v>0</v>
      </c>
      <c r="Q132" s="180">
        <f>ROUND(E132*P132,2)</f>
        <v>0</v>
      </c>
      <c r="R132" s="180"/>
      <c r="S132" s="180" t="s">
        <v>111</v>
      </c>
      <c r="T132" s="181" t="s">
        <v>111</v>
      </c>
      <c r="U132" s="157">
        <v>0.47699999999999998</v>
      </c>
      <c r="V132" s="157">
        <f>ROUND(E132*U132,2)</f>
        <v>0.04</v>
      </c>
      <c r="W132" s="157"/>
      <c r="X132" s="157" t="s">
        <v>112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129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72" t="s">
        <v>203</v>
      </c>
      <c r="D133" s="273"/>
      <c r="E133" s="273"/>
      <c r="F133" s="273"/>
      <c r="G133" s="273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141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6" t="s">
        <v>204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115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6" t="s">
        <v>218</v>
      </c>
      <c r="D135" s="158"/>
      <c r="E135" s="159">
        <v>7.1999999999999995E-2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115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118</v>
      </c>
      <c r="D136" s="160"/>
      <c r="E136" s="161">
        <v>7.1999999999999995E-2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115</v>
      </c>
      <c r="AH136" s="148">
        <v>1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8" t="s">
        <v>219</v>
      </c>
      <c r="D137" s="162"/>
      <c r="E137" s="163">
        <v>1.44E-2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115</v>
      </c>
      <c r="AH137" s="148">
        <v>4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169" t="s">
        <v>106</v>
      </c>
      <c r="B138" s="170" t="s">
        <v>67</v>
      </c>
      <c r="C138" s="184" t="s">
        <v>68</v>
      </c>
      <c r="D138" s="171"/>
      <c r="E138" s="172"/>
      <c r="F138" s="173"/>
      <c r="G138" s="173">
        <f>SUMIF(AG139:AG159,"&lt;&gt;NOR",G139:G159)</f>
        <v>0</v>
      </c>
      <c r="H138" s="173"/>
      <c r="I138" s="173">
        <f>SUM(I139:I159)</f>
        <v>0</v>
      </c>
      <c r="J138" s="173"/>
      <c r="K138" s="173">
        <f>SUM(K139:K159)</f>
        <v>0</v>
      </c>
      <c r="L138" s="173"/>
      <c r="M138" s="173">
        <f>SUM(M139:M159)</f>
        <v>0</v>
      </c>
      <c r="N138" s="173"/>
      <c r="O138" s="173">
        <f>SUM(O139:O159)</f>
        <v>0.53</v>
      </c>
      <c r="P138" s="173"/>
      <c r="Q138" s="173">
        <f>SUM(Q139:Q159)</f>
        <v>0</v>
      </c>
      <c r="R138" s="173"/>
      <c r="S138" s="173"/>
      <c r="T138" s="174"/>
      <c r="U138" s="168"/>
      <c r="V138" s="168">
        <f>SUM(V139:V159)</f>
        <v>1.5</v>
      </c>
      <c r="W138" s="168"/>
      <c r="X138" s="168"/>
      <c r="AG138" t="s">
        <v>107</v>
      </c>
    </row>
    <row r="139" spans="1:60" outlineLevel="1" x14ac:dyDescent="0.2">
      <c r="A139" s="175">
        <v>26</v>
      </c>
      <c r="B139" s="176" t="s">
        <v>220</v>
      </c>
      <c r="C139" s="185" t="s">
        <v>221</v>
      </c>
      <c r="D139" s="177" t="s">
        <v>169</v>
      </c>
      <c r="E139" s="178">
        <v>0.4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7.3899999999999993E-2</v>
      </c>
      <c r="O139" s="180">
        <f>ROUND(E139*N139,2)</f>
        <v>0.03</v>
      </c>
      <c r="P139" s="180">
        <v>0</v>
      </c>
      <c r="Q139" s="180">
        <f>ROUND(E139*P139,2)</f>
        <v>0</v>
      </c>
      <c r="R139" s="180"/>
      <c r="S139" s="180" t="s">
        <v>111</v>
      </c>
      <c r="T139" s="181" t="s">
        <v>111</v>
      </c>
      <c r="U139" s="157">
        <v>0.45200000000000001</v>
      </c>
      <c r="V139" s="157">
        <f>ROUND(E139*U139,2)</f>
        <v>0.18</v>
      </c>
      <c r="W139" s="157"/>
      <c r="X139" s="157" t="s">
        <v>112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113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222</v>
      </c>
      <c r="D140" s="158"/>
      <c r="E140" s="159">
        <v>0.7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115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223</v>
      </c>
      <c r="D141" s="158"/>
      <c r="E141" s="159">
        <v>-0.3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115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118</v>
      </c>
      <c r="D142" s="160"/>
      <c r="E142" s="161">
        <v>0.4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115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5">
        <v>27</v>
      </c>
      <c r="B143" s="176" t="s">
        <v>224</v>
      </c>
      <c r="C143" s="185" t="s">
        <v>225</v>
      </c>
      <c r="D143" s="177" t="s">
        <v>169</v>
      </c>
      <c r="E143" s="178">
        <v>0.44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0.13100000000000001</v>
      </c>
      <c r="O143" s="180">
        <f>ROUND(E143*N143,2)</f>
        <v>0.06</v>
      </c>
      <c r="P143" s="180">
        <v>0</v>
      </c>
      <c r="Q143" s="180">
        <f>ROUND(E143*P143,2)</f>
        <v>0</v>
      </c>
      <c r="R143" s="180" t="s">
        <v>157</v>
      </c>
      <c r="S143" s="180" t="s">
        <v>111</v>
      </c>
      <c r="T143" s="181" t="s">
        <v>111</v>
      </c>
      <c r="U143" s="157">
        <v>0</v>
      </c>
      <c r="V143" s="157">
        <f>ROUND(E143*U143,2)</f>
        <v>0</v>
      </c>
      <c r="W143" s="157"/>
      <c r="X143" s="157" t="s">
        <v>158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159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6" t="s">
        <v>222</v>
      </c>
      <c r="D144" s="158"/>
      <c r="E144" s="159">
        <v>0.7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223</v>
      </c>
      <c r="D145" s="158"/>
      <c r="E145" s="159">
        <v>-0.3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115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7" t="s">
        <v>118</v>
      </c>
      <c r="D146" s="160"/>
      <c r="E146" s="161">
        <v>0.4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115</v>
      </c>
      <c r="AH146" s="148">
        <v>1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8" t="s">
        <v>166</v>
      </c>
      <c r="D147" s="162"/>
      <c r="E147" s="163">
        <v>0.04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115</v>
      </c>
      <c r="AH147" s="148">
        <v>4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28</v>
      </c>
      <c r="B148" s="176" t="s">
        <v>226</v>
      </c>
      <c r="C148" s="185" t="s">
        <v>227</v>
      </c>
      <c r="D148" s="177" t="s">
        <v>169</v>
      </c>
      <c r="E148" s="178">
        <v>0.4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0.30360999999999999</v>
      </c>
      <c r="O148" s="180">
        <f>ROUND(E148*N148,2)</f>
        <v>0.12</v>
      </c>
      <c r="P148" s="180">
        <v>0</v>
      </c>
      <c r="Q148" s="180">
        <f>ROUND(E148*P148,2)</f>
        <v>0</v>
      </c>
      <c r="R148" s="180"/>
      <c r="S148" s="180" t="s">
        <v>111</v>
      </c>
      <c r="T148" s="181" t="s">
        <v>111</v>
      </c>
      <c r="U148" s="157">
        <v>1.6E-2</v>
      </c>
      <c r="V148" s="157">
        <f>ROUND(E148*U148,2)</f>
        <v>0.01</v>
      </c>
      <c r="W148" s="157"/>
      <c r="X148" s="157" t="s">
        <v>112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6" t="s">
        <v>222</v>
      </c>
      <c r="D149" s="158"/>
      <c r="E149" s="159">
        <v>0.7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115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223</v>
      </c>
      <c r="D150" s="158"/>
      <c r="E150" s="159">
        <v>-0.3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115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118</v>
      </c>
      <c r="D151" s="160"/>
      <c r="E151" s="161">
        <v>0.4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115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5">
        <v>29</v>
      </c>
      <c r="B152" s="176" t="s">
        <v>228</v>
      </c>
      <c r="C152" s="185" t="s">
        <v>229</v>
      </c>
      <c r="D152" s="177" t="s">
        <v>230</v>
      </c>
      <c r="E152" s="178">
        <v>3.2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3.3E-4</v>
      </c>
      <c r="O152" s="180">
        <f>ROUND(E152*N152,2)</f>
        <v>0</v>
      </c>
      <c r="P152" s="180">
        <v>0</v>
      </c>
      <c r="Q152" s="180">
        <f>ROUND(E152*P152,2)</f>
        <v>0</v>
      </c>
      <c r="R152" s="180"/>
      <c r="S152" s="180" t="s">
        <v>111</v>
      </c>
      <c r="T152" s="181" t="s">
        <v>111</v>
      </c>
      <c r="U152" s="157">
        <v>0.41</v>
      </c>
      <c r="V152" s="157">
        <f>ROUND(E152*U152,2)</f>
        <v>1.31</v>
      </c>
      <c r="W152" s="157"/>
      <c r="X152" s="157" t="s">
        <v>112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113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231</v>
      </c>
      <c r="D153" s="158"/>
      <c r="E153" s="159">
        <v>2.8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115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232</v>
      </c>
      <c r="D154" s="158"/>
      <c r="E154" s="159">
        <v>0.4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115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118</v>
      </c>
      <c r="D155" s="160"/>
      <c r="E155" s="161">
        <v>3.2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115</v>
      </c>
      <c r="AH155" s="148">
        <v>1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5">
        <v>30</v>
      </c>
      <c r="B156" s="176" t="s">
        <v>233</v>
      </c>
      <c r="C156" s="185" t="s">
        <v>234</v>
      </c>
      <c r="D156" s="177" t="s">
        <v>199</v>
      </c>
      <c r="E156" s="178">
        <v>4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8.1000000000000003E-2</v>
      </c>
      <c r="O156" s="180">
        <f>ROUND(E156*N156,2)</f>
        <v>0.32</v>
      </c>
      <c r="P156" s="180">
        <v>0</v>
      </c>
      <c r="Q156" s="180">
        <f>ROUND(E156*P156,2)</f>
        <v>0</v>
      </c>
      <c r="R156" s="180"/>
      <c r="S156" s="180" t="s">
        <v>235</v>
      </c>
      <c r="T156" s="181" t="s">
        <v>236</v>
      </c>
      <c r="U156" s="157">
        <v>0</v>
      </c>
      <c r="V156" s="157">
        <f>ROUND(E156*U156,2)</f>
        <v>0</v>
      </c>
      <c r="W156" s="157"/>
      <c r="X156" s="157" t="s">
        <v>112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129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outlineLevel="1" x14ac:dyDescent="0.2">
      <c r="A157" s="155"/>
      <c r="B157" s="156"/>
      <c r="C157" s="272" t="s">
        <v>237</v>
      </c>
      <c r="D157" s="273"/>
      <c r="E157" s="273"/>
      <c r="F157" s="273"/>
      <c r="G157" s="273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141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82" t="str">
        <f>C157</f>
        <v>Parkovací retardér, opatření proti poškození nabíjecí stanice automobilem, dodávka včetně kotvících prvků, reflexní povrchová úprava žlutočerná.</v>
      </c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238</v>
      </c>
      <c r="D158" s="158"/>
      <c r="E158" s="159">
        <v>4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115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118</v>
      </c>
      <c r="D159" s="160"/>
      <c r="E159" s="161">
        <v>4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115</v>
      </c>
      <c r="AH159" s="148">
        <v>1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9" t="s">
        <v>106</v>
      </c>
      <c r="B160" s="170" t="s">
        <v>69</v>
      </c>
      <c r="C160" s="184" t="s">
        <v>70</v>
      </c>
      <c r="D160" s="171"/>
      <c r="E160" s="172"/>
      <c r="F160" s="173"/>
      <c r="G160" s="173">
        <f>SUMIF(AG161:AG194,"&lt;&gt;NOR",G161:G194)</f>
        <v>0</v>
      </c>
      <c r="H160" s="173"/>
      <c r="I160" s="173">
        <f>SUM(I161:I194)</f>
        <v>0</v>
      </c>
      <c r="J160" s="173"/>
      <c r="K160" s="173">
        <f>SUM(K161:K194)</f>
        <v>0</v>
      </c>
      <c r="L160" s="173"/>
      <c r="M160" s="173">
        <f>SUM(M161:M194)</f>
        <v>0</v>
      </c>
      <c r="N160" s="173"/>
      <c r="O160" s="173">
        <f>SUM(O161:O194)</f>
        <v>1.5200000000000002</v>
      </c>
      <c r="P160" s="173"/>
      <c r="Q160" s="173">
        <f>SUM(Q161:Q194)</f>
        <v>0</v>
      </c>
      <c r="R160" s="173"/>
      <c r="S160" s="173"/>
      <c r="T160" s="174"/>
      <c r="U160" s="168"/>
      <c r="V160" s="168">
        <f>SUM(V161:V194)</f>
        <v>3.84</v>
      </c>
      <c r="W160" s="168"/>
      <c r="X160" s="168"/>
      <c r="AG160" t="s">
        <v>107</v>
      </c>
    </row>
    <row r="161" spans="1:60" ht="22.5" outlineLevel="1" x14ac:dyDescent="0.2">
      <c r="A161" s="175">
        <v>31</v>
      </c>
      <c r="B161" s="176" t="s">
        <v>239</v>
      </c>
      <c r="C161" s="185" t="s">
        <v>240</v>
      </c>
      <c r="D161" s="177" t="s">
        <v>230</v>
      </c>
      <c r="E161" s="178">
        <v>2.8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0.24357999999999999</v>
      </c>
      <c r="O161" s="180">
        <f>ROUND(E161*N161,2)</f>
        <v>0.68</v>
      </c>
      <c r="P161" s="180">
        <v>0</v>
      </c>
      <c r="Q161" s="180">
        <f>ROUND(E161*P161,2)</f>
        <v>0</v>
      </c>
      <c r="R161" s="180"/>
      <c r="S161" s="180" t="s">
        <v>111</v>
      </c>
      <c r="T161" s="181" t="s">
        <v>111</v>
      </c>
      <c r="U161" s="157">
        <v>0.33704000000000001</v>
      </c>
      <c r="V161" s="157">
        <f>ROUND(E161*U161,2)</f>
        <v>0.94</v>
      </c>
      <c r="W161" s="157"/>
      <c r="X161" s="157" t="s">
        <v>112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113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6" t="s">
        <v>241</v>
      </c>
      <c r="D162" s="158"/>
      <c r="E162" s="159">
        <v>2.8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115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118</v>
      </c>
      <c r="D163" s="160"/>
      <c r="E163" s="161">
        <v>2.8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115</v>
      </c>
      <c r="AH163" s="148">
        <v>1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5">
        <v>32</v>
      </c>
      <c r="B164" s="176" t="s">
        <v>242</v>
      </c>
      <c r="C164" s="185" t="s">
        <v>243</v>
      </c>
      <c r="D164" s="177" t="s">
        <v>110</v>
      </c>
      <c r="E164" s="178">
        <v>0.28000000000000003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2.5249999999999999</v>
      </c>
      <c r="O164" s="180">
        <f>ROUND(E164*N164,2)</f>
        <v>0.71</v>
      </c>
      <c r="P164" s="180">
        <v>0</v>
      </c>
      <c r="Q164" s="180">
        <f>ROUND(E164*P164,2)</f>
        <v>0</v>
      </c>
      <c r="R164" s="180"/>
      <c r="S164" s="180" t="s">
        <v>111</v>
      </c>
      <c r="T164" s="181" t="s">
        <v>111</v>
      </c>
      <c r="U164" s="157">
        <v>1.4419999999999999</v>
      </c>
      <c r="V164" s="157">
        <f>ROUND(E164*U164,2)</f>
        <v>0.4</v>
      </c>
      <c r="W164" s="157"/>
      <c r="X164" s="157" t="s">
        <v>112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113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6" t="s">
        <v>244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115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6" t="s">
        <v>245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115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6" t="s">
        <v>246</v>
      </c>
      <c r="D167" s="158"/>
      <c r="E167" s="159">
        <v>0.28000000000000003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115</v>
      </c>
      <c r="AH167" s="148">
        <v>5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118</v>
      </c>
      <c r="D168" s="160"/>
      <c r="E168" s="161">
        <v>0.28000000000000003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115</v>
      </c>
      <c r="AH168" s="148">
        <v>1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75">
        <v>33</v>
      </c>
      <c r="B169" s="176" t="s">
        <v>247</v>
      </c>
      <c r="C169" s="185" t="s">
        <v>248</v>
      </c>
      <c r="D169" s="177" t="s">
        <v>169</v>
      </c>
      <c r="E169" s="178">
        <v>2.7</v>
      </c>
      <c r="F169" s="179"/>
      <c r="G169" s="180">
        <f>ROUND(E169*F169,2)</f>
        <v>0</v>
      </c>
      <c r="H169" s="179"/>
      <c r="I169" s="180">
        <f>ROUND(E169*H169,2)</f>
        <v>0</v>
      </c>
      <c r="J169" s="179"/>
      <c r="K169" s="180">
        <f>ROUND(E169*J169,2)</f>
        <v>0</v>
      </c>
      <c r="L169" s="180">
        <v>21</v>
      </c>
      <c r="M169" s="180">
        <f>G169*(1+L169/100)</f>
        <v>0</v>
      </c>
      <c r="N169" s="180">
        <v>0</v>
      </c>
      <c r="O169" s="180">
        <f>ROUND(E169*N169,2)</f>
        <v>0</v>
      </c>
      <c r="P169" s="180">
        <v>0</v>
      </c>
      <c r="Q169" s="180">
        <f>ROUND(E169*P169,2)</f>
        <v>0</v>
      </c>
      <c r="R169" s="180"/>
      <c r="S169" s="180" t="s">
        <v>111</v>
      </c>
      <c r="T169" s="181" t="s">
        <v>111</v>
      </c>
      <c r="U169" s="157">
        <v>0.125</v>
      </c>
      <c r="V169" s="157">
        <f>ROUND(E169*U169,2)</f>
        <v>0.34</v>
      </c>
      <c r="W169" s="157"/>
      <c r="X169" s="157" t="s">
        <v>112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113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6" t="s">
        <v>249</v>
      </c>
      <c r="D170" s="158"/>
      <c r="E170" s="159">
        <v>2.7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115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118</v>
      </c>
      <c r="D171" s="160"/>
      <c r="E171" s="161">
        <v>2.7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115</v>
      </c>
      <c r="AH171" s="148">
        <v>1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75">
        <v>34</v>
      </c>
      <c r="B172" s="176" t="s">
        <v>250</v>
      </c>
      <c r="C172" s="185" t="s">
        <v>251</v>
      </c>
      <c r="D172" s="177" t="s">
        <v>169</v>
      </c>
      <c r="E172" s="178">
        <v>2.7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80">
        <v>7.6000000000000004E-4</v>
      </c>
      <c r="O172" s="180">
        <f>ROUND(E172*N172,2)</f>
        <v>0</v>
      </c>
      <c r="P172" s="180">
        <v>0</v>
      </c>
      <c r="Q172" s="180">
        <f>ROUND(E172*P172,2)</f>
        <v>0</v>
      </c>
      <c r="R172" s="180"/>
      <c r="S172" s="180" t="s">
        <v>111</v>
      </c>
      <c r="T172" s="181" t="s">
        <v>111</v>
      </c>
      <c r="U172" s="157">
        <v>0.311</v>
      </c>
      <c r="V172" s="157">
        <f>ROUND(E172*U172,2)</f>
        <v>0.84</v>
      </c>
      <c r="W172" s="157"/>
      <c r="X172" s="157" t="s">
        <v>112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113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6" t="s">
        <v>249</v>
      </c>
      <c r="D173" s="158"/>
      <c r="E173" s="159">
        <v>2.7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115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7" t="s">
        <v>118</v>
      </c>
      <c r="D174" s="160"/>
      <c r="E174" s="161">
        <v>2.7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115</v>
      </c>
      <c r="AH174" s="148">
        <v>1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5">
        <v>35</v>
      </c>
      <c r="B175" s="176" t="s">
        <v>252</v>
      </c>
      <c r="C175" s="185" t="s">
        <v>253</v>
      </c>
      <c r="D175" s="177" t="s">
        <v>199</v>
      </c>
      <c r="E175" s="178">
        <v>1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80">
        <v>0.11840000000000001</v>
      </c>
      <c r="O175" s="180">
        <f>ROUND(E175*N175,2)</f>
        <v>0.12</v>
      </c>
      <c r="P175" s="180">
        <v>0</v>
      </c>
      <c r="Q175" s="180">
        <f>ROUND(E175*P175,2)</f>
        <v>0</v>
      </c>
      <c r="R175" s="180"/>
      <c r="S175" s="180" t="s">
        <v>111</v>
      </c>
      <c r="T175" s="181" t="s">
        <v>111</v>
      </c>
      <c r="U175" s="157">
        <v>0.91800000000000004</v>
      </c>
      <c r="V175" s="157">
        <f>ROUND(E175*U175,2)</f>
        <v>0.92</v>
      </c>
      <c r="W175" s="157"/>
      <c r="X175" s="157" t="s">
        <v>112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129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6" t="s">
        <v>254</v>
      </c>
      <c r="D176" s="158"/>
      <c r="E176" s="159">
        <v>1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115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7" t="s">
        <v>118</v>
      </c>
      <c r="D177" s="160"/>
      <c r="E177" s="161">
        <v>1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115</v>
      </c>
      <c r="AH177" s="148">
        <v>1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75">
        <v>36</v>
      </c>
      <c r="B178" s="176" t="s">
        <v>255</v>
      </c>
      <c r="C178" s="185" t="s">
        <v>256</v>
      </c>
      <c r="D178" s="177" t="s">
        <v>199</v>
      </c>
      <c r="E178" s="178">
        <v>1</v>
      </c>
      <c r="F178" s="179"/>
      <c r="G178" s="180">
        <f>ROUND(E178*F178,2)</f>
        <v>0</v>
      </c>
      <c r="H178" s="179"/>
      <c r="I178" s="180">
        <f>ROUND(E178*H178,2)</f>
        <v>0</v>
      </c>
      <c r="J178" s="179"/>
      <c r="K178" s="180">
        <f>ROUND(E178*J178,2)</f>
        <v>0</v>
      </c>
      <c r="L178" s="180">
        <v>21</v>
      </c>
      <c r="M178" s="180">
        <f>G178*(1+L178/100)</f>
        <v>0</v>
      </c>
      <c r="N178" s="180">
        <v>0</v>
      </c>
      <c r="O178" s="180">
        <f>ROUND(E178*N178,2)</f>
        <v>0</v>
      </c>
      <c r="P178" s="180">
        <v>0</v>
      </c>
      <c r="Q178" s="180">
        <f>ROUND(E178*P178,2)</f>
        <v>0</v>
      </c>
      <c r="R178" s="180" t="s">
        <v>157</v>
      </c>
      <c r="S178" s="180" t="s">
        <v>111</v>
      </c>
      <c r="T178" s="181" t="s">
        <v>111</v>
      </c>
      <c r="U178" s="157">
        <v>0</v>
      </c>
      <c r="V178" s="157">
        <f>ROUND(E178*U178,2)</f>
        <v>0</v>
      </c>
      <c r="W178" s="157"/>
      <c r="X178" s="157" t="s">
        <v>158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257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272" t="s">
        <v>258</v>
      </c>
      <c r="D179" s="273"/>
      <c r="E179" s="273"/>
      <c r="F179" s="273"/>
      <c r="G179" s="273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141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6" t="s">
        <v>254</v>
      </c>
      <c r="D180" s="158"/>
      <c r="E180" s="159">
        <v>1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115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7" t="s">
        <v>118</v>
      </c>
      <c r="D181" s="160"/>
      <c r="E181" s="161">
        <v>1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115</v>
      </c>
      <c r="AH181" s="148">
        <v>1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2.5" outlineLevel="1" x14ac:dyDescent="0.2">
      <c r="A182" s="175">
        <v>37</v>
      </c>
      <c r="B182" s="176" t="s">
        <v>259</v>
      </c>
      <c r="C182" s="185" t="s">
        <v>260</v>
      </c>
      <c r="D182" s="177" t="s">
        <v>199</v>
      </c>
      <c r="E182" s="178">
        <v>1</v>
      </c>
      <c r="F182" s="179"/>
      <c r="G182" s="180">
        <f>ROUND(E182*F182,2)</f>
        <v>0</v>
      </c>
      <c r="H182" s="179"/>
      <c r="I182" s="180">
        <f>ROUND(E182*H182,2)</f>
        <v>0</v>
      </c>
      <c r="J182" s="179"/>
      <c r="K182" s="180">
        <f>ROUND(E182*J182,2)</f>
        <v>0</v>
      </c>
      <c r="L182" s="180">
        <v>21</v>
      </c>
      <c r="M182" s="180">
        <f>G182*(1+L182/100)</f>
        <v>0</v>
      </c>
      <c r="N182" s="180">
        <v>0</v>
      </c>
      <c r="O182" s="180">
        <f>ROUND(E182*N182,2)</f>
        <v>0</v>
      </c>
      <c r="P182" s="180">
        <v>0</v>
      </c>
      <c r="Q182" s="180">
        <f>ROUND(E182*P182,2)</f>
        <v>0</v>
      </c>
      <c r="R182" s="180" t="s">
        <v>157</v>
      </c>
      <c r="S182" s="180" t="s">
        <v>111</v>
      </c>
      <c r="T182" s="181" t="s">
        <v>111</v>
      </c>
      <c r="U182" s="157">
        <v>0</v>
      </c>
      <c r="V182" s="157">
        <f>ROUND(E182*U182,2)</f>
        <v>0</v>
      </c>
      <c r="W182" s="157"/>
      <c r="X182" s="157" t="s">
        <v>158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257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272" t="s">
        <v>261</v>
      </c>
      <c r="D183" s="273"/>
      <c r="E183" s="273"/>
      <c r="F183" s="273"/>
      <c r="G183" s="273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141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6" t="s">
        <v>254</v>
      </c>
      <c r="D184" s="158"/>
      <c r="E184" s="159">
        <v>1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115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7" t="s">
        <v>118</v>
      </c>
      <c r="D185" s="160"/>
      <c r="E185" s="161">
        <v>1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115</v>
      </c>
      <c r="AH185" s="148">
        <v>1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75">
        <v>38</v>
      </c>
      <c r="B186" s="176" t="s">
        <v>262</v>
      </c>
      <c r="C186" s="185" t="s">
        <v>263</v>
      </c>
      <c r="D186" s="177" t="s">
        <v>199</v>
      </c>
      <c r="E186" s="178">
        <v>2</v>
      </c>
      <c r="F186" s="179"/>
      <c r="G186" s="180">
        <f>ROUND(E186*F186,2)</f>
        <v>0</v>
      </c>
      <c r="H186" s="179"/>
      <c r="I186" s="180">
        <f>ROUND(E186*H186,2)</f>
        <v>0</v>
      </c>
      <c r="J186" s="179"/>
      <c r="K186" s="180">
        <f>ROUND(E186*J186,2)</f>
        <v>0</v>
      </c>
      <c r="L186" s="180">
        <v>21</v>
      </c>
      <c r="M186" s="180">
        <f>G186*(1+L186/100)</f>
        <v>0</v>
      </c>
      <c r="N186" s="180">
        <v>0</v>
      </c>
      <c r="O186" s="180">
        <f>ROUND(E186*N186,2)</f>
        <v>0</v>
      </c>
      <c r="P186" s="180">
        <v>0</v>
      </c>
      <c r="Q186" s="180">
        <f>ROUND(E186*P186,2)</f>
        <v>0</v>
      </c>
      <c r="R186" s="180"/>
      <c r="S186" s="180" t="s">
        <v>111</v>
      </c>
      <c r="T186" s="181" t="s">
        <v>111</v>
      </c>
      <c r="U186" s="157">
        <v>0.2</v>
      </c>
      <c r="V186" s="157">
        <f>ROUND(E186*U186,2)</f>
        <v>0.4</v>
      </c>
      <c r="W186" s="157"/>
      <c r="X186" s="157" t="s">
        <v>112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129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6" t="s">
        <v>264</v>
      </c>
      <c r="D187" s="158"/>
      <c r="E187" s="159">
        <v>2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115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118</v>
      </c>
      <c r="D188" s="160"/>
      <c r="E188" s="161">
        <v>2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115</v>
      </c>
      <c r="AH188" s="148">
        <v>1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75">
        <v>39</v>
      </c>
      <c r="B189" s="176" t="s">
        <v>265</v>
      </c>
      <c r="C189" s="185" t="s">
        <v>266</v>
      </c>
      <c r="D189" s="177" t="s">
        <v>199</v>
      </c>
      <c r="E189" s="178">
        <v>1</v>
      </c>
      <c r="F189" s="179"/>
      <c r="G189" s="180">
        <f>ROUND(E189*F189,2)</f>
        <v>0</v>
      </c>
      <c r="H189" s="179"/>
      <c r="I189" s="180">
        <f>ROUND(E189*H189,2)</f>
        <v>0</v>
      </c>
      <c r="J189" s="179"/>
      <c r="K189" s="180">
        <f>ROUND(E189*J189,2)</f>
        <v>0</v>
      </c>
      <c r="L189" s="180">
        <v>21</v>
      </c>
      <c r="M189" s="180">
        <f>G189*(1+L189/100)</f>
        <v>0</v>
      </c>
      <c r="N189" s="180">
        <v>5.1000000000000004E-3</v>
      </c>
      <c r="O189" s="180">
        <f>ROUND(E189*N189,2)</f>
        <v>0.01</v>
      </c>
      <c r="P189" s="180">
        <v>0</v>
      </c>
      <c r="Q189" s="180">
        <f>ROUND(E189*P189,2)</f>
        <v>0</v>
      </c>
      <c r="R189" s="180" t="s">
        <v>157</v>
      </c>
      <c r="S189" s="180" t="s">
        <v>111</v>
      </c>
      <c r="T189" s="181" t="s">
        <v>111</v>
      </c>
      <c r="U189" s="157">
        <v>0</v>
      </c>
      <c r="V189" s="157">
        <f>ROUND(E189*U189,2)</f>
        <v>0</v>
      </c>
      <c r="W189" s="157"/>
      <c r="X189" s="157" t="s">
        <v>158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257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6" t="s">
        <v>254</v>
      </c>
      <c r="D190" s="158"/>
      <c r="E190" s="159">
        <v>1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115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118</v>
      </c>
      <c r="D191" s="160"/>
      <c r="E191" s="161">
        <v>1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115</v>
      </c>
      <c r="AH191" s="148">
        <v>1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75">
        <v>40</v>
      </c>
      <c r="B192" s="176" t="s">
        <v>267</v>
      </c>
      <c r="C192" s="185" t="s">
        <v>268</v>
      </c>
      <c r="D192" s="177" t="s">
        <v>199</v>
      </c>
      <c r="E192" s="178">
        <v>1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80">
        <v>3.0000000000000001E-3</v>
      </c>
      <c r="O192" s="180">
        <f>ROUND(E192*N192,2)</f>
        <v>0</v>
      </c>
      <c r="P192" s="180">
        <v>0</v>
      </c>
      <c r="Q192" s="180">
        <f>ROUND(E192*P192,2)</f>
        <v>0</v>
      </c>
      <c r="R192" s="180" t="s">
        <v>157</v>
      </c>
      <c r="S192" s="180" t="s">
        <v>111</v>
      </c>
      <c r="T192" s="181" t="s">
        <v>111</v>
      </c>
      <c r="U192" s="157">
        <v>0</v>
      </c>
      <c r="V192" s="157">
        <f>ROUND(E192*U192,2)</f>
        <v>0</v>
      </c>
      <c r="W192" s="157"/>
      <c r="X192" s="157" t="s">
        <v>158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257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6" t="s">
        <v>254</v>
      </c>
      <c r="D193" s="158"/>
      <c r="E193" s="159">
        <v>1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115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7" t="s">
        <v>118</v>
      </c>
      <c r="D194" s="160"/>
      <c r="E194" s="161">
        <v>1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115</v>
      </c>
      <c r="AH194" s="148">
        <v>1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5.5" x14ac:dyDescent="0.2">
      <c r="A195" s="169" t="s">
        <v>106</v>
      </c>
      <c r="B195" s="170" t="s">
        <v>71</v>
      </c>
      <c r="C195" s="184" t="s">
        <v>72</v>
      </c>
      <c r="D195" s="171"/>
      <c r="E195" s="172"/>
      <c r="F195" s="173"/>
      <c r="G195" s="173">
        <f>SUMIF(AG196:AG199,"&lt;&gt;NOR",G196:G199)</f>
        <v>0</v>
      </c>
      <c r="H195" s="173"/>
      <c r="I195" s="173">
        <f>SUM(I196:I199)</f>
        <v>0</v>
      </c>
      <c r="J195" s="173"/>
      <c r="K195" s="173">
        <f>SUM(K196:K199)</f>
        <v>0</v>
      </c>
      <c r="L195" s="173"/>
      <c r="M195" s="173">
        <f>SUM(M196:M199)</f>
        <v>0</v>
      </c>
      <c r="N195" s="173"/>
      <c r="O195" s="173">
        <f>SUM(O196:O199)</f>
        <v>0</v>
      </c>
      <c r="P195" s="173"/>
      <c r="Q195" s="173">
        <f>SUM(Q196:Q199)</f>
        <v>0</v>
      </c>
      <c r="R195" s="173"/>
      <c r="S195" s="173"/>
      <c r="T195" s="174"/>
      <c r="U195" s="168"/>
      <c r="V195" s="168">
        <f>SUM(V196:V199)</f>
        <v>4.38</v>
      </c>
      <c r="W195" s="168"/>
      <c r="X195" s="168"/>
      <c r="AG195" t="s">
        <v>107</v>
      </c>
    </row>
    <row r="196" spans="1:60" outlineLevel="1" x14ac:dyDescent="0.2">
      <c r="A196" s="175">
        <v>41</v>
      </c>
      <c r="B196" s="176" t="s">
        <v>269</v>
      </c>
      <c r="C196" s="185" t="s">
        <v>270</v>
      </c>
      <c r="D196" s="177" t="s">
        <v>169</v>
      </c>
      <c r="E196" s="178">
        <v>31.5</v>
      </c>
      <c r="F196" s="179"/>
      <c r="G196" s="180">
        <f>ROUND(E196*F196,2)</f>
        <v>0</v>
      </c>
      <c r="H196" s="179"/>
      <c r="I196" s="180">
        <f>ROUND(E196*H196,2)</f>
        <v>0</v>
      </c>
      <c r="J196" s="179"/>
      <c r="K196" s="180">
        <f>ROUND(E196*J196,2)</f>
        <v>0</v>
      </c>
      <c r="L196" s="180">
        <v>21</v>
      </c>
      <c r="M196" s="180">
        <f>G196*(1+L196/100)</f>
        <v>0</v>
      </c>
      <c r="N196" s="180">
        <v>0</v>
      </c>
      <c r="O196" s="180">
        <f>ROUND(E196*N196,2)</f>
        <v>0</v>
      </c>
      <c r="P196" s="180">
        <v>0</v>
      </c>
      <c r="Q196" s="180">
        <f>ROUND(E196*P196,2)</f>
        <v>0</v>
      </c>
      <c r="R196" s="180"/>
      <c r="S196" s="180" t="s">
        <v>111</v>
      </c>
      <c r="T196" s="181" t="s">
        <v>111</v>
      </c>
      <c r="U196" s="157">
        <v>0.13900000000000001</v>
      </c>
      <c r="V196" s="157">
        <f>ROUND(E196*U196,2)</f>
        <v>4.38</v>
      </c>
      <c r="W196" s="157"/>
      <c r="X196" s="157" t="s">
        <v>112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113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ht="22.5" outlineLevel="1" x14ac:dyDescent="0.2">
      <c r="A197" s="155"/>
      <c r="B197" s="156"/>
      <c r="C197" s="272" t="s">
        <v>271</v>
      </c>
      <c r="D197" s="273"/>
      <c r="E197" s="273"/>
      <c r="F197" s="273"/>
      <c r="G197" s="273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141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82" t="str">
        <f>C197</f>
        <v>Položka je určena pro vyčištění ostatních objektů (např. kanálů, zásobníků, kůlen apod.) - vynesení zbytků stavebního rumu, kropení a 2 x zametení podlah, oprášení stěn a výplní otvorů.</v>
      </c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6" t="s">
        <v>272</v>
      </c>
      <c r="D198" s="158"/>
      <c r="E198" s="159">
        <v>31.5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115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118</v>
      </c>
      <c r="D199" s="160"/>
      <c r="E199" s="161">
        <v>31.5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115</v>
      </c>
      <c r="AH199" s="148">
        <v>1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x14ac:dyDescent="0.2">
      <c r="A200" s="169" t="s">
        <v>106</v>
      </c>
      <c r="B200" s="170" t="s">
        <v>73</v>
      </c>
      <c r="C200" s="184" t="s">
        <v>74</v>
      </c>
      <c r="D200" s="171"/>
      <c r="E200" s="172"/>
      <c r="F200" s="173"/>
      <c r="G200" s="173">
        <f>SUMIF(AG201:AG201,"&lt;&gt;NOR",G201:G201)</f>
        <v>0</v>
      </c>
      <c r="H200" s="173"/>
      <c r="I200" s="173">
        <f>SUM(I201:I201)</f>
        <v>0</v>
      </c>
      <c r="J200" s="173"/>
      <c r="K200" s="173">
        <f>SUM(K201:K201)</f>
        <v>0</v>
      </c>
      <c r="L200" s="173"/>
      <c r="M200" s="173">
        <f>SUM(M201:M201)</f>
        <v>0</v>
      </c>
      <c r="N200" s="173"/>
      <c r="O200" s="173">
        <f>SUM(O201:O201)</f>
        <v>0</v>
      </c>
      <c r="P200" s="173"/>
      <c r="Q200" s="173">
        <f>SUM(Q201:Q201)</f>
        <v>0</v>
      </c>
      <c r="R200" s="173"/>
      <c r="S200" s="173"/>
      <c r="T200" s="174"/>
      <c r="U200" s="168"/>
      <c r="V200" s="168">
        <f>SUM(V201:V201)</f>
        <v>1.24</v>
      </c>
      <c r="W200" s="168"/>
      <c r="X200" s="168"/>
      <c r="AG200" t="s">
        <v>107</v>
      </c>
    </row>
    <row r="201" spans="1:60" outlineLevel="1" x14ac:dyDescent="0.2">
      <c r="A201" s="175">
        <v>42</v>
      </c>
      <c r="B201" s="176" t="s">
        <v>273</v>
      </c>
      <c r="C201" s="185" t="s">
        <v>274</v>
      </c>
      <c r="D201" s="177" t="s">
        <v>156</v>
      </c>
      <c r="E201" s="178">
        <v>3.1717900000000001</v>
      </c>
      <c r="F201" s="179"/>
      <c r="G201" s="180">
        <f>ROUND(E201*F201,2)</f>
        <v>0</v>
      </c>
      <c r="H201" s="179"/>
      <c r="I201" s="180">
        <f>ROUND(E201*H201,2)</f>
        <v>0</v>
      </c>
      <c r="J201" s="179"/>
      <c r="K201" s="180">
        <f>ROUND(E201*J201,2)</f>
        <v>0</v>
      </c>
      <c r="L201" s="180">
        <v>21</v>
      </c>
      <c r="M201" s="180">
        <f>G201*(1+L201/100)</f>
        <v>0</v>
      </c>
      <c r="N201" s="180">
        <v>0</v>
      </c>
      <c r="O201" s="180">
        <f>ROUND(E201*N201,2)</f>
        <v>0</v>
      </c>
      <c r="P201" s="180">
        <v>0</v>
      </c>
      <c r="Q201" s="180">
        <f>ROUND(E201*P201,2)</f>
        <v>0</v>
      </c>
      <c r="R201" s="180"/>
      <c r="S201" s="180" t="s">
        <v>111</v>
      </c>
      <c r="T201" s="181" t="s">
        <v>111</v>
      </c>
      <c r="U201" s="157">
        <v>0.39</v>
      </c>
      <c r="V201" s="157">
        <f>ROUND(E201*U201,2)</f>
        <v>1.24</v>
      </c>
      <c r="W201" s="157"/>
      <c r="X201" s="157" t="s">
        <v>275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276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x14ac:dyDescent="0.2">
      <c r="A202" s="3"/>
      <c r="B202" s="4"/>
      <c r="C202" s="192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E202">
        <v>15</v>
      </c>
      <c r="AF202">
        <v>21</v>
      </c>
      <c r="AG202" t="s">
        <v>93</v>
      </c>
    </row>
    <row r="203" spans="1:60" x14ac:dyDescent="0.2">
      <c r="A203" s="151"/>
      <c r="B203" s="152" t="s">
        <v>31</v>
      </c>
      <c r="C203" s="193"/>
      <c r="D203" s="153"/>
      <c r="E203" s="154"/>
      <c r="F203" s="154"/>
      <c r="G203" s="183">
        <f>G8+G112+G138+G160+G195+G200</f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E203">
        <f>SUMIF(L7:L201,AE202,G7:G201)</f>
        <v>0</v>
      </c>
      <c r="AF203">
        <f>SUMIF(L7:L201,AF202,G7:G201)</f>
        <v>0</v>
      </c>
      <c r="AG203" t="s">
        <v>277</v>
      </c>
    </row>
    <row r="204" spans="1:60" x14ac:dyDescent="0.2">
      <c r="A204" s="3"/>
      <c r="B204" s="4"/>
      <c r="C204" s="192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3"/>
      <c r="B205" s="4"/>
      <c r="C205" s="192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81" t="s">
        <v>278</v>
      </c>
      <c r="B206" s="281"/>
      <c r="C206" s="282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60"/>
      <c r="B207" s="261"/>
      <c r="C207" s="262"/>
      <c r="D207" s="261"/>
      <c r="E207" s="261"/>
      <c r="F207" s="261"/>
      <c r="G207" s="26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AG207" t="s">
        <v>279</v>
      </c>
    </row>
    <row r="208" spans="1:60" x14ac:dyDescent="0.2">
      <c r="A208" s="264"/>
      <c r="B208" s="265"/>
      <c r="C208" s="266"/>
      <c r="D208" s="265"/>
      <c r="E208" s="265"/>
      <c r="F208" s="265"/>
      <c r="G208" s="267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264"/>
      <c r="B209" s="265"/>
      <c r="C209" s="266"/>
      <c r="D209" s="265"/>
      <c r="E209" s="265"/>
      <c r="F209" s="265"/>
      <c r="G209" s="267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A210" s="264"/>
      <c r="B210" s="265"/>
      <c r="C210" s="266"/>
      <c r="D210" s="265"/>
      <c r="E210" s="265"/>
      <c r="F210" s="265"/>
      <c r="G210" s="267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 x14ac:dyDescent="0.2">
      <c r="A211" s="268"/>
      <c r="B211" s="269"/>
      <c r="C211" s="270"/>
      <c r="D211" s="269"/>
      <c r="E211" s="269"/>
      <c r="F211" s="269"/>
      <c r="G211" s="271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33" x14ac:dyDescent="0.2">
      <c r="A212" s="3"/>
      <c r="B212" s="4"/>
      <c r="C212" s="192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33" x14ac:dyDescent="0.2">
      <c r="C213" s="194"/>
      <c r="D213" s="10"/>
      <c r="AG213" t="s">
        <v>280</v>
      </c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5">
    <mergeCell ref="A1:G1"/>
    <mergeCell ref="C2:G2"/>
    <mergeCell ref="C3:G3"/>
    <mergeCell ref="C4:G4"/>
    <mergeCell ref="A206:C206"/>
    <mergeCell ref="C133:G133"/>
    <mergeCell ref="C157:G157"/>
    <mergeCell ref="C179:G179"/>
    <mergeCell ref="C183:G183"/>
    <mergeCell ref="C197:G197"/>
    <mergeCell ref="A207:G211"/>
    <mergeCell ref="C39:G39"/>
    <mergeCell ref="C59:G59"/>
    <mergeCell ref="C117:G117"/>
    <mergeCell ref="C128:G1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6EBA3-A787-4085-9814-1BBE4DA55442}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81</v>
      </c>
    </row>
    <row r="2" spans="1:60" ht="24.95" customHeight="1" x14ac:dyDescent="0.2">
      <c r="A2" s="140" t="s">
        <v>8</v>
      </c>
      <c r="B2" s="49" t="s">
        <v>43</v>
      </c>
      <c r="C2" s="275" t="s">
        <v>364</v>
      </c>
      <c r="D2" s="276"/>
      <c r="E2" s="276"/>
      <c r="F2" s="276"/>
      <c r="G2" s="277"/>
      <c r="AG2" t="s">
        <v>82</v>
      </c>
    </row>
    <row r="3" spans="1:60" ht="24.95" customHeight="1" x14ac:dyDescent="0.2">
      <c r="A3" s="140" t="s">
        <v>9</v>
      </c>
      <c r="B3" s="49" t="s">
        <v>45</v>
      </c>
      <c r="C3" s="275" t="s">
        <v>46</v>
      </c>
      <c r="D3" s="276"/>
      <c r="E3" s="276"/>
      <c r="F3" s="276"/>
      <c r="G3" s="277"/>
      <c r="AC3" s="122" t="s">
        <v>82</v>
      </c>
      <c r="AG3" t="s">
        <v>83</v>
      </c>
    </row>
    <row r="4" spans="1:60" ht="24.95" customHeight="1" x14ac:dyDescent="0.2">
      <c r="A4" s="141" t="s">
        <v>10</v>
      </c>
      <c r="B4" s="142" t="s">
        <v>49</v>
      </c>
      <c r="C4" s="278" t="s">
        <v>50</v>
      </c>
      <c r="D4" s="279"/>
      <c r="E4" s="279"/>
      <c r="F4" s="279"/>
      <c r="G4" s="280"/>
      <c r="AG4" t="s">
        <v>84</v>
      </c>
    </row>
    <row r="5" spans="1:60" x14ac:dyDescent="0.2">
      <c r="D5" s="10"/>
    </row>
    <row r="6" spans="1:60" ht="38.25" x14ac:dyDescent="0.2">
      <c r="A6" s="144" t="s">
        <v>85</v>
      </c>
      <c r="B6" s="146" t="s">
        <v>86</v>
      </c>
      <c r="C6" s="146" t="s">
        <v>87</v>
      </c>
      <c r="D6" s="145" t="s">
        <v>88</v>
      </c>
      <c r="E6" s="144" t="s">
        <v>89</v>
      </c>
      <c r="F6" s="143" t="s">
        <v>90</v>
      </c>
      <c r="G6" s="144" t="s">
        <v>31</v>
      </c>
      <c r="H6" s="147" t="s">
        <v>32</v>
      </c>
      <c r="I6" s="147" t="s">
        <v>91</v>
      </c>
      <c r="J6" s="147" t="s">
        <v>33</v>
      </c>
      <c r="K6" s="147" t="s">
        <v>92</v>
      </c>
      <c r="L6" s="147" t="s">
        <v>93</v>
      </c>
      <c r="M6" s="147" t="s">
        <v>94</v>
      </c>
      <c r="N6" s="147" t="s">
        <v>95</v>
      </c>
      <c r="O6" s="147" t="s">
        <v>96</v>
      </c>
      <c r="P6" s="147" t="s">
        <v>97</v>
      </c>
      <c r="Q6" s="147" t="s">
        <v>98</v>
      </c>
      <c r="R6" s="147" t="s">
        <v>99</v>
      </c>
      <c r="S6" s="147" t="s">
        <v>100</v>
      </c>
      <c r="T6" s="147" t="s">
        <v>101</v>
      </c>
      <c r="U6" s="147" t="s">
        <v>102</v>
      </c>
      <c r="V6" s="147" t="s">
        <v>103</v>
      </c>
      <c r="W6" s="147" t="s">
        <v>104</v>
      </c>
      <c r="X6" s="147" t="s">
        <v>105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106</v>
      </c>
      <c r="B8" s="170" t="s">
        <v>63</v>
      </c>
      <c r="C8" s="184" t="s">
        <v>64</v>
      </c>
      <c r="D8" s="171"/>
      <c r="E8" s="172"/>
      <c r="F8" s="173"/>
      <c r="G8" s="173">
        <f>SUMIF(AG9:AG120,"&lt;&gt;NOR",G9:G120)</f>
        <v>0</v>
      </c>
      <c r="H8" s="173"/>
      <c r="I8" s="173">
        <f>SUM(I9:I120)</f>
        <v>0</v>
      </c>
      <c r="J8" s="173"/>
      <c r="K8" s="173">
        <f>SUM(K9:K120)</f>
        <v>0</v>
      </c>
      <c r="L8" s="173"/>
      <c r="M8" s="173">
        <f>SUM(M9:M120)</f>
        <v>0</v>
      </c>
      <c r="N8" s="173"/>
      <c r="O8" s="173">
        <f>SUM(O9:O120)</f>
        <v>1.35</v>
      </c>
      <c r="P8" s="173"/>
      <c r="Q8" s="173">
        <f>SUM(Q9:Q120)</f>
        <v>0</v>
      </c>
      <c r="R8" s="173"/>
      <c r="S8" s="173"/>
      <c r="T8" s="174"/>
      <c r="U8" s="168"/>
      <c r="V8" s="168">
        <f>SUM(V9:V120)</f>
        <v>20.240000000000006</v>
      </c>
      <c r="W8" s="168"/>
      <c r="X8" s="168"/>
      <c r="AG8" t="s">
        <v>107</v>
      </c>
    </row>
    <row r="9" spans="1:60" outlineLevel="1" x14ac:dyDescent="0.2">
      <c r="A9" s="175">
        <v>1</v>
      </c>
      <c r="B9" s="176" t="s">
        <v>108</v>
      </c>
      <c r="C9" s="185" t="s">
        <v>109</v>
      </c>
      <c r="D9" s="177" t="s">
        <v>110</v>
      </c>
      <c r="E9" s="178">
        <v>0.27300000000000002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111</v>
      </c>
      <c r="T9" s="181" t="s">
        <v>111</v>
      </c>
      <c r="U9" s="157">
        <v>3.2000000000000001E-2</v>
      </c>
      <c r="V9" s="157">
        <f>ROUND(E9*U9,2)</f>
        <v>0.01</v>
      </c>
      <c r="W9" s="157"/>
      <c r="X9" s="157" t="s">
        <v>112</v>
      </c>
      <c r="Y9" s="148"/>
      <c r="Z9" s="148"/>
      <c r="AA9" s="148"/>
      <c r="AB9" s="148"/>
      <c r="AC9" s="148"/>
      <c r="AD9" s="148"/>
      <c r="AE9" s="148"/>
      <c r="AF9" s="148"/>
      <c r="AG9" s="148" t="s">
        <v>113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281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282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283</v>
      </c>
      <c r="D12" s="158"/>
      <c r="E12" s="159">
        <v>0.27300000000000002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118</v>
      </c>
      <c r="D13" s="160"/>
      <c r="E13" s="161">
        <v>0.27300000000000002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120</v>
      </c>
      <c r="C14" s="185" t="s">
        <v>121</v>
      </c>
      <c r="D14" s="177" t="s">
        <v>110</v>
      </c>
      <c r="E14" s="178">
        <v>2.4569999999999999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111</v>
      </c>
      <c r="T14" s="181" t="s">
        <v>111</v>
      </c>
      <c r="U14" s="157">
        <v>4.6550000000000002</v>
      </c>
      <c r="V14" s="157">
        <f>ROUND(E14*U14,2)</f>
        <v>11.44</v>
      </c>
      <c r="W14" s="157"/>
      <c r="X14" s="157" t="s">
        <v>112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281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115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282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284</v>
      </c>
      <c r="D17" s="158"/>
      <c r="E17" s="159">
        <v>2.4569999999999999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118</v>
      </c>
      <c r="D18" s="160"/>
      <c r="E18" s="161">
        <v>2.4569999999999999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115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5">
        <v>3</v>
      </c>
      <c r="B19" s="176" t="s">
        <v>127</v>
      </c>
      <c r="C19" s="185" t="s">
        <v>128</v>
      </c>
      <c r="D19" s="177" t="s">
        <v>110</v>
      </c>
      <c r="E19" s="178">
        <v>4.5045000000000002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 t="s">
        <v>111</v>
      </c>
      <c r="T19" s="181" t="s">
        <v>111</v>
      </c>
      <c r="U19" s="157">
        <v>0.66800000000000004</v>
      </c>
      <c r="V19" s="157">
        <f>ROUND(E19*U19,2)</f>
        <v>3.01</v>
      </c>
      <c r="W19" s="157"/>
      <c r="X19" s="157" t="s">
        <v>112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130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6" t="s">
        <v>285</v>
      </c>
      <c r="D21" s="158"/>
      <c r="E21" s="159">
        <v>2.4569999999999999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115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118</v>
      </c>
      <c r="D22" s="160"/>
      <c r="E22" s="161">
        <v>2.4569999999999999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115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286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115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287</v>
      </c>
      <c r="D24" s="158"/>
      <c r="E24" s="159">
        <v>2.73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115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288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289</v>
      </c>
      <c r="D26" s="158"/>
      <c r="E26" s="159">
        <v>-0.6825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115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118</v>
      </c>
      <c r="D27" s="160"/>
      <c r="E27" s="161">
        <v>2.0474999999999999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115</v>
      </c>
      <c r="AH27" s="148">
        <v>1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4</v>
      </c>
      <c r="B28" s="176" t="s">
        <v>132</v>
      </c>
      <c r="C28" s="185" t="s">
        <v>133</v>
      </c>
      <c r="D28" s="177" t="s">
        <v>110</v>
      </c>
      <c r="E28" s="178">
        <v>4.5045000000000002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 t="s">
        <v>111</v>
      </c>
      <c r="T28" s="181" t="s">
        <v>111</v>
      </c>
      <c r="U28" s="157">
        <v>0.59099999999999997</v>
      </c>
      <c r="V28" s="157">
        <f>ROUND(E28*U28,2)</f>
        <v>2.66</v>
      </c>
      <c r="W28" s="157"/>
      <c r="X28" s="157" t="s">
        <v>112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129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130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115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285</v>
      </c>
      <c r="D30" s="158"/>
      <c r="E30" s="159">
        <v>2.4569999999999999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115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118</v>
      </c>
      <c r="D31" s="160"/>
      <c r="E31" s="161">
        <v>2.4569999999999999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115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286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287</v>
      </c>
      <c r="D33" s="158"/>
      <c r="E33" s="159">
        <v>2.73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115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288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289</v>
      </c>
      <c r="D35" s="158"/>
      <c r="E35" s="159">
        <v>-0.6825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115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118</v>
      </c>
      <c r="D36" s="160"/>
      <c r="E36" s="161">
        <v>2.0474999999999999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115</v>
      </c>
      <c r="AH36" s="148">
        <v>1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5</v>
      </c>
      <c r="B37" s="176" t="s">
        <v>134</v>
      </c>
      <c r="C37" s="185" t="s">
        <v>135</v>
      </c>
      <c r="D37" s="177" t="s">
        <v>110</v>
      </c>
      <c r="E37" s="178">
        <v>2.4569999999999999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0"/>
      <c r="S37" s="180" t="s">
        <v>111</v>
      </c>
      <c r="T37" s="181" t="s">
        <v>111</v>
      </c>
      <c r="U37" s="157">
        <v>0.65200000000000002</v>
      </c>
      <c r="V37" s="157">
        <f>ROUND(E37*U37,2)</f>
        <v>1.6</v>
      </c>
      <c r="W37" s="157"/>
      <c r="X37" s="157" t="s">
        <v>112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130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285</v>
      </c>
      <c r="D39" s="158"/>
      <c r="E39" s="159">
        <v>2.4569999999999999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115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118</v>
      </c>
      <c r="D40" s="160"/>
      <c r="E40" s="161">
        <v>2.4569999999999999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115</v>
      </c>
      <c r="AH40" s="148">
        <v>1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5">
        <v>6</v>
      </c>
      <c r="B41" s="176" t="s">
        <v>151</v>
      </c>
      <c r="C41" s="185" t="s">
        <v>152</v>
      </c>
      <c r="D41" s="177" t="s">
        <v>110</v>
      </c>
      <c r="E41" s="178">
        <v>2.73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111</v>
      </c>
      <c r="T41" s="181" t="s">
        <v>111</v>
      </c>
      <c r="U41" s="157">
        <v>0.20200000000000001</v>
      </c>
      <c r="V41" s="157">
        <f>ROUND(E41*U41,2)</f>
        <v>0.55000000000000004</v>
      </c>
      <c r="W41" s="157"/>
      <c r="X41" s="157" t="s">
        <v>112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272" t="s">
        <v>153</v>
      </c>
      <c r="D42" s="273"/>
      <c r="E42" s="273"/>
      <c r="F42" s="273"/>
      <c r="G42" s="273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141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6" t="s">
        <v>281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282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290</v>
      </c>
      <c r="D45" s="158"/>
      <c r="E45" s="159">
        <v>2.0474999999999999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118</v>
      </c>
      <c r="D46" s="160"/>
      <c r="E46" s="161">
        <v>2.0474999999999999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115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291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292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115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282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293</v>
      </c>
      <c r="D50" s="158"/>
      <c r="E50" s="159">
        <v>0.6825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118</v>
      </c>
      <c r="D51" s="160"/>
      <c r="E51" s="161">
        <v>0.6825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115</v>
      </c>
      <c r="AH51" s="148">
        <v>1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75">
        <v>7</v>
      </c>
      <c r="B52" s="176" t="s">
        <v>142</v>
      </c>
      <c r="C52" s="185" t="s">
        <v>143</v>
      </c>
      <c r="D52" s="177" t="s">
        <v>110</v>
      </c>
      <c r="E52" s="178">
        <v>0.6825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0</v>
      </c>
      <c r="O52" s="180">
        <f>ROUND(E52*N52,2)</f>
        <v>0</v>
      </c>
      <c r="P52" s="180">
        <v>0</v>
      </c>
      <c r="Q52" s="180">
        <f>ROUND(E52*P52,2)</f>
        <v>0</v>
      </c>
      <c r="R52" s="180"/>
      <c r="S52" s="180" t="s">
        <v>111</v>
      </c>
      <c r="T52" s="181" t="s">
        <v>111</v>
      </c>
      <c r="U52" s="157">
        <v>1.0999999999999999E-2</v>
      </c>
      <c r="V52" s="157">
        <f>ROUND(E52*U52,2)</f>
        <v>0.01</v>
      </c>
      <c r="W52" s="157"/>
      <c r="X52" s="157" t="s">
        <v>112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294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115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291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115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292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282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6" t="s">
        <v>293</v>
      </c>
      <c r="D57" s="158"/>
      <c r="E57" s="159">
        <v>0.6825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118</v>
      </c>
      <c r="D58" s="160"/>
      <c r="E58" s="161">
        <v>0.6825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115</v>
      </c>
      <c r="AH58" s="148">
        <v>1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8</v>
      </c>
      <c r="B59" s="176" t="s">
        <v>144</v>
      </c>
      <c r="C59" s="185" t="s">
        <v>145</v>
      </c>
      <c r="D59" s="177" t="s">
        <v>110</v>
      </c>
      <c r="E59" s="178">
        <v>6.8250000000000002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 t="s">
        <v>111</v>
      </c>
      <c r="T59" s="181" t="s">
        <v>111</v>
      </c>
      <c r="U59" s="157">
        <v>0</v>
      </c>
      <c r="V59" s="157">
        <f>ROUND(E59*U59,2)</f>
        <v>0</v>
      </c>
      <c r="W59" s="157"/>
      <c r="X59" s="157" t="s">
        <v>112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129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146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295</v>
      </c>
      <c r="D61" s="158"/>
      <c r="E61" s="159">
        <v>0.6825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115</v>
      </c>
      <c r="AH61" s="148">
        <v>5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118</v>
      </c>
      <c r="D62" s="160"/>
      <c r="E62" s="161">
        <v>0.6825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115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8" t="s">
        <v>148</v>
      </c>
      <c r="D63" s="162"/>
      <c r="E63" s="163">
        <v>6.1425000000000001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115</v>
      </c>
      <c r="AH63" s="148">
        <v>4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9</v>
      </c>
      <c r="B64" s="176" t="s">
        <v>149</v>
      </c>
      <c r="C64" s="185" t="s">
        <v>150</v>
      </c>
      <c r="D64" s="177" t="s">
        <v>110</v>
      </c>
      <c r="E64" s="178">
        <v>0.6825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</v>
      </c>
      <c r="Q64" s="180">
        <f>ROUND(E64*P64,2)</f>
        <v>0</v>
      </c>
      <c r="R64" s="180"/>
      <c r="S64" s="180" t="s">
        <v>111</v>
      </c>
      <c r="T64" s="181" t="s">
        <v>111</v>
      </c>
      <c r="U64" s="157">
        <v>0</v>
      </c>
      <c r="V64" s="157">
        <f>ROUND(E64*U64,2)</f>
        <v>0</v>
      </c>
      <c r="W64" s="157"/>
      <c r="X64" s="157" t="s">
        <v>112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129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6" t="s">
        <v>146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115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295</v>
      </c>
      <c r="D66" s="158"/>
      <c r="E66" s="159">
        <v>0.6825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115</v>
      </c>
      <c r="AH66" s="148">
        <v>5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118</v>
      </c>
      <c r="D67" s="160"/>
      <c r="E67" s="161">
        <v>0.6825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115</v>
      </c>
      <c r="AH67" s="148">
        <v>1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10</v>
      </c>
      <c r="B68" s="176" t="s">
        <v>296</v>
      </c>
      <c r="C68" s="185" t="s">
        <v>297</v>
      </c>
      <c r="D68" s="177" t="s">
        <v>156</v>
      </c>
      <c r="E68" s="178">
        <v>1.3513500000000001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1</v>
      </c>
      <c r="O68" s="180">
        <f>ROUND(E68*N68,2)</f>
        <v>1.35</v>
      </c>
      <c r="P68" s="180">
        <v>0</v>
      </c>
      <c r="Q68" s="180">
        <f>ROUND(E68*P68,2)</f>
        <v>0</v>
      </c>
      <c r="R68" s="180" t="s">
        <v>157</v>
      </c>
      <c r="S68" s="180" t="s">
        <v>111</v>
      </c>
      <c r="T68" s="181" t="s">
        <v>111</v>
      </c>
      <c r="U68" s="157">
        <v>0</v>
      </c>
      <c r="V68" s="157">
        <f>ROUND(E68*U68,2)</f>
        <v>0</v>
      </c>
      <c r="W68" s="157"/>
      <c r="X68" s="157" t="s">
        <v>158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9" t="s">
        <v>160</v>
      </c>
      <c r="D69" s="164"/>
      <c r="E69" s="165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0" t="s">
        <v>298</v>
      </c>
      <c r="D70" s="164"/>
      <c r="E70" s="165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115</v>
      </c>
      <c r="AH70" s="148">
        <v>2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0" t="s">
        <v>299</v>
      </c>
      <c r="D71" s="164"/>
      <c r="E71" s="165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115</v>
      </c>
      <c r="AH71" s="148">
        <v>2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0" t="s">
        <v>300</v>
      </c>
      <c r="D72" s="164"/>
      <c r="E72" s="165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115</v>
      </c>
      <c r="AH72" s="148">
        <v>2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0" t="s">
        <v>301</v>
      </c>
      <c r="D73" s="164"/>
      <c r="E73" s="165">
        <v>0.6825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115</v>
      </c>
      <c r="AH73" s="148">
        <v>2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1" t="s">
        <v>163</v>
      </c>
      <c r="D74" s="166"/>
      <c r="E74" s="167">
        <v>0.6825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115</v>
      </c>
      <c r="AH74" s="148">
        <v>3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164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6" t="s">
        <v>302</v>
      </c>
      <c r="D76" s="158"/>
      <c r="E76" s="159">
        <v>1.2284999999999999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115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118</v>
      </c>
      <c r="D77" s="160"/>
      <c r="E77" s="161">
        <v>1.2284999999999999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115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166</v>
      </c>
      <c r="D78" s="162"/>
      <c r="E78" s="163">
        <v>0.12285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115</v>
      </c>
      <c r="AH78" s="148">
        <v>4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5">
        <v>11</v>
      </c>
      <c r="B79" s="176" t="s">
        <v>167</v>
      </c>
      <c r="C79" s="185" t="s">
        <v>168</v>
      </c>
      <c r="D79" s="177" t="s">
        <v>169</v>
      </c>
      <c r="E79" s="178">
        <v>2.73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 t="s">
        <v>111</v>
      </c>
      <c r="T79" s="181" t="s">
        <v>111</v>
      </c>
      <c r="U79" s="157">
        <v>1.7999999999999999E-2</v>
      </c>
      <c r="V79" s="157">
        <f>ROUND(E79*U79,2)</f>
        <v>0.05</v>
      </c>
      <c r="W79" s="157"/>
      <c r="X79" s="157" t="s">
        <v>112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6" t="s">
        <v>281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115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6" t="s">
        <v>282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303</v>
      </c>
      <c r="D82" s="158"/>
      <c r="E82" s="159">
        <v>2.73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118</v>
      </c>
      <c r="D83" s="160"/>
      <c r="E83" s="161">
        <v>2.73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115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12</v>
      </c>
      <c r="B84" s="176" t="s">
        <v>171</v>
      </c>
      <c r="C84" s="185" t="s">
        <v>172</v>
      </c>
      <c r="D84" s="177" t="s">
        <v>169</v>
      </c>
      <c r="E84" s="178">
        <v>3.0030000000000001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</v>
      </c>
      <c r="Q84" s="180">
        <f>ROUND(E84*P84,2)</f>
        <v>0</v>
      </c>
      <c r="R84" s="180"/>
      <c r="S84" s="180" t="s">
        <v>111</v>
      </c>
      <c r="T84" s="181" t="s">
        <v>111</v>
      </c>
      <c r="U84" s="157">
        <v>0.13</v>
      </c>
      <c r="V84" s="157">
        <f>ROUND(E84*U84,2)</f>
        <v>0.39</v>
      </c>
      <c r="W84" s="157"/>
      <c r="X84" s="157" t="s">
        <v>112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281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115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282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303</v>
      </c>
      <c r="D87" s="158"/>
      <c r="E87" s="159">
        <v>2.73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115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118</v>
      </c>
      <c r="D88" s="160"/>
      <c r="E88" s="161">
        <v>2.73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115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8" t="s">
        <v>119</v>
      </c>
      <c r="D89" s="162"/>
      <c r="E89" s="163">
        <v>0.27300000000000002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115</v>
      </c>
      <c r="AH89" s="148">
        <v>4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5">
        <v>13</v>
      </c>
      <c r="B90" s="176" t="s">
        <v>173</v>
      </c>
      <c r="C90" s="185" t="s">
        <v>174</v>
      </c>
      <c r="D90" s="177" t="s">
        <v>169</v>
      </c>
      <c r="E90" s="178">
        <v>3.0030000000000001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80">
        <v>0</v>
      </c>
      <c r="O90" s="180">
        <f>ROUND(E90*N90,2)</f>
        <v>0</v>
      </c>
      <c r="P90" s="180">
        <v>0</v>
      </c>
      <c r="Q90" s="180">
        <f>ROUND(E90*P90,2)</f>
        <v>0</v>
      </c>
      <c r="R90" s="180"/>
      <c r="S90" s="180" t="s">
        <v>111</v>
      </c>
      <c r="T90" s="181" t="s">
        <v>111</v>
      </c>
      <c r="U90" s="157">
        <v>0.09</v>
      </c>
      <c r="V90" s="157">
        <f>ROUND(E90*U90,2)</f>
        <v>0.27</v>
      </c>
      <c r="W90" s="157"/>
      <c r="X90" s="157" t="s">
        <v>112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113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175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115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6" t="s">
        <v>304</v>
      </c>
      <c r="D92" s="158"/>
      <c r="E92" s="159">
        <v>3.0030000000000001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115</v>
      </c>
      <c r="AH92" s="148">
        <v>5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118</v>
      </c>
      <c r="D93" s="160"/>
      <c r="E93" s="161">
        <v>3.0030000000000001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115</v>
      </c>
      <c r="AH93" s="148">
        <v>1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5">
        <v>14</v>
      </c>
      <c r="B94" s="176" t="s">
        <v>177</v>
      </c>
      <c r="C94" s="185" t="s">
        <v>178</v>
      </c>
      <c r="D94" s="177" t="s">
        <v>169</v>
      </c>
      <c r="E94" s="178">
        <v>3.0030000000000001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0</v>
      </c>
      <c r="O94" s="180">
        <f>ROUND(E94*N94,2)</f>
        <v>0</v>
      </c>
      <c r="P94" s="180">
        <v>0</v>
      </c>
      <c r="Q94" s="180">
        <f>ROUND(E94*P94,2)</f>
        <v>0</v>
      </c>
      <c r="R94" s="180"/>
      <c r="S94" s="180" t="s">
        <v>111</v>
      </c>
      <c r="T94" s="181" t="s">
        <v>111</v>
      </c>
      <c r="U94" s="157">
        <v>0</v>
      </c>
      <c r="V94" s="157">
        <f>ROUND(E94*U94,2)</f>
        <v>0</v>
      </c>
      <c r="W94" s="157"/>
      <c r="X94" s="157" t="s">
        <v>112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113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175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115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304</v>
      </c>
      <c r="D96" s="158"/>
      <c r="E96" s="159">
        <v>3.0030000000000001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115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118</v>
      </c>
      <c r="D97" s="160"/>
      <c r="E97" s="161">
        <v>3.0030000000000001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115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5">
        <v>15</v>
      </c>
      <c r="B98" s="176" t="s">
        <v>179</v>
      </c>
      <c r="C98" s="185" t="s">
        <v>180</v>
      </c>
      <c r="D98" s="177" t="s">
        <v>169</v>
      </c>
      <c r="E98" s="178">
        <v>3.0030000000000001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21</v>
      </c>
      <c r="M98" s="180">
        <f>G98*(1+L98/100)</f>
        <v>0</v>
      </c>
      <c r="N98" s="180">
        <v>0</v>
      </c>
      <c r="O98" s="180">
        <f>ROUND(E98*N98,2)</f>
        <v>0</v>
      </c>
      <c r="P98" s="180">
        <v>0</v>
      </c>
      <c r="Q98" s="180">
        <f>ROUND(E98*P98,2)</f>
        <v>0</v>
      </c>
      <c r="R98" s="180"/>
      <c r="S98" s="180" t="s">
        <v>111</v>
      </c>
      <c r="T98" s="181" t="s">
        <v>111</v>
      </c>
      <c r="U98" s="157">
        <v>0.06</v>
      </c>
      <c r="V98" s="157">
        <f>ROUND(E98*U98,2)</f>
        <v>0.18</v>
      </c>
      <c r="W98" s="157"/>
      <c r="X98" s="157" t="s">
        <v>112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175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304</v>
      </c>
      <c r="D100" s="158"/>
      <c r="E100" s="159">
        <v>3.0030000000000001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115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118</v>
      </c>
      <c r="D101" s="160"/>
      <c r="E101" s="161">
        <v>3.0030000000000001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115</v>
      </c>
      <c r="AH101" s="148">
        <v>1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16</v>
      </c>
      <c r="B102" s="176" t="s">
        <v>181</v>
      </c>
      <c r="C102" s="185" t="s">
        <v>182</v>
      </c>
      <c r="D102" s="177" t="s">
        <v>183</v>
      </c>
      <c r="E102" s="178">
        <v>9.0090000000000003E-2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1E-3</v>
      </c>
      <c r="O102" s="180">
        <f>ROUND(E102*N102,2)</f>
        <v>0</v>
      </c>
      <c r="P102" s="180">
        <v>0</v>
      </c>
      <c r="Q102" s="180">
        <f>ROUND(E102*P102,2)</f>
        <v>0</v>
      </c>
      <c r="R102" s="180" t="s">
        <v>157</v>
      </c>
      <c r="S102" s="180" t="s">
        <v>111</v>
      </c>
      <c r="T102" s="181" t="s">
        <v>111</v>
      </c>
      <c r="U102" s="157">
        <v>0</v>
      </c>
      <c r="V102" s="157">
        <f>ROUND(E102*U102,2)</f>
        <v>0</v>
      </c>
      <c r="W102" s="157"/>
      <c r="X102" s="157" t="s">
        <v>158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159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184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185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305</v>
      </c>
      <c r="D105" s="158"/>
      <c r="E105" s="159">
        <v>9.0090000000000003E-2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115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118</v>
      </c>
      <c r="D106" s="160"/>
      <c r="E106" s="161">
        <v>9.0090000000000003E-2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115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17</v>
      </c>
      <c r="B107" s="176" t="s">
        <v>187</v>
      </c>
      <c r="C107" s="185" t="s">
        <v>188</v>
      </c>
      <c r="D107" s="177" t="s">
        <v>169</v>
      </c>
      <c r="E107" s="178">
        <v>3.0030000000000001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111</v>
      </c>
      <c r="T107" s="181" t="s">
        <v>111</v>
      </c>
      <c r="U107" s="157">
        <v>1.0999999999999999E-2</v>
      </c>
      <c r="V107" s="157">
        <f>ROUND(E107*U107,2)</f>
        <v>0.03</v>
      </c>
      <c r="W107" s="157"/>
      <c r="X107" s="157" t="s">
        <v>112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175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304</v>
      </c>
      <c r="D109" s="158"/>
      <c r="E109" s="159">
        <v>3.0030000000000001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115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118</v>
      </c>
      <c r="D110" s="160"/>
      <c r="E110" s="161">
        <v>3.0030000000000001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115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18</v>
      </c>
      <c r="B111" s="176" t="s">
        <v>189</v>
      </c>
      <c r="C111" s="185" t="s">
        <v>190</v>
      </c>
      <c r="D111" s="177" t="s">
        <v>110</v>
      </c>
      <c r="E111" s="178">
        <v>4.505E-2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0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111</v>
      </c>
      <c r="T111" s="181" t="s">
        <v>111</v>
      </c>
      <c r="U111" s="157">
        <v>0.26</v>
      </c>
      <c r="V111" s="157">
        <f>ROUND(E111*U111,2)</f>
        <v>0.01</v>
      </c>
      <c r="W111" s="157"/>
      <c r="X111" s="157" t="s">
        <v>112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113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175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115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191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115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306</v>
      </c>
      <c r="D114" s="158"/>
      <c r="E114" s="159">
        <v>4.505E-2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115</v>
      </c>
      <c r="AH114" s="148">
        <v>5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118</v>
      </c>
      <c r="D115" s="160"/>
      <c r="E115" s="161">
        <v>4.505E-2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115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19</v>
      </c>
      <c r="B116" s="176" t="s">
        <v>193</v>
      </c>
      <c r="C116" s="185" t="s">
        <v>194</v>
      </c>
      <c r="D116" s="177" t="s">
        <v>110</v>
      </c>
      <c r="E116" s="178">
        <v>6.0099999999999997E-3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111</v>
      </c>
      <c r="T116" s="181" t="s">
        <v>111</v>
      </c>
      <c r="U116" s="157">
        <v>4.9870000000000001</v>
      </c>
      <c r="V116" s="157">
        <f>ROUND(E116*U116,2)</f>
        <v>0.03</v>
      </c>
      <c r="W116" s="157"/>
      <c r="X116" s="157" t="s">
        <v>112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175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115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195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115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6" t="s">
        <v>307</v>
      </c>
      <c r="D119" s="158"/>
      <c r="E119" s="159">
        <v>6.0099999999999997E-3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115</v>
      </c>
      <c r="AH119" s="148">
        <v>5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118</v>
      </c>
      <c r="D120" s="160"/>
      <c r="E120" s="161">
        <v>6.0099999999999997E-3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115</v>
      </c>
      <c r="AH120" s="148">
        <v>1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169" t="s">
        <v>106</v>
      </c>
      <c r="B121" s="170" t="s">
        <v>73</v>
      </c>
      <c r="C121" s="184" t="s">
        <v>74</v>
      </c>
      <c r="D121" s="171"/>
      <c r="E121" s="172"/>
      <c r="F121" s="173"/>
      <c r="G121" s="173">
        <f>SUMIF(AG122:AG122,"&lt;&gt;NOR",G122:G122)</f>
        <v>0</v>
      </c>
      <c r="H121" s="173"/>
      <c r="I121" s="173">
        <f>SUM(I122:I122)</f>
        <v>0</v>
      </c>
      <c r="J121" s="173"/>
      <c r="K121" s="173">
        <f>SUM(K122:K122)</f>
        <v>0</v>
      </c>
      <c r="L121" s="173"/>
      <c r="M121" s="173">
        <f>SUM(M122:M122)</f>
        <v>0</v>
      </c>
      <c r="N121" s="173"/>
      <c r="O121" s="173">
        <f>SUM(O122:O122)</f>
        <v>0</v>
      </c>
      <c r="P121" s="173"/>
      <c r="Q121" s="173">
        <f>SUM(Q122:Q122)</f>
        <v>0</v>
      </c>
      <c r="R121" s="173"/>
      <c r="S121" s="173"/>
      <c r="T121" s="174"/>
      <c r="U121" s="168"/>
      <c r="V121" s="168">
        <f>SUM(V122:V122)</f>
        <v>0.53</v>
      </c>
      <c r="W121" s="168"/>
      <c r="X121" s="168"/>
      <c r="AG121" t="s">
        <v>107</v>
      </c>
    </row>
    <row r="122" spans="1:60" outlineLevel="1" x14ac:dyDescent="0.2">
      <c r="A122" s="195">
        <v>20</v>
      </c>
      <c r="B122" s="196" t="s">
        <v>273</v>
      </c>
      <c r="C122" s="202" t="s">
        <v>308</v>
      </c>
      <c r="D122" s="197" t="s">
        <v>156</v>
      </c>
      <c r="E122" s="198">
        <v>1.35144</v>
      </c>
      <c r="F122" s="199"/>
      <c r="G122" s="200">
        <f>ROUND(E122*F122,2)</f>
        <v>0</v>
      </c>
      <c r="H122" s="199"/>
      <c r="I122" s="200">
        <f>ROUND(E122*H122,2)</f>
        <v>0</v>
      </c>
      <c r="J122" s="199"/>
      <c r="K122" s="200">
        <f>ROUND(E122*J122,2)</f>
        <v>0</v>
      </c>
      <c r="L122" s="200">
        <v>21</v>
      </c>
      <c r="M122" s="200">
        <f>G122*(1+L122/100)</f>
        <v>0</v>
      </c>
      <c r="N122" s="200">
        <v>0</v>
      </c>
      <c r="O122" s="200">
        <f>ROUND(E122*N122,2)</f>
        <v>0</v>
      </c>
      <c r="P122" s="200">
        <v>0</v>
      </c>
      <c r="Q122" s="200">
        <f>ROUND(E122*P122,2)</f>
        <v>0</v>
      </c>
      <c r="R122" s="200"/>
      <c r="S122" s="200" t="s">
        <v>111</v>
      </c>
      <c r="T122" s="201" t="s">
        <v>111</v>
      </c>
      <c r="U122" s="157">
        <v>0.39</v>
      </c>
      <c r="V122" s="157">
        <f>ROUND(E122*U122,2)</f>
        <v>0.53</v>
      </c>
      <c r="W122" s="157"/>
      <c r="X122" s="157" t="s">
        <v>275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276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9" t="s">
        <v>106</v>
      </c>
      <c r="B123" s="170" t="s">
        <v>76</v>
      </c>
      <c r="C123" s="184" t="s">
        <v>77</v>
      </c>
      <c r="D123" s="171"/>
      <c r="E123" s="172"/>
      <c r="F123" s="173"/>
      <c r="G123" s="173">
        <f>SUMIF(AG124:AG140,"&lt;&gt;NOR",G124:G140)</f>
        <v>0</v>
      </c>
      <c r="H123" s="173"/>
      <c r="I123" s="173">
        <f>SUM(I124:I140)</f>
        <v>0</v>
      </c>
      <c r="J123" s="173"/>
      <c r="K123" s="173">
        <f>SUM(K124:K140)</f>
        <v>0</v>
      </c>
      <c r="L123" s="173"/>
      <c r="M123" s="173">
        <f>SUM(M124:M140)</f>
        <v>0</v>
      </c>
      <c r="N123" s="173"/>
      <c r="O123" s="173">
        <f>SUM(O124:O140)</f>
        <v>0</v>
      </c>
      <c r="P123" s="173"/>
      <c r="Q123" s="173">
        <f>SUM(Q124:Q140)</f>
        <v>0</v>
      </c>
      <c r="R123" s="173"/>
      <c r="S123" s="173"/>
      <c r="T123" s="174"/>
      <c r="U123" s="168"/>
      <c r="V123" s="168">
        <f>SUM(V124:V140)</f>
        <v>0</v>
      </c>
      <c r="W123" s="168"/>
      <c r="X123" s="168"/>
      <c r="AG123" t="s">
        <v>107</v>
      </c>
    </row>
    <row r="124" spans="1:60" outlineLevel="1" x14ac:dyDescent="0.2">
      <c r="A124" s="195">
        <v>21</v>
      </c>
      <c r="B124" s="196" t="s">
        <v>309</v>
      </c>
      <c r="C124" s="202" t="s">
        <v>310</v>
      </c>
      <c r="D124" s="197" t="s">
        <v>230</v>
      </c>
      <c r="E124" s="198">
        <v>10</v>
      </c>
      <c r="F124" s="199"/>
      <c r="G124" s="200">
        <f t="shared" ref="G124:G140" si="0">ROUND(E124*F124,2)</f>
        <v>0</v>
      </c>
      <c r="H124" s="199"/>
      <c r="I124" s="200">
        <f t="shared" ref="I124:I140" si="1">ROUND(E124*H124,2)</f>
        <v>0</v>
      </c>
      <c r="J124" s="199"/>
      <c r="K124" s="200">
        <f t="shared" ref="K124:K140" si="2">ROUND(E124*J124,2)</f>
        <v>0</v>
      </c>
      <c r="L124" s="200">
        <v>21</v>
      </c>
      <c r="M124" s="200">
        <f t="shared" ref="M124:M140" si="3">G124*(1+L124/100)</f>
        <v>0</v>
      </c>
      <c r="N124" s="200">
        <v>0</v>
      </c>
      <c r="O124" s="200">
        <f t="shared" ref="O124:O140" si="4">ROUND(E124*N124,2)</f>
        <v>0</v>
      </c>
      <c r="P124" s="200">
        <v>0</v>
      </c>
      <c r="Q124" s="200">
        <f t="shared" ref="Q124:Q140" si="5">ROUND(E124*P124,2)</f>
        <v>0</v>
      </c>
      <c r="R124" s="200"/>
      <c r="S124" s="200" t="s">
        <v>235</v>
      </c>
      <c r="T124" s="201" t="s">
        <v>236</v>
      </c>
      <c r="U124" s="157">
        <v>0</v>
      </c>
      <c r="V124" s="157">
        <f t="shared" ref="V124:V140" si="6">ROUND(E124*U124,2)</f>
        <v>0</v>
      </c>
      <c r="W124" s="157"/>
      <c r="X124" s="157" t="s">
        <v>112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311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95">
        <v>22</v>
      </c>
      <c r="B125" s="196" t="s">
        <v>312</v>
      </c>
      <c r="C125" s="202" t="s">
        <v>313</v>
      </c>
      <c r="D125" s="197" t="s">
        <v>230</v>
      </c>
      <c r="E125" s="198">
        <v>12</v>
      </c>
      <c r="F125" s="199"/>
      <c r="G125" s="200">
        <f t="shared" si="0"/>
        <v>0</v>
      </c>
      <c r="H125" s="199"/>
      <c r="I125" s="200">
        <f t="shared" si="1"/>
        <v>0</v>
      </c>
      <c r="J125" s="199"/>
      <c r="K125" s="200">
        <f t="shared" si="2"/>
        <v>0</v>
      </c>
      <c r="L125" s="200">
        <v>21</v>
      </c>
      <c r="M125" s="200">
        <f t="shared" si="3"/>
        <v>0</v>
      </c>
      <c r="N125" s="200">
        <v>0</v>
      </c>
      <c r="O125" s="200">
        <f t="shared" si="4"/>
        <v>0</v>
      </c>
      <c r="P125" s="200">
        <v>0</v>
      </c>
      <c r="Q125" s="200">
        <f t="shared" si="5"/>
        <v>0</v>
      </c>
      <c r="R125" s="200"/>
      <c r="S125" s="200" t="s">
        <v>235</v>
      </c>
      <c r="T125" s="201" t="s">
        <v>236</v>
      </c>
      <c r="U125" s="157">
        <v>0</v>
      </c>
      <c r="V125" s="157">
        <f t="shared" si="6"/>
        <v>0</v>
      </c>
      <c r="W125" s="157"/>
      <c r="X125" s="157" t="s">
        <v>112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311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95">
        <v>23</v>
      </c>
      <c r="B126" s="196" t="s">
        <v>314</v>
      </c>
      <c r="C126" s="202" t="s">
        <v>315</v>
      </c>
      <c r="D126" s="197" t="s">
        <v>230</v>
      </c>
      <c r="E126" s="198">
        <v>6</v>
      </c>
      <c r="F126" s="199"/>
      <c r="G126" s="200">
        <f t="shared" si="0"/>
        <v>0</v>
      </c>
      <c r="H126" s="199"/>
      <c r="I126" s="200">
        <f t="shared" si="1"/>
        <v>0</v>
      </c>
      <c r="J126" s="199"/>
      <c r="K126" s="200">
        <f t="shared" si="2"/>
        <v>0</v>
      </c>
      <c r="L126" s="200">
        <v>21</v>
      </c>
      <c r="M126" s="200">
        <f t="shared" si="3"/>
        <v>0</v>
      </c>
      <c r="N126" s="200">
        <v>0</v>
      </c>
      <c r="O126" s="200">
        <f t="shared" si="4"/>
        <v>0</v>
      </c>
      <c r="P126" s="200">
        <v>0</v>
      </c>
      <c r="Q126" s="200">
        <f t="shared" si="5"/>
        <v>0</v>
      </c>
      <c r="R126" s="200"/>
      <c r="S126" s="200" t="s">
        <v>235</v>
      </c>
      <c r="T126" s="201" t="s">
        <v>236</v>
      </c>
      <c r="U126" s="157">
        <v>0</v>
      </c>
      <c r="V126" s="157">
        <f t="shared" si="6"/>
        <v>0</v>
      </c>
      <c r="W126" s="157"/>
      <c r="X126" s="157" t="s">
        <v>112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311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95">
        <v>24</v>
      </c>
      <c r="B127" s="196" t="s">
        <v>316</v>
      </c>
      <c r="C127" s="202" t="s">
        <v>317</v>
      </c>
      <c r="D127" s="197" t="s">
        <v>318</v>
      </c>
      <c r="E127" s="198">
        <v>19</v>
      </c>
      <c r="F127" s="199"/>
      <c r="G127" s="200">
        <f t="shared" si="0"/>
        <v>0</v>
      </c>
      <c r="H127" s="199"/>
      <c r="I127" s="200">
        <f t="shared" si="1"/>
        <v>0</v>
      </c>
      <c r="J127" s="199"/>
      <c r="K127" s="200">
        <f t="shared" si="2"/>
        <v>0</v>
      </c>
      <c r="L127" s="200">
        <v>21</v>
      </c>
      <c r="M127" s="200">
        <f t="shared" si="3"/>
        <v>0</v>
      </c>
      <c r="N127" s="200">
        <v>0</v>
      </c>
      <c r="O127" s="200">
        <f t="shared" si="4"/>
        <v>0</v>
      </c>
      <c r="P127" s="200">
        <v>0</v>
      </c>
      <c r="Q127" s="200">
        <f t="shared" si="5"/>
        <v>0</v>
      </c>
      <c r="R127" s="200"/>
      <c r="S127" s="200" t="s">
        <v>235</v>
      </c>
      <c r="T127" s="201" t="s">
        <v>236</v>
      </c>
      <c r="U127" s="157">
        <v>0</v>
      </c>
      <c r="V127" s="157">
        <f t="shared" si="6"/>
        <v>0</v>
      </c>
      <c r="W127" s="157"/>
      <c r="X127" s="157" t="s">
        <v>112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311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 x14ac:dyDescent="0.2">
      <c r="A128" s="195">
        <v>25</v>
      </c>
      <c r="B128" s="196" t="s">
        <v>319</v>
      </c>
      <c r="C128" s="202" t="s">
        <v>320</v>
      </c>
      <c r="D128" s="197" t="s">
        <v>318</v>
      </c>
      <c r="E128" s="198">
        <v>1</v>
      </c>
      <c r="F128" s="199"/>
      <c r="G128" s="200">
        <f t="shared" si="0"/>
        <v>0</v>
      </c>
      <c r="H128" s="199"/>
      <c r="I128" s="200">
        <f t="shared" si="1"/>
        <v>0</v>
      </c>
      <c r="J128" s="199"/>
      <c r="K128" s="200">
        <f t="shared" si="2"/>
        <v>0</v>
      </c>
      <c r="L128" s="200">
        <v>21</v>
      </c>
      <c r="M128" s="200">
        <f t="shared" si="3"/>
        <v>0</v>
      </c>
      <c r="N128" s="200">
        <v>0</v>
      </c>
      <c r="O128" s="200">
        <f t="shared" si="4"/>
        <v>0</v>
      </c>
      <c r="P128" s="200">
        <v>0</v>
      </c>
      <c r="Q128" s="200">
        <f t="shared" si="5"/>
        <v>0</v>
      </c>
      <c r="R128" s="200"/>
      <c r="S128" s="200" t="s">
        <v>235</v>
      </c>
      <c r="T128" s="201" t="s">
        <v>236</v>
      </c>
      <c r="U128" s="157">
        <v>0</v>
      </c>
      <c r="V128" s="157">
        <f t="shared" si="6"/>
        <v>0</v>
      </c>
      <c r="W128" s="157"/>
      <c r="X128" s="157" t="s">
        <v>112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311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33.75" outlineLevel="1" x14ac:dyDescent="0.2">
      <c r="A129" s="195">
        <v>26</v>
      </c>
      <c r="B129" s="196" t="s">
        <v>321</v>
      </c>
      <c r="C129" s="202" t="s">
        <v>322</v>
      </c>
      <c r="D129" s="197" t="s">
        <v>318</v>
      </c>
      <c r="E129" s="198">
        <v>1</v>
      </c>
      <c r="F129" s="199"/>
      <c r="G129" s="200">
        <f t="shared" si="0"/>
        <v>0</v>
      </c>
      <c r="H129" s="199"/>
      <c r="I129" s="200">
        <f t="shared" si="1"/>
        <v>0</v>
      </c>
      <c r="J129" s="199"/>
      <c r="K129" s="200">
        <f t="shared" si="2"/>
        <v>0</v>
      </c>
      <c r="L129" s="200">
        <v>21</v>
      </c>
      <c r="M129" s="200">
        <f t="shared" si="3"/>
        <v>0</v>
      </c>
      <c r="N129" s="200">
        <v>0</v>
      </c>
      <c r="O129" s="200">
        <f t="shared" si="4"/>
        <v>0</v>
      </c>
      <c r="P129" s="200">
        <v>0</v>
      </c>
      <c r="Q129" s="200">
        <f t="shared" si="5"/>
        <v>0</v>
      </c>
      <c r="R129" s="200"/>
      <c r="S129" s="200" t="s">
        <v>235</v>
      </c>
      <c r="T129" s="201" t="s">
        <v>236</v>
      </c>
      <c r="U129" s="157">
        <v>0</v>
      </c>
      <c r="V129" s="157">
        <f t="shared" si="6"/>
        <v>0</v>
      </c>
      <c r="W129" s="157"/>
      <c r="X129" s="157" t="s">
        <v>158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323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95">
        <v>27</v>
      </c>
      <c r="B130" s="196" t="s">
        <v>324</v>
      </c>
      <c r="C130" s="202" t="s">
        <v>325</v>
      </c>
      <c r="D130" s="197" t="s">
        <v>318</v>
      </c>
      <c r="E130" s="198">
        <v>1</v>
      </c>
      <c r="F130" s="199"/>
      <c r="G130" s="200">
        <f t="shared" si="0"/>
        <v>0</v>
      </c>
      <c r="H130" s="199"/>
      <c r="I130" s="200">
        <f t="shared" si="1"/>
        <v>0</v>
      </c>
      <c r="J130" s="199"/>
      <c r="K130" s="200">
        <f t="shared" si="2"/>
        <v>0</v>
      </c>
      <c r="L130" s="200">
        <v>21</v>
      </c>
      <c r="M130" s="200">
        <f t="shared" si="3"/>
        <v>0</v>
      </c>
      <c r="N130" s="200">
        <v>0</v>
      </c>
      <c r="O130" s="200">
        <f t="shared" si="4"/>
        <v>0</v>
      </c>
      <c r="P130" s="200">
        <v>0</v>
      </c>
      <c r="Q130" s="200">
        <f t="shared" si="5"/>
        <v>0</v>
      </c>
      <c r="R130" s="200"/>
      <c r="S130" s="200" t="s">
        <v>235</v>
      </c>
      <c r="T130" s="201" t="s">
        <v>236</v>
      </c>
      <c r="U130" s="157">
        <v>0</v>
      </c>
      <c r="V130" s="157">
        <f t="shared" si="6"/>
        <v>0</v>
      </c>
      <c r="W130" s="157"/>
      <c r="X130" s="157" t="s">
        <v>158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323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95">
        <v>28</v>
      </c>
      <c r="B131" s="196" t="s">
        <v>326</v>
      </c>
      <c r="C131" s="202" t="s">
        <v>327</v>
      </c>
      <c r="D131" s="197" t="s">
        <v>230</v>
      </c>
      <c r="E131" s="198">
        <v>10</v>
      </c>
      <c r="F131" s="199"/>
      <c r="G131" s="200">
        <f t="shared" si="0"/>
        <v>0</v>
      </c>
      <c r="H131" s="199"/>
      <c r="I131" s="200">
        <f t="shared" si="1"/>
        <v>0</v>
      </c>
      <c r="J131" s="199"/>
      <c r="K131" s="200">
        <f t="shared" si="2"/>
        <v>0</v>
      </c>
      <c r="L131" s="200">
        <v>21</v>
      </c>
      <c r="M131" s="200">
        <f t="shared" si="3"/>
        <v>0</v>
      </c>
      <c r="N131" s="200">
        <v>0</v>
      </c>
      <c r="O131" s="200">
        <f t="shared" si="4"/>
        <v>0</v>
      </c>
      <c r="P131" s="200">
        <v>0</v>
      </c>
      <c r="Q131" s="200">
        <f t="shared" si="5"/>
        <v>0</v>
      </c>
      <c r="R131" s="200"/>
      <c r="S131" s="200" t="s">
        <v>235</v>
      </c>
      <c r="T131" s="201" t="s">
        <v>236</v>
      </c>
      <c r="U131" s="157">
        <v>0</v>
      </c>
      <c r="V131" s="157">
        <f t="shared" si="6"/>
        <v>0</v>
      </c>
      <c r="W131" s="157"/>
      <c r="X131" s="157" t="s">
        <v>112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311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95">
        <v>29</v>
      </c>
      <c r="B132" s="196" t="s">
        <v>328</v>
      </c>
      <c r="C132" s="202" t="s">
        <v>329</v>
      </c>
      <c r="D132" s="197" t="s">
        <v>230</v>
      </c>
      <c r="E132" s="198">
        <v>8</v>
      </c>
      <c r="F132" s="199"/>
      <c r="G132" s="200">
        <f t="shared" si="0"/>
        <v>0</v>
      </c>
      <c r="H132" s="199"/>
      <c r="I132" s="200">
        <f t="shared" si="1"/>
        <v>0</v>
      </c>
      <c r="J132" s="199"/>
      <c r="K132" s="200">
        <f t="shared" si="2"/>
        <v>0</v>
      </c>
      <c r="L132" s="200">
        <v>21</v>
      </c>
      <c r="M132" s="200">
        <f t="shared" si="3"/>
        <v>0</v>
      </c>
      <c r="N132" s="200">
        <v>0</v>
      </c>
      <c r="O132" s="200">
        <f t="shared" si="4"/>
        <v>0</v>
      </c>
      <c r="P132" s="200">
        <v>0</v>
      </c>
      <c r="Q132" s="200">
        <f t="shared" si="5"/>
        <v>0</v>
      </c>
      <c r="R132" s="200"/>
      <c r="S132" s="200" t="s">
        <v>235</v>
      </c>
      <c r="T132" s="201" t="s">
        <v>236</v>
      </c>
      <c r="U132" s="157">
        <v>0</v>
      </c>
      <c r="V132" s="157">
        <f t="shared" si="6"/>
        <v>0</v>
      </c>
      <c r="W132" s="157"/>
      <c r="X132" s="157" t="s">
        <v>112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311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95">
        <v>30</v>
      </c>
      <c r="B133" s="196" t="s">
        <v>330</v>
      </c>
      <c r="C133" s="202" t="s">
        <v>331</v>
      </c>
      <c r="D133" s="197" t="s">
        <v>230</v>
      </c>
      <c r="E133" s="198">
        <v>15</v>
      </c>
      <c r="F133" s="199"/>
      <c r="G133" s="200">
        <f t="shared" si="0"/>
        <v>0</v>
      </c>
      <c r="H133" s="199"/>
      <c r="I133" s="200">
        <f t="shared" si="1"/>
        <v>0</v>
      </c>
      <c r="J133" s="199"/>
      <c r="K133" s="200">
        <f t="shared" si="2"/>
        <v>0</v>
      </c>
      <c r="L133" s="200">
        <v>21</v>
      </c>
      <c r="M133" s="200">
        <f t="shared" si="3"/>
        <v>0</v>
      </c>
      <c r="N133" s="200">
        <v>0</v>
      </c>
      <c r="O133" s="200">
        <f t="shared" si="4"/>
        <v>0</v>
      </c>
      <c r="P133" s="200">
        <v>0</v>
      </c>
      <c r="Q133" s="200">
        <f t="shared" si="5"/>
        <v>0</v>
      </c>
      <c r="R133" s="200"/>
      <c r="S133" s="200" t="s">
        <v>235</v>
      </c>
      <c r="T133" s="201" t="s">
        <v>236</v>
      </c>
      <c r="U133" s="157">
        <v>0</v>
      </c>
      <c r="V133" s="157">
        <f t="shared" si="6"/>
        <v>0</v>
      </c>
      <c r="W133" s="157"/>
      <c r="X133" s="157" t="s">
        <v>112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311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95">
        <v>31</v>
      </c>
      <c r="B134" s="196" t="s">
        <v>332</v>
      </c>
      <c r="C134" s="202" t="s">
        <v>333</v>
      </c>
      <c r="D134" s="197" t="s">
        <v>230</v>
      </c>
      <c r="E134" s="198">
        <v>5</v>
      </c>
      <c r="F134" s="199"/>
      <c r="G134" s="200">
        <f t="shared" si="0"/>
        <v>0</v>
      </c>
      <c r="H134" s="199"/>
      <c r="I134" s="200">
        <f t="shared" si="1"/>
        <v>0</v>
      </c>
      <c r="J134" s="199"/>
      <c r="K134" s="200">
        <f t="shared" si="2"/>
        <v>0</v>
      </c>
      <c r="L134" s="200">
        <v>21</v>
      </c>
      <c r="M134" s="200">
        <f t="shared" si="3"/>
        <v>0</v>
      </c>
      <c r="N134" s="200">
        <v>0</v>
      </c>
      <c r="O134" s="200">
        <f t="shared" si="4"/>
        <v>0</v>
      </c>
      <c r="P134" s="200">
        <v>0</v>
      </c>
      <c r="Q134" s="200">
        <f t="shared" si="5"/>
        <v>0</v>
      </c>
      <c r="R134" s="200"/>
      <c r="S134" s="200" t="s">
        <v>235</v>
      </c>
      <c r="T134" s="201" t="s">
        <v>236</v>
      </c>
      <c r="U134" s="157">
        <v>0</v>
      </c>
      <c r="V134" s="157">
        <f t="shared" si="6"/>
        <v>0</v>
      </c>
      <c r="W134" s="157"/>
      <c r="X134" s="157" t="s">
        <v>112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311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95">
        <v>32</v>
      </c>
      <c r="B135" s="196" t="s">
        <v>334</v>
      </c>
      <c r="C135" s="202" t="s">
        <v>335</v>
      </c>
      <c r="D135" s="197" t="s">
        <v>318</v>
      </c>
      <c r="E135" s="198">
        <v>6</v>
      </c>
      <c r="F135" s="199"/>
      <c r="G135" s="200">
        <f t="shared" si="0"/>
        <v>0</v>
      </c>
      <c r="H135" s="199"/>
      <c r="I135" s="200">
        <f t="shared" si="1"/>
        <v>0</v>
      </c>
      <c r="J135" s="199"/>
      <c r="K135" s="200">
        <f t="shared" si="2"/>
        <v>0</v>
      </c>
      <c r="L135" s="200">
        <v>21</v>
      </c>
      <c r="M135" s="200">
        <f t="shared" si="3"/>
        <v>0</v>
      </c>
      <c r="N135" s="200">
        <v>0</v>
      </c>
      <c r="O135" s="200">
        <f t="shared" si="4"/>
        <v>0</v>
      </c>
      <c r="P135" s="200">
        <v>0</v>
      </c>
      <c r="Q135" s="200">
        <f t="shared" si="5"/>
        <v>0</v>
      </c>
      <c r="R135" s="200"/>
      <c r="S135" s="200" t="s">
        <v>235</v>
      </c>
      <c r="T135" s="201" t="s">
        <v>236</v>
      </c>
      <c r="U135" s="157">
        <v>0</v>
      </c>
      <c r="V135" s="157">
        <f t="shared" si="6"/>
        <v>0</v>
      </c>
      <c r="W135" s="157"/>
      <c r="X135" s="157" t="s">
        <v>112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311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95">
        <v>33</v>
      </c>
      <c r="B136" s="196" t="s">
        <v>336</v>
      </c>
      <c r="C136" s="202" t="s">
        <v>337</v>
      </c>
      <c r="D136" s="197" t="s">
        <v>318</v>
      </c>
      <c r="E136" s="198">
        <v>1</v>
      </c>
      <c r="F136" s="199"/>
      <c r="G136" s="200">
        <f t="shared" si="0"/>
        <v>0</v>
      </c>
      <c r="H136" s="199"/>
      <c r="I136" s="200">
        <f t="shared" si="1"/>
        <v>0</v>
      </c>
      <c r="J136" s="199"/>
      <c r="K136" s="200">
        <f t="shared" si="2"/>
        <v>0</v>
      </c>
      <c r="L136" s="200">
        <v>21</v>
      </c>
      <c r="M136" s="200">
        <f t="shared" si="3"/>
        <v>0</v>
      </c>
      <c r="N136" s="200">
        <v>0</v>
      </c>
      <c r="O136" s="200">
        <f t="shared" si="4"/>
        <v>0</v>
      </c>
      <c r="P136" s="200">
        <v>0</v>
      </c>
      <c r="Q136" s="200">
        <f t="shared" si="5"/>
        <v>0</v>
      </c>
      <c r="R136" s="200"/>
      <c r="S136" s="200" t="s">
        <v>235</v>
      </c>
      <c r="T136" s="201" t="s">
        <v>236</v>
      </c>
      <c r="U136" s="157">
        <v>0</v>
      </c>
      <c r="V136" s="157">
        <f t="shared" si="6"/>
        <v>0</v>
      </c>
      <c r="W136" s="157"/>
      <c r="X136" s="157" t="s">
        <v>158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323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95">
        <v>34</v>
      </c>
      <c r="B137" s="196" t="s">
        <v>338</v>
      </c>
      <c r="C137" s="202" t="s">
        <v>339</v>
      </c>
      <c r="D137" s="197" t="s">
        <v>340</v>
      </c>
      <c r="E137" s="198">
        <v>1</v>
      </c>
      <c r="F137" s="199"/>
      <c r="G137" s="200">
        <f t="shared" si="0"/>
        <v>0</v>
      </c>
      <c r="H137" s="199"/>
      <c r="I137" s="200">
        <f t="shared" si="1"/>
        <v>0</v>
      </c>
      <c r="J137" s="199"/>
      <c r="K137" s="200">
        <f t="shared" si="2"/>
        <v>0</v>
      </c>
      <c r="L137" s="200">
        <v>21</v>
      </c>
      <c r="M137" s="200">
        <f t="shared" si="3"/>
        <v>0</v>
      </c>
      <c r="N137" s="200">
        <v>0</v>
      </c>
      <c r="O137" s="200">
        <f t="shared" si="4"/>
        <v>0</v>
      </c>
      <c r="P137" s="200">
        <v>0</v>
      </c>
      <c r="Q137" s="200">
        <f t="shared" si="5"/>
        <v>0</v>
      </c>
      <c r="R137" s="200"/>
      <c r="S137" s="200" t="s">
        <v>235</v>
      </c>
      <c r="T137" s="201" t="s">
        <v>236</v>
      </c>
      <c r="U137" s="157">
        <v>0</v>
      </c>
      <c r="V137" s="157">
        <f t="shared" si="6"/>
        <v>0</v>
      </c>
      <c r="W137" s="157"/>
      <c r="X137" s="157" t="s">
        <v>112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311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95">
        <v>35</v>
      </c>
      <c r="B138" s="196" t="s">
        <v>341</v>
      </c>
      <c r="C138" s="202" t="s">
        <v>342</v>
      </c>
      <c r="D138" s="197" t="s">
        <v>340</v>
      </c>
      <c r="E138" s="198">
        <v>1</v>
      </c>
      <c r="F138" s="199"/>
      <c r="G138" s="200">
        <f t="shared" si="0"/>
        <v>0</v>
      </c>
      <c r="H138" s="199"/>
      <c r="I138" s="200">
        <f t="shared" si="1"/>
        <v>0</v>
      </c>
      <c r="J138" s="199"/>
      <c r="K138" s="200">
        <f t="shared" si="2"/>
        <v>0</v>
      </c>
      <c r="L138" s="200">
        <v>21</v>
      </c>
      <c r="M138" s="200">
        <f t="shared" si="3"/>
        <v>0</v>
      </c>
      <c r="N138" s="200">
        <v>0</v>
      </c>
      <c r="O138" s="200">
        <f t="shared" si="4"/>
        <v>0</v>
      </c>
      <c r="P138" s="200">
        <v>0</v>
      </c>
      <c r="Q138" s="200">
        <f t="shared" si="5"/>
        <v>0</v>
      </c>
      <c r="R138" s="200"/>
      <c r="S138" s="200" t="s">
        <v>235</v>
      </c>
      <c r="T138" s="201" t="s">
        <v>236</v>
      </c>
      <c r="U138" s="157">
        <v>0</v>
      </c>
      <c r="V138" s="157">
        <f t="shared" si="6"/>
        <v>0</v>
      </c>
      <c r="W138" s="157"/>
      <c r="X138" s="157" t="s">
        <v>112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311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95">
        <v>36</v>
      </c>
      <c r="B139" s="196" t="s">
        <v>343</v>
      </c>
      <c r="C139" s="202" t="s">
        <v>344</v>
      </c>
      <c r="D139" s="197" t="s">
        <v>340</v>
      </c>
      <c r="E139" s="198">
        <v>1</v>
      </c>
      <c r="F139" s="199"/>
      <c r="G139" s="200">
        <f t="shared" si="0"/>
        <v>0</v>
      </c>
      <c r="H139" s="199"/>
      <c r="I139" s="200">
        <f t="shared" si="1"/>
        <v>0</v>
      </c>
      <c r="J139" s="199"/>
      <c r="K139" s="200">
        <f t="shared" si="2"/>
        <v>0</v>
      </c>
      <c r="L139" s="200">
        <v>21</v>
      </c>
      <c r="M139" s="200">
        <f t="shared" si="3"/>
        <v>0</v>
      </c>
      <c r="N139" s="200">
        <v>0</v>
      </c>
      <c r="O139" s="200">
        <f t="shared" si="4"/>
        <v>0</v>
      </c>
      <c r="P139" s="200">
        <v>0</v>
      </c>
      <c r="Q139" s="200">
        <f t="shared" si="5"/>
        <v>0</v>
      </c>
      <c r="R139" s="200"/>
      <c r="S139" s="200" t="s">
        <v>235</v>
      </c>
      <c r="T139" s="201" t="s">
        <v>236</v>
      </c>
      <c r="U139" s="157">
        <v>0</v>
      </c>
      <c r="V139" s="157">
        <f t="shared" si="6"/>
        <v>0</v>
      </c>
      <c r="W139" s="157"/>
      <c r="X139" s="157" t="s">
        <v>158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323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95">
        <v>37</v>
      </c>
      <c r="B140" s="196" t="s">
        <v>345</v>
      </c>
      <c r="C140" s="202" t="s">
        <v>346</v>
      </c>
      <c r="D140" s="197" t="s">
        <v>340</v>
      </c>
      <c r="E140" s="198">
        <v>1</v>
      </c>
      <c r="F140" s="199"/>
      <c r="G140" s="200">
        <f t="shared" si="0"/>
        <v>0</v>
      </c>
      <c r="H140" s="199"/>
      <c r="I140" s="200">
        <f t="shared" si="1"/>
        <v>0</v>
      </c>
      <c r="J140" s="199"/>
      <c r="K140" s="200">
        <f t="shared" si="2"/>
        <v>0</v>
      </c>
      <c r="L140" s="200">
        <v>21</v>
      </c>
      <c r="M140" s="200">
        <f t="shared" si="3"/>
        <v>0</v>
      </c>
      <c r="N140" s="200">
        <v>0</v>
      </c>
      <c r="O140" s="200">
        <f t="shared" si="4"/>
        <v>0</v>
      </c>
      <c r="P140" s="200">
        <v>0</v>
      </c>
      <c r="Q140" s="200">
        <f t="shared" si="5"/>
        <v>0</v>
      </c>
      <c r="R140" s="200"/>
      <c r="S140" s="200" t="s">
        <v>235</v>
      </c>
      <c r="T140" s="201" t="s">
        <v>236</v>
      </c>
      <c r="U140" s="157">
        <v>0</v>
      </c>
      <c r="V140" s="157">
        <f t="shared" si="6"/>
        <v>0</v>
      </c>
      <c r="W140" s="157"/>
      <c r="X140" s="157" t="s">
        <v>158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323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x14ac:dyDescent="0.2">
      <c r="A141" s="169" t="s">
        <v>106</v>
      </c>
      <c r="B141" s="170" t="s">
        <v>78</v>
      </c>
      <c r="C141" s="184" t="s">
        <v>79</v>
      </c>
      <c r="D141" s="171"/>
      <c r="E141" s="172"/>
      <c r="F141" s="173"/>
      <c r="G141" s="173">
        <f>SUMIF(AG142:AG147,"&lt;&gt;NOR",G142:G147)</f>
        <v>0</v>
      </c>
      <c r="H141" s="173"/>
      <c r="I141" s="173">
        <f>SUM(I142:I147)</f>
        <v>0</v>
      </c>
      <c r="J141" s="173"/>
      <c r="K141" s="173">
        <f>SUM(K142:K147)</f>
        <v>0</v>
      </c>
      <c r="L141" s="173"/>
      <c r="M141" s="173">
        <f>SUM(M142:M147)</f>
        <v>0</v>
      </c>
      <c r="N141" s="173"/>
      <c r="O141" s="173">
        <f>SUM(O142:O147)</f>
        <v>0</v>
      </c>
      <c r="P141" s="173"/>
      <c r="Q141" s="173">
        <f>SUM(Q142:Q147)</f>
        <v>0</v>
      </c>
      <c r="R141" s="173"/>
      <c r="S141" s="173"/>
      <c r="T141" s="174"/>
      <c r="U141" s="168"/>
      <c r="V141" s="168">
        <f>SUM(V142:V147)</f>
        <v>0.22</v>
      </c>
      <c r="W141" s="168"/>
      <c r="X141" s="168"/>
      <c r="AG141" t="s">
        <v>107</v>
      </c>
    </row>
    <row r="142" spans="1:60" ht="22.5" outlineLevel="1" x14ac:dyDescent="0.2">
      <c r="A142" s="175">
        <v>38</v>
      </c>
      <c r="B142" s="176" t="s">
        <v>347</v>
      </c>
      <c r="C142" s="185" t="s">
        <v>348</v>
      </c>
      <c r="D142" s="177" t="s">
        <v>230</v>
      </c>
      <c r="E142" s="178">
        <v>8.58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6.0000000000000002E-5</v>
      </c>
      <c r="O142" s="180">
        <f>ROUND(E142*N142,2)</f>
        <v>0</v>
      </c>
      <c r="P142" s="180">
        <v>0</v>
      </c>
      <c r="Q142" s="180">
        <f>ROUND(E142*P142,2)</f>
        <v>0</v>
      </c>
      <c r="R142" s="180"/>
      <c r="S142" s="180" t="s">
        <v>111</v>
      </c>
      <c r="T142" s="181" t="s">
        <v>111</v>
      </c>
      <c r="U142" s="157">
        <v>2.5999999999999999E-2</v>
      </c>
      <c r="V142" s="157">
        <f>ROUND(E142*U142,2)</f>
        <v>0.22</v>
      </c>
      <c r="W142" s="157"/>
      <c r="X142" s="157" t="s">
        <v>112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113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6" t="s">
        <v>281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115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6" t="s">
        <v>282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349</v>
      </c>
      <c r="D145" s="158"/>
      <c r="E145" s="159">
        <v>7.8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115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7" t="s">
        <v>118</v>
      </c>
      <c r="D146" s="160"/>
      <c r="E146" s="161">
        <v>7.8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115</v>
      </c>
      <c r="AH146" s="148">
        <v>1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8" t="s">
        <v>350</v>
      </c>
      <c r="D147" s="162"/>
      <c r="E147" s="163">
        <v>0.78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115</v>
      </c>
      <c r="AH147" s="148">
        <v>4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x14ac:dyDescent="0.2">
      <c r="A148" s="3"/>
      <c r="B148" s="4"/>
      <c r="C148" s="19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v>15</v>
      </c>
      <c r="AF148">
        <v>21</v>
      </c>
      <c r="AG148" t="s">
        <v>93</v>
      </c>
    </row>
    <row r="149" spans="1:60" x14ac:dyDescent="0.2">
      <c r="A149" s="151"/>
      <c r="B149" s="152" t="s">
        <v>31</v>
      </c>
      <c r="C149" s="193"/>
      <c r="D149" s="153"/>
      <c r="E149" s="154"/>
      <c r="F149" s="154"/>
      <c r="G149" s="183">
        <f>G8+G121+G123+G141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f>SUMIF(L7:L147,AE148,G7:G147)</f>
        <v>0</v>
      </c>
      <c r="AF149">
        <f>SUMIF(L7:L147,AF148,G7:G147)</f>
        <v>0</v>
      </c>
      <c r="AG149" t="s">
        <v>277</v>
      </c>
    </row>
    <row r="150" spans="1:60" x14ac:dyDescent="0.2">
      <c r="A150" s="3"/>
      <c r="B150" s="4"/>
      <c r="C150" s="192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 x14ac:dyDescent="0.2">
      <c r="A151" s="3"/>
      <c r="B151" s="4"/>
      <c r="C151" s="192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 x14ac:dyDescent="0.2">
      <c r="A152" s="281" t="s">
        <v>278</v>
      </c>
      <c r="B152" s="281"/>
      <c r="C152" s="282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">
      <c r="A153" s="260"/>
      <c r="B153" s="261"/>
      <c r="C153" s="262"/>
      <c r="D153" s="261"/>
      <c r="E153" s="261"/>
      <c r="F153" s="261"/>
      <c r="G153" s="26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G153" t="s">
        <v>279</v>
      </c>
    </row>
    <row r="154" spans="1:60" x14ac:dyDescent="0.2">
      <c r="A154" s="264"/>
      <c r="B154" s="265"/>
      <c r="C154" s="266"/>
      <c r="D154" s="265"/>
      <c r="E154" s="265"/>
      <c r="F154" s="265"/>
      <c r="G154" s="267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264"/>
      <c r="B155" s="265"/>
      <c r="C155" s="266"/>
      <c r="D155" s="265"/>
      <c r="E155" s="265"/>
      <c r="F155" s="265"/>
      <c r="G155" s="267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264"/>
      <c r="B156" s="265"/>
      <c r="C156" s="266"/>
      <c r="D156" s="265"/>
      <c r="E156" s="265"/>
      <c r="F156" s="265"/>
      <c r="G156" s="267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A157" s="268"/>
      <c r="B157" s="269"/>
      <c r="C157" s="270"/>
      <c r="D157" s="269"/>
      <c r="E157" s="269"/>
      <c r="F157" s="269"/>
      <c r="G157" s="271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3"/>
      <c r="B158" s="4"/>
      <c r="C158" s="192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C159" s="194"/>
      <c r="D159" s="10"/>
      <c r="AG159" t="s">
        <v>280</v>
      </c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53:G157"/>
    <mergeCell ref="C42:G42"/>
    <mergeCell ref="A1:G1"/>
    <mergeCell ref="C2:G2"/>
    <mergeCell ref="C3:G3"/>
    <mergeCell ref="C4:G4"/>
    <mergeCell ref="A152:C15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9D54A-FF2A-43B7-839A-EBB993C0B4E7}">
  <sheetPr>
    <outlinePr summaryBelow="0"/>
  </sheetPr>
  <dimension ref="A1:BH5000"/>
  <sheetViews>
    <sheetView workbookViewId="0">
      <pane ySplit="7" topLeftCell="A8" activePane="bottomLeft" state="frozen"/>
      <selection pane="bottomLeft" activeCell="AA17" sqref="AA1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81</v>
      </c>
    </row>
    <row r="2" spans="1:60" ht="24.95" customHeight="1" x14ac:dyDescent="0.2">
      <c r="A2" s="140" t="s">
        <v>8</v>
      </c>
      <c r="B2" s="49" t="s">
        <v>43</v>
      </c>
      <c r="C2" s="275" t="s">
        <v>364</v>
      </c>
      <c r="D2" s="276"/>
      <c r="E2" s="276"/>
      <c r="F2" s="276"/>
      <c r="G2" s="277"/>
      <c r="AG2" t="s">
        <v>82</v>
      </c>
    </row>
    <row r="3" spans="1:60" ht="24.95" customHeight="1" x14ac:dyDescent="0.2">
      <c r="A3" s="140" t="s">
        <v>9</v>
      </c>
      <c r="B3" s="49" t="s">
        <v>45</v>
      </c>
      <c r="C3" s="275" t="s">
        <v>46</v>
      </c>
      <c r="D3" s="276"/>
      <c r="E3" s="276"/>
      <c r="F3" s="276"/>
      <c r="G3" s="277"/>
      <c r="AC3" s="122" t="s">
        <v>82</v>
      </c>
      <c r="AG3" t="s">
        <v>83</v>
      </c>
    </row>
    <row r="4" spans="1:60" ht="24.95" customHeight="1" x14ac:dyDescent="0.2">
      <c r="A4" s="141" t="s">
        <v>10</v>
      </c>
      <c r="B4" s="142" t="s">
        <v>51</v>
      </c>
      <c r="C4" s="278" t="s">
        <v>52</v>
      </c>
      <c r="D4" s="279"/>
      <c r="E4" s="279"/>
      <c r="F4" s="279"/>
      <c r="G4" s="280"/>
      <c r="AG4" t="s">
        <v>84</v>
      </c>
    </row>
    <row r="5" spans="1:60" x14ac:dyDescent="0.2">
      <c r="D5" s="10"/>
    </row>
    <row r="6" spans="1:60" ht="38.25" x14ac:dyDescent="0.2">
      <c r="A6" s="144" t="s">
        <v>85</v>
      </c>
      <c r="B6" s="146" t="s">
        <v>86</v>
      </c>
      <c r="C6" s="146" t="s">
        <v>87</v>
      </c>
      <c r="D6" s="145" t="s">
        <v>88</v>
      </c>
      <c r="E6" s="144" t="s">
        <v>89</v>
      </c>
      <c r="F6" s="143" t="s">
        <v>90</v>
      </c>
      <c r="G6" s="144" t="s">
        <v>31</v>
      </c>
      <c r="H6" s="147" t="s">
        <v>32</v>
      </c>
      <c r="I6" s="147" t="s">
        <v>91</v>
      </c>
      <c r="J6" s="147" t="s">
        <v>33</v>
      </c>
      <c r="K6" s="147" t="s">
        <v>92</v>
      </c>
      <c r="L6" s="147" t="s">
        <v>93</v>
      </c>
      <c r="M6" s="147" t="s">
        <v>94</v>
      </c>
      <c r="N6" s="147" t="s">
        <v>95</v>
      </c>
      <c r="O6" s="147" t="s">
        <v>96</v>
      </c>
      <c r="P6" s="147" t="s">
        <v>97</v>
      </c>
      <c r="Q6" s="147" t="s">
        <v>98</v>
      </c>
      <c r="R6" s="147" t="s">
        <v>99</v>
      </c>
      <c r="S6" s="147" t="s">
        <v>100</v>
      </c>
      <c r="T6" s="147" t="s">
        <v>101</v>
      </c>
      <c r="U6" s="147" t="s">
        <v>102</v>
      </c>
      <c r="V6" s="147" t="s">
        <v>103</v>
      </c>
      <c r="W6" s="147" t="s">
        <v>104</v>
      </c>
      <c r="X6" s="147" t="s">
        <v>105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106</v>
      </c>
      <c r="B8" s="170" t="s">
        <v>75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107</v>
      </c>
    </row>
    <row r="9" spans="1:60" outlineLevel="1" x14ac:dyDescent="0.2">
      <c r="A9" s="175">
        <v>1</v>
      </c>
      <c r="B9" s="176" t="s">
        <v>351</v>
      </c>
      <c r="C9" s="185" t="s">
        <v>352</v>
      </c>
      <c r="D9" s="177" t="s">
        <v>353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111</v>
      </c>
      <c r="T9" s="181" t="s">
        <v>236</v>
      </c>
      <c r="U9" s="157">
        <v>0</v>
      </c>
      <c r="V9" s="157">
        <f>ROUND(E9*U9,2)</f>
        <v>0</v>
      </c>
      <c r="W9" s="157"/>
      <c r="X9" s="157" t="s">
        <v>354</v>
      </c>
      <c r="Y9" s="148"/>
      <c r="Z9" s="148"/>
      <c r="AA9" s="148"/>
      <c r="AB9" s="148"/>
      <c r="AC9" s="148"/>
      <c r="AD9" s="148"/>
      <c r="AE9" s="148"/>
      <c r="AF9" s="148"/>
      <c r="AG9" s="148" t="s">
        <v>355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2" t="s">
        <v>356</v>
      </c>
      <c r="D10" s="273"/>
      <c r="E10" s="273"/>
      <c r="F10" s="273"/>
      <c r="G10" s="273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357</v>
      </c>
      <c r="C11" s="185" t="s">
        <v>358</v>
      </c>
      <c r="D11" s="177" t="s">
        <v>353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111</v>
      </c>
      <c r="T11" s="181" t="s">
        <v>236</v>
      </c>
      <c r="U11" s="157">
        <v>0</v>
      </c>
      <c r="V11" s="157">
        <f>ROUND(E11*U11,2)</f>
        <v>0</v>
      </c>
      <c r="W11" s="157"/>
      <c r="X11" s="157" t="s">
        <v>354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359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2" t="s">
        <v>360</v>
      </c>
      <c r="D12" s="273"/>
      <c r="E12" s="273"/>
      <c r="F12" s="273"/>
      <c r="G12" s="273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106</v>
      </c>
      <c r="B13" s="170" t="s">
        <v>80</v>
      </c>
      <c r="C13" s="184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107</v>
      </c>
    </row>
    <row r="14" spans="1:60" outlineLevel="1" x14ac:dyDescent="0.2">
      <c r="A14" s="175">
        <v>3</v>
      </c>
      <c r="B14" s="176" t="s">
        <v>361</v>
      </c>
      <c r="C14" s="185" t="s">
        <v>362</v>
      </c>
      <c r="D14" s="177" t="s">
        <v>353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111</v>
      </c>
      <c r="T14" s="181" t="s">
        <v>236</v>
      </c>
      <c r="U14" s="157">
        <v>0</v>
      </c>
      <c r="V14" s="157">
        <f>ROUND(E14*U14,2)</f>
        <v>0</v>
      </c>
      <c r="W14" s="157"/>
      <c r="X14" s="157" t="s">
        <v>354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355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2" t="s">
        <v>363</v>
      </c>
      <c r="D15" s="273"/>
      <c r="E15" s="273"/>
      <c r="F15" s="273"/>
      <c r="G15" s="273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93</v>
      </c>
    </row>
    <row r="17" spans="1:33" x14ac:dyDescent="0.2">
      <c r="A17" s="151"/>
      <c r="B17" s="152" t="s">
        <v>31</v>
      </c>
      <c r="C17" s="193"/>
      <c r="D17" s="153"/>
      <c r="E17" s="154"/>
      <c r="F17" s="154"/>
      <c r="G17" s="18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277</v>
      </c>
    </row>
    <row r="18" spans="1:33" x14ac:dyDescent="0.2">
      <c r="A18" s="3"/>
      <c r="B18" s="4"/>
      <c r="C18" s="19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81" t="s">
        <v>278</v>
      </c>
      <c r="B20" s="281"/>
      <c r="C20" s="28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0"/>
      <c r="B21" s="261"/>
      <c r="C21" s="262"/>
      <c r="D21" s="261"/>
      <c r="E21" s="261"/>
      <c r="F21" s="261"/>
      <c r="G21" s="26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279</v>
      </c>
    </row>
    <row r="22" spans="1:33" x14ac:dyDescent="0.2">
      <c r="A22" s="264"/>
      <c r="B22" s="265"/>
      <c r="C22" s="266"/>
      <c r="D22" s="265"/>
      <c r="E22" s="265"/>
      <c r="F22" s="265"/>
      <c r="G22" s="26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4"/>
      <c r="B23" s="265"/>
      <c r="C23" s="266"/>
      <c r="D23" s="265"/>
      <c r="E23" s="265"/>
      <c r="F23" s="265"/>
      <c r="G23" s="267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4"/>
      <c r="B24" s="265"/>
      <c r="C24" s="266"/>
      <c r="D24" s="265"/>
      <c r="E24" s="265"/>
      <c r="F24" s="265"/>
      <c r="G24" s="267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68"/>
      <c r="B25" s="269"/>
      <c r="C25" s="270"/>
      <c r="D25" s="269"/>
      <c r="E25" s="269"/>
      <c r="F25" s="269"/>
      <c r="G25" s="27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194"/>
      <c r="D27" s="10"/>
      <c r="AG27" t="s">
        <v>280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22-002.19 A01 Pol</vt:lpstr>
      <vt:lpstr>22-002.19 E01 Pol</vt:lpstr>
      <vt:lpstr>22-002.19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'22-002.19 A01 Pol'!Názvy_tisku</vt:lpstr>
      <vt:lpstr>'22-002.19 E01 Pol'!Názvy_tisku</vt:lpstr>
      <vt:lpstr>'22-002.19 O01 Pol'!Názvy_tisku</vt:lpstr>
      <vt:lpstr>oadresa</vt:lpstr>
      <vt:lpstr>Stavba!Objednatel</vt:lpstr>
      <vt:lpstr>Stavba!Objekt</vt:lpstr>
      <vt:lpstr>'22-002.19 A01 Pol'!Oblast_tisku</vt:lpstr>
      <vt:lpstr>'22-002.19 E01 Pol'!Oblast_tisku</vt:lpstr>
      <vt:lpstr>'22-002.19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2022-03-14T09:32:16Z</dcterms:modified>
</cp:coreProperties>
</file>