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4E183F51-B6C8-45AC-BE5B-4C5F1963008D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09 A01 Pol" sheetId="12" r:id="rId4"/>
    <sheet name="22-002.09 E01 Pol" sheetId="13" r:id="rId5"/>
    <sheet name="22-002.09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'22-002.09 A01 Pol'!$1:$7</definedName>
    <definedName name="_xlnm.Print_Titles" localSheetId="4">'22-002.09 E01 Pol'!$1:$7</definedName>
    <definedName name="_xlnm.Print_Titles" localSheetId="5">'22-002.09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'22-002.09 A01 Pol'!$A$1:$X$138</definedName>
    <definedName name="_xlnm.Print_Area" localSheetId="4">'22-002.09 E01 Pol'!$A$1:$X$249</definedName>
    <definedName name="_xlnm.Print_Area" localSheetId="5">'22-002.09 O01 Pol'!$A$1:$X$27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18" i="1" s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F39" i="1"/>
  <c r="G17" i="14"/>
  <c r="BA15" i="14"/>
  <c r="BA12" i="14"/>
  <c r="G8" i="14"/>
  <c r="O8" i="14"/>
  <c r="G9" i="14"/>
  <c r="I9" i="14"/>
  <c r="I8" i="14" s="1"/>
  <c r="K9" i="14"/>
  <c r="M9" i="14"/>
  <c r="M8" i="14" s="1"/>
  <c r="O9" i="14"/>
  <c r="Q9" i="14"/>
  <c r="Q8" i="14" s="1"/>
  <c r="V9" i="14"/>
  <c r="G11" i="14"/>
  <c r="M11" i="14" s="1"/>
  <c r="I11" i="14"/>
  <c r="K11" i="14"/>
  <c r="K8" i="14" s="1"/>
  <c r="O11" i="14"/>
  <c r="Q11" i="14"/>
  <c r="V11" i="14"/>
  <c r="V8" i="14" s="1"/>
  <c r="I13" i="14"/>
  <c r="Q13" i="14"/>
  <c r="G14" i="14"/>
  <c r="M14" i="14" s="1"/>
  <c r="M13" i="14" s="1"/>
  <c r="I14" i="14"/>
  <c r="K14" i="14"/>
  <c r="K13" i="14" s="1"/>
  <c r="O14" i="14"/>
  <c r="O13" i="14" s="1"/>
  <c r="Q14" i="14"/>
  <c r="V14" i="14"/>
  <c r="V13" i="14" s="1"/>
  <c r="AE17" i="14"/>
  <c r="AF17" i="14"/>
  <c r="G239" i="13"/>
  <c r="BA231" i="13"/>
  <c r="G9" i="13"/>
  <c r="M9" i="13" s="1"/>
  <c r="I9" i="13"/>
  <c r="I8" i="13" s="1"/>
  <c r="K9" i="13"/>
  <c r="O9" i="13"/>
  <c r="O8" i="13" s="1"/>
  <c r="Q9" i="13"/>
  <c r="Q8" i="13" s="1"/>
  <c r="V9" i="13"/>
  <c r="G14" i="13"/>
  <c r="M14" i="13" s="1"/>
  <c r="I14" i="13"/>
  <c r="K14" i="13"/>
  <c r="K8" i="13" s="1"/>
  <c r="O14" i="13"/>
  <c r="Q14" i="13"/>
  <c r="V14" i="13"/>
  <c r="G25" i="13"/>
  <c r="I25" i="13"/>
  <c r="K25" i="13"/>
  <c r="M25" i="13"/>
  <c r="O25" i="13"/>
  <c r="Q25" i="13"/>
  <c r="V25" i="13"/>
  <c r="G34" i="13"/>
  <c r="I34" i="13"/>
  <c r="K34" i="13"/>
  <c r="M34" i="13"/>
  <c r="O34" i="13"/>
  <c r="Q34" i="13"/>
  <c r="V34" i="13"/>
  <c r="G43" i="13"/>
  <c r="I43" i="13"/>
  <c r="K43" i="13"/>
  <c r="M43" i="13"/>
  <c r="O43" i="13"/>
  <c r="Q43" i="13"/>
  <c r="V43" i="13"/>
  <c r="G47" i="13"/>
  <c r="M47" i="13" s="1"/>
  <c r="I47" i="13"/>
  <c r="K47" i="13"/>
  <c r="O47" i="13"/>
  <c r="Q47" i="13"/>
  <c r="V47" i="13"/>
  <c r="V8" i="13" s="1"/>
  <c r="G64" i="13"/>
  <c r="I64" i="13"/>
  <c r="K64" i="13"/>
  <c r="M64" i="13"/>
  <c r="O64" i="13"/>
  <c r="Q64" i="13"/>
  <c r="V64" i="13"/>
  <c r="G71" i="13"/>
  <c r="G8" i="13" s="1"/>
  <c r="I71" i="13"/>
  <c r="K71" i="13"/>
  <c r="O71" i="13"/>
  <c r="Q71" i="13"/>
  <c r="V71" i="13"/>
  <c r="G76" i="13"/>
  <c r="M76" i="13" s="1"/>
  <c r="I76" i="13"/>
  <c r="K76" i="13"/>
  <c r="O76" i="13"/>
  <c r="Q76" i="13"/>
  <c r="V76" i="13"/>
  <c r="G80" i="13"/>
  <c r="M80" i="13" s="1"/>
  <c r="I80" i="13"/>
  <c r="K80" i="13"/>
  <c r="O80" i="13"/>
  <c r="Q80" i="13"/>
  <c r="V80" i="13"/>
  <c r="G91" i="13"/>
  <c r="I91" i="13"/>
  <c r="K91" i="13"/>
  <c r="M91" i="13"/>
  <c r="O91" i="13"/>
  <c r="Q91" i="13"/>
  <c r="V91" i="13"/>
  <c r="G102" i="13"/>
  <c r="I102" i="13"/>
  <c r="K102" i="13"/>
  <c r="M102" i="13"/>
  <c r="O102" i="13"/>
  <c r="Q102" i="13"/>
  <c r="V102" i="13"/>
  <c r="G111" i="13"/>
  <c r="I111" i="13"/>
  <c r="K111" i="13"/>
  <c r="M111" i="13"/>
  <c r="O111" i="13"/>
  <c r="Q111" i="13"/>
  <c r="V111" i="13"/>
  <c r="G115" i="13"/>
  <c r="M115" i="13" s="1"/>
  <c r="I115" i="13"/>
  <c r="K115" i="13"/>
  <c r="O115" i="13"/>
  <c r="Q115" i="13"/>
  <c r="V115" i="13"/>
  <c r="G119" i="13"/>
  <c r="I119" i="13"/>
  <c r="K119" i="13"/>
  <c r="M119" i="13"/>
  <c r="O119" i="13"/>
  <c r="Q119" i="13"/>
  <c r="V119" i="13"/>
  <c r="G123" i="13"/>
  <c r="M123" i="13" s="1"/>
  <c r="I123" i="13"/>
  <c r="K123" i="13"/>
  <c r="O123" i="13"/>
  <c r="Q123" i="13"/>
  <c r="V123" i="13"/>
  <c r="G128" i="13"/>
  <c r="M128" i="13" s="1"/>
  <c r="I128" i="13"/>
  <c r="K128" i="13"/>
  <c r="O128" i="13"/>
  <c r="Q128" i="13"/>
  <c r="V128" i="13"/>
  <c r="G132" i="13"/>
  <c r="M132" i="13" s="1"/>
  <c r="I132" i="13"/>
  <c r="K132" i="13"/>
  <c r="O132" i="13"/>
  <c r="Q132" i="13"/>
  <c r="V132" i="13"/>
  <c r="G137" i="13"/>
  <c r="I137" i="13"/>
  <c r="K137" i="13"/>
  <c r="M137" i="13"/>
  <c r="O137" i="13"/>
  <c r="Q137" i="13"/>
  <c r="V137" i="13"/>
  <c r="G142" i="13"/>
  <c r="I142" i="13"/>
  <c r="K142" i="13"/>
  <c r="M142" i="13"/>
  <c r="O142" i="13"/>
  <c r="Q142" i="13"/>
  <c r="V142" i="13"/>
  <c r="G147" i="13"/>
  <c r="M147" i="13" s="1"/>
  <c r="I147" i="13"/>
  <c r="K147" i="13"/>
  <c r="O147" i="13"/>
  <c r="Q147" i="13"/>
  <c r="V147" i="13"/>
  <c r="G151" i="13"/>
  <c r="M151" i="13" s="1"/>
  <c r="I151" i="13"/>
  <c r="K151" i="13"/>
  <c r="O151" i="13"/>
  <c r="Q151" i="13"/>
  <c r="V151" i="13"/>
  <c r="G155" i="13"/>
  <c r="I155" i="13"/>
  <c r="K155" i="13"/>
  <c r="M155" i="13"/>
  <c r="O155" i="13"/>
  <c r="Q155" i="13"/>
  <c r="V155" i="13"/>
  <c r="G160" i="13"/>
  <c r="M160" i="13" s="1"/>
  <c r="I160" i="13"/>
  <c r="K160" i="13"/>
  <c r="O160" i="13"/>
  <c r="Q160" i="13"/>
  <c r="V160" i="13"/>
  <c r="G165" i="13"/>
  <c r="M165" i="13" s="1"/>
  <c r="I165" i="13"/>
  <c r="K165" i="13"/>
  <c r="O165" i="13"/>
  <c r="Q165" i="13"/>
  <c r="V165" i="13"/>
  <c r="G168" i="13"/>
  <c r="M168" i="13" s="1"/>
  <c r="I168" i="13"/>
  <c r="K168" i="13"/>
  <c r="O168" i="13"/>
  <c r="Q168" i="13"/>
  <c r="V168" i="13"/>
  <c r="K171" i="13"/>
  <c r="G172" i="13"/>
  <c r="G171" i="13" s="1"/>
  <c r="I172" i="13"/>
  <c r="K172" i="13"/>
  <c r="M172" i="13"/>
  <c r="O172" i="13"/>
  <c r="O171" i="13" s="1"/>
  <c r="Q172" i="13"/>
  <c r="V172" i="13"/>
  <c r="G176" i="13"/>
  <c r="M176" i="13" s="1"/>
  <c r="I176" i="13"/>
  <c r="K176" i="13"/>
  <c r="O176" i="13"/>
  <c r="Q176" i="13"/>
  <c r="Q171" i="13" s="1"/>
  <c r="V176" i="13"/>
  <c r="G180" i="13"/>
  <c r="M180" i="13" s="1"/>
  <c r="I180" i="13"/>
  <c r="I171" i="13" s="1"/>
  <c r="K180" i="13"/>
  <c r="O180" i="13"/>
  <c r="Q180" i="13"/>
  <c r="V180" i="13"/>
  <c r="V171" i="13" s="1"/>
  <c r="G184" i="13"/>
  <c r="I184" i="13"/>
  <c r="K184" i="13"/>
  <c r="M184" i="13"/>
  <c r="O184" i="13"/>
  <c r="Q184" i="13"/>
  <c r="V184" i="13"/>
  <c r="G191" i="13"/>
  <c r="K191" i="13"/>
  <c r="V191" i="13"/>
  <c r="G192" i="13"/>
  <c r="M192" i="13" s="1"/>
  <c r="M191" i="13" s="1"/>
  <c r="I192" i="13"/>
  <c r="I191" i="13" s="1"/>
  <c r="K192" i="13"/>
  <c r="O192" i="13"/>
  <c r="O191" i="13" s="1"/>
  <c r="Q192" i="13"/>
  <c r="Q191" i="13" s="1"/>
  <c r="V192" i="13"/>
  <c r="G197" i="13"/>
  <c r="I197" i="13"/>
  <c r="K197" i="13"/>
  <c r="O197" i="13"/>
  <c r="Q197" i="13"/>
  <c r="G198" i="13"/>
  <c r="I198" i="13"/>
  <c r="K198" i="13"/>
  <c r="M198" i="13"/>
  <c r="M197" i="13" s="1"/>
  <c r="O198" i="13"/>
  <c r="Q198" i="13"/>
  <c r="V198" i="13"/>
  <c r="V197" i="13" s="1"/>
  <c r="G200" i="13"/>
  <c r="G199" i="13" s="1"/>
  <c r="I200" i="13"/>
  <c r="I199" i="13" s="1"/>
  <c r="K200" i="13"/>
  <c r="O200" i="13"/>
  <c r="Q200" i="13"/>
  <c r="Q199" i="13" s="1"/>
  <c r="V200" i="13"/>
  <c r="G201" i="13"/>
  <c r="M201" i="13" s="1"/>
  <c r="I201" i="13"/>
  <c r="K201" i="13"/>
  <c r="O201" i="13"/>
  <c r="Q201" i="13"/>
  <c r="V201" i="13"/>
  <c r="V199" i="13" s="1"/>
  <c r="G202" i="13"/>
  <c r="I202" i="13"/>
  <c r="K202" i="13"/>
  <c r="K199" i="13" s="1"/>
  <c r="M202" i="13"/>
  <c r="O202" i="13"/>
  <c r="Q202" i="13"/>
  <c r="V202" i="13"/>
  <c r="G203" i="13"/>
  <c r="M203" i="13" s="1"/>
  <c r="I203" i="13"/>
  <c r="K203" i="13"/>
  <c r="O203" i="13"/>
  <c r="Q203" i="13"/>
  <c r="V203" i="13"/>
  <c r="G204" i="13"/>
  <c r="M204" i="13" s="1"/>
  <c r="I204" i="13"/>
  <c r="K204" i="13"/>
  <c r="O204" i="13"/>
  <c r="Q204" i="13"/>
  <c r="V204" i="13"/>
  <c r="G205" i="13"/>
  <c r="M205" i="13" s="1"/>
  <c r="I205" i="13"/>
  <c r="K205" i="13"/>
  <c r="O205" i="13"/>
  <c r="Q205" i="13"/>
  <c r="V205" i="13"/>
  <c r="G206" i="13"/>
  <c r="I206" i="13"/>
  <c r="K206" i="13"/>
  <c r="M206" i="13"/>
  <c r="O206" i="13"/>
  <c r="Q206" i="13"/>
  <c r="V206" i="13"/>
  <c r="G207" i="13"/>
  <c r="I207" i="13"/>
  <c r="K207" i="13"/>
  <c r="M207" i="13"/>
  <c r="O207" i="13"/>
  <c r="O199" i="13" s="1"/>
  <c r="Q207" i="13"/>
  <c r="V207" i="13"/>
  <c r="G208" i="13"/>
  <c r="M208" i="13" s="1"/>
  <c r="I208" i="13"/>
  <c r="K208" i="13"/>
  <c r="O208" i="13"/>
  <c r="Q208" i="13"/>
  <c r="V208" i="13"/>
  <c r="G209" i="13"/>
  <c r="M209" i="13" s="1"/>
  <c r="I209" i="13"/>
  <c r="K209" i="13"/>
  <c r="O209" i="13"/>
  <c r="Q209" i="13"/>
  <c r="V209" i="13"/>
  <c r="G210" i="13"/>
  <c r="I210" i="13"/>
  <c r="K210" i="13"/>
  <c r="M210" i="13"/>
  <c r="O210" i="13"/>
  <c r="Q210" i="13"/>
  <c r="V210" i="13"/>
  <c r="G211" i="13"/>
  <c r="M211" i="13" s="1"/>
  <c r="I211" i="13"/>
  <c r="K211" i="13"/>
  <c r="O211" i="13"/>
  <c r="Q211" i="13"/>
  <c r="V211" i="13"/>
  <c r="G212" i="13"/>
  <c r="M212" i="13" s="1"/>
  <c r="I212" i="13"/>
  <c r="K212" i="13"/>
  <c r="O212" i="13"/>
  <c r="Q212" i="13"/>
  <c r="V212" i="13"/>
  <c r="G213" i="13"/>
  <c r="M213" i="13" s="1"/>
  <c r="I213" i="13"/>
  <c r="K213" i="13"/>
  <c r="O213" i="13"/>
  <c r="Q213" i="13"/>
  <c r="V213" i="13"/>
  <c r="G214" i="13"/>
  <c r="I214" i="13"/>
  <c r="K214" i="13"/>
  <c r="M214" i="13"/>
  <c r="O214" i="13"/>
  <c r="Q214" i="13"/>
  <c r="V214" i="13"/>
  <c r="G215" i="13"/>
  <c r="I215" i="13"/>
  <c r="K215" i="13"/>
  <c r="M215" i="13"/>
  <c r="O215" i="13"/>
  <c r="Q215" i="13"/>
  <c r="V215" i="13"/>
  <c r="G216" i="13"/>
  <c r="O216" i="13"/>
  <c r="Q216" i="13"/>
  <c r="G217" i="13"/>
  <c r="M217" i="13" s="1"/>
  <c r="M216" i="13" s="1"/>
  <c r="I217" i="13"/>
  <c r="I216" i="13" s="1"/>
  <c r="K217" i="13"/>
  <c r="K216" i="13" s="1"/>
  <c r="O217" i="13"/>
  <c r="Q217" i="13"/>
  <c r="V217" i="13"/>
  <c r="V216" i="13" s="1"/>
  <c r="V229" i="13"/>
  <c r="G230" i="13"/>
  <c r="G229" i="13" s="1"/>
  <c r="I230" i="13"/>
  <c r="K230" i="13"/>
  <c r="O230" i="13"/>
  <c r="O229" i="13" s="1"/>
  <c r="Q230" i="13"/>
  <c r="V230" i="13"/>
  <c r="G232" i="13"/>
  <c r="M232" i="13" s="1"/>
  <c r="I232" i="13"/>
  <c r="I229" i="13" s="1"/>
  <c r="K232" i="13"/>
  <c r="O232" i="13"/>
  <c r="Q232" i="13"/>
  <c r="Q229" i="13" s="1"/>
  <c r="V232" i="13"/>
  <c r="G233" i="13"/>
  <c r="M233" i="13" s="1"/>
  <c r="I233" i="13"/>
  <c r="K233" i="13"/>
  <c r="K229" i="13" s="1"/>
  <c r="O233" i="13"/>
  <c r="Q233" i="13"/>
  <c r="V233" i="13"/>
  <c r="G234" i="13"/>
  <c r="I234" i="13"/>
  <c r="K234" i="13"/>
  <c r="M234" i="13"/>
  <c r="O234" i="13"/>
  <c r="Q234" i="13"/>
  <c r="V234" i="13"/>
  <c r="G236" i="13"/>
  <c r="I236" i="13"/>
  <c r="K236" i="13"/>
  <c r="M236" i="13"/>
  <c r="O236" i="13"/>
  <c r="Q236" i="13"/>
  <c r="V236" i="13"/>
  <c r="G237" i="13"/>
  <c r="M237" i="13" s="1"/>
  <c r="I237" i="13"/>
  <c r="K237" i="13"/>
  <c r="O237" i="13"/>
  <c r="Q237" i="13"/>
  <c r="V237" i="13"/>
  <c r="AE239" i="13"/>
  <c r="AF239" i="13"/>
  <c r="G128" i="12"/>
  <c r="BA122" i="12"/>
  <c r="BA37" i="12"/>
  <c r="BA16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V14" i="12"/>
  <c r="G15" i="12"/>
  <c r="I15" i="12"/>
  <c r="I14" i="12" s="1"/>
  <c r="K15" i="12"/>
  <c r="M15" i="12"/>
  <c r="O15" i="12"/>
  <c r="Q15" i="12"/>
  <c r="Q14" i="12" s="1"/>
  <c r="V15" i="12"/>
  <c r="G17" i="12"/>
  <c r="G14" i="12" s="1"/>
  <c r="I17" i="12"/>
  <c r="K17" i="12"/>
  <c r="O17" i="12"/>
  <c r="O14" i="12" s="1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K14" i="12" s="1"/>
  <c r="O19" i="12"/>
  <c r="Q19" i="12"/>
  <c r="V19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4" i="12"/>
  <c r="G23" i="12" s="1"/>
  <c r="I24" i="12"/>
  <c r="K24" i="12"/>
  <c r="K23" i="12" s="1"/>
  <c r="O24" i="12"/>
  <c r="O23" i="12" s="1"/>
  <c r="Q24" i="12"/>
  <c r="V24" i="12"/>
  <c r="V23" i="12" s="1"/>
  <c r="G28" i="12"/>
  <c r="I28" i="12"/>
  <c r="K28" i="12"/>
  <c r="M28" i="12"/>
  <c r="O28" i="12"/>
  <c r="Q28" i="12"/>
  <c r="V28" i="12"/>
  <c r="G32" i="12"/>
  <c r="M32" i="12" s="1"/>
  <c r="I32" i="12"/>
  <c r="K32" i="12"/>
  <c r="O32" i="12"/>
  <c r="Q32" i="12"/>
  <c r="V32" i="12"/>
  <c r="G36" i="12"/>
  <c r="I36" i="12"/>
  <c r="I23" i="12" s="1"/>
  <c r="K36" i="12"/>
  <c r="M36" i="12"/>
  <c r="O36" i="12"/>
  <c r="Q36" i="12"/>
  <c r="V36" i="12"/>
  <c r="G41" i="12"/>
  <c r="M41" i="12" s="1"/>
  <c r="I41" i="12"/>
  <c r="K41" i="12"/>
  <c r="O41" i="12"/>
  <c r="Q41" i="12"/>
  <c r="V41" i="12"/>
  <c r="G45" i="12"/>
  <c r="I45" i="12"/>
  <c r="K45" i="12"/>
  <c r="M45" i="12"/>
  <c r="O45" i="12"/>
  <c r="Q45" i="12"/>
  <c r="V45" i="12"/>
  <c r="G50" i="12"/>
  <c r="M50" i="12" s="1"/>
  <c r="I50" i="12"/>
  <c r="K50" i="12"/>
  <c r="O50" i="12"/>
  <c r="Q50" i="12"/>
  <c r="V50" i="12"/>
  <c r="G54" i="12"/>
  <c r="M54" i="12" s="1"/>
  <c r="I54" i="12"/>
  <c r="K54" i="12"/>
  <c r="O54" i="12"/>
  <c r="Q54" i="12"/>
  <c r="Q23" i="12" s="1"/>
  <c r="V54" i="12"/>
  <c r="G59" i="12"/>
  <c r="M59" i="12" s="1"/>
  <c r="I59" i="12"/>
  <c r="K59" i="12"/>
  <c r="O59" i="12"/>
  <c r="Q59" i="12"/>
  <c r="V59" i="12"/>
  <c r="G68" i="12"/>
  <c r="I68" i="12"/>
  <c r="K68" i="12"/>
  <c r="M68" i="12"/>
  <c r="O68" i="12"/>
  <c r="Q68" i="12"/>
  <c r="V68" i="12"/>
  <c r="G72" i="12"/>
  <c r="M72" i="12" s="1"/>
  <c r="I72" i="12"/>
  <c r="K72" i="12"/>
  <c r="O72" i="12"/>
  <c r="Q72" i="12"/>
  <c r="V72" i="12"/>
  <c r="G75" i="12"/>
  <c r="I75" i="12"/>
  <c r="K75" i="12"/>
  <c r="M75" i="12"/>
  <c r="O75" i="12"/>
  <c r="Q75" i="12"/>
  <c r="V75" i="12"/>
  <c r="G78" i="12"/>
  <c r="M78" i="12" s="1"/>
  <c r="I78" i="12"/>
  <c r="K78" i="12"/>
  <c r="O78" i="12"/>
  <c r="Q78" i="12"/>
  <c r="V78" i="12"/>
  <c r="G81" i="12"/>
  <c r="I81" i="12"/>
  <c r="K81" i="12"/>
  <c r="M81" i="12"/>
  <c r="O81" i="12"/>
  <c r="Q81" i="12"/>
  <c r="V81" i="12"/>
  <c r="G84" i="12"/>
  <c r="O84" i="12"/>
  <c r="G85" i="12"/>
  <c r="M85" i="12" s="1"/>
  <c r="M84" i="12" s="1"/>
  <c r="I85" i="12"/>
  <c r="I84" i="12" s="1"/>
  <c r="K85" i="12"/>
  <c r="O85" i="12"/>
  <c r="Q85" i="12"/>
  <c r="Q84" i="12" s="1"/>
  <c r="V85" i="12"/>
  <c r="G88" i="12"/>
  <c r="M88" i="12" s="1"/>
  <c r="I88" i="12"/>
  <c r="K88" i="12"/>
  <c r="K84" i="12" s="1"/>
  <c r="O88" i="12"/>
  <c r="Q88" i="12"/>
  <c r="V88" i="12"/>
  <c r="V84" i="12" s="1"/>
  <c r="G94" i="12"/>
  <c r="I94" i="12"/>
  <c r="K94" i="12"/>
  <c r="M94" i="12"/>
  <c r="O94" i="12"/>
  <c r="Q94" i="12"/>
  <c r="V94" i="12"/>
  <c r="G99" i="12"/>
  <c r="M99" i="12" s="1"/>
  <c r="I99" i="12"/>
  <c r="K99" i="12"/>
  <c r="O99" i="12"/>
  <c r="Q99" i="12"/>
  <c r="V99" i="12"/>
  <c r="I104" i="12"/>
  <c r="G105" i="12"/>
  <c r="M105" i="12" s="1"/>
  <c r="I105" i="12"/>
  <c r="K105" i="12"/>
  <c r="K104" i="12" s="1"/>
  <c r="O105" i="12"/>
  <c r="Q105" i="12"/>
  <c r="V105" i="12"/>
  <c r="V104" i="12" s="1"/>
  <c r="G108" i="12"/>
  <c r="I108" i="12"/>
  <c r="K108" i="12"/>
  <c r="M108" i="12"/>
  <c r="O108" i="12"/>
  <c r="Q108" i="12"/>
  <c r="V108" i="12"/>
  <c r="G111" i="12"/>
  <c r="G104" i="12" s="1"/>
  <c r="I111" i="12"/>
  <c r="K111" i="12"/>
  <c r="O111" i="12"/>
  <c r="O104" i="12" s="1"/>
  <c r="Q111" i="12"/>
  <c r="V111" i="12"/>
  <c r="G114" i="12"/>
  <c r="M114" i="12" s="1"/>
  <c r="I114" i="12"/>
  <c r="K114" i="12"/>
  <c r="O114" i="12"/>
  <c r="Q114" i="12"/>
  <c r="Q104" i="12" s="1"/>
  <c r="V114" i="12"/>
  <c r="G117" i="12"/>
  <c r="M117" i="12" s="1"/>
  <c r="I117" i="12"/>
  <c r="K117" i="12"/>
  <c r="O117" i="12"/>
  <c r="Q117" i="12"/>
  <c r="V117" i="12"/>
  <c r="I120" i="12"/>
  <c r="K120" i="12"/>
  <c r="Q120" i="12"/>
  <c r="V120" i="12"/>
  <c r="G121" i="12"/>
  <c r="G120" i="12" s="1"/>
  <c r="I121" i="12"/>
  <c r="K121" i="12"/>
  <c r="O121" i="12"/>
  <c r="O120" i="12" s="1"/>
  <c r="Q121" i="12"/>
  <c r="V121" i="12"/>
  <c r="G125" i="12"/>
  <c r="I125" i="12"/>
  <c r="M125" i="12"/>
  <c r="O125" i="12"/>
  <c r="Q125" i="12"/>
  <c r="G126" i="12"/>
  <c r="I126" i="12"/>
  <c r="K126" i="12"/>
  <c r="K125" i="12" s="1"/>
  <c r="M126" i="12"/>
  <c r="O126" i="12"/>
  <c r="Q126" i="12"/>
  <c r="V126" i="12"/>
  <c r="V125" i="12" s="1"/>
  <c r="AE128" i="12"/>
  <c r="I20" i="1"/>
  <c r="I19" i="1"/>
  <c r="I17" i="1"/>
  <c r="I16" i="1"/>
  <c r="AZ55" i="1"/>
  <c r="AZ53" i="1"/>
  <c r="AZ51" i="1"/>
  <c r="AZ49" i="1"/>
  <c r="AZ47" i="1"/>
  <c r="F44" i="1"/>
  <c r="G23" i="1" s="1"/>
  <c r="G44" i="1"/>
  <c r="G25" i="1" s="1"/>
  <c r="A25" i="1" s="1"/>
  <c r="G26" i="1" s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I72" i="1" l="1"/>
  <c r="J71" i="1" s="1"/>
  <c r="A26" i="1"/>
  <c r="A23" i="1"/>
  <c r="G28" i="1"/>
  <c r="G13" i="14"/>
  <c r="M171" i="13"/>
  <c r="M200" i="13"/>
  <c r="M199" i="13" s="1"/>
  <c r="M71" i="13"/>
  <c r="M8" i="13" s="1"/>
  <c r="M230" i="13"/>
  <c r="M229" i="13" s="1"/>
  <c r="M111" i="12"/>
  <c r="M104" i="12" s="1"/>
  <c r="AF128" i="12"/>
  <c r="M24" i="12"/>
  <c r="M23" i="12" s="1"/>
  <c r="M17" i="12"/>
  <c r="M14" i="12" s="1"/>
  <c r="M121" i="12"/>
  <c r="M120" i="12" s="1"/>
  <c r="I21" i="1"/>
  <c r="J61" i="1"/>
  <c r="J65" i="1"/>
  <c r="J69" i="1"/>
  <c r="J68" i="1"/>
  <c r="J62" i="1"/>
  <c r="J70" i="1"/>
  <c r="J66" i="1"/>
  <c r="J63" i="1"/>
  <c r="J67" i="1"/>
  <c r="I39" i="1"/>
  <c r="I44" i="1" s="1"/>
  <c r="J64" i="1" l="1"/>
  <c r="J72" i="1" s="1"/>
  <c r="G24" i="1"/>
  <c r="A27" i="1" s="1"/>
  <c r="A24" i="1"/>
  <c r="J39" i="1"/>
  <c r="J44" i="1" s="1"/>
  <c r="J41" i="1"/>
  <c r="J43" i="1"/>
  <c r="J40" i="1"/>
  <c r="J42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E2951E4C-0D15-42B5-A52B-92051C70540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3619CD2-4174-47A7-B8C3-3E6589CD073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FB0CE997-E056-44EC-9235-34C307BBDAA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EAC05EE-22A4-493B-BF61-5D7F69BC1FE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C9A2491F-6EDB-4205-A763-162CCE9D2C3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21D77F5-524D-4E3D-A966-CB09C0EC54C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<sst xmlns="http://schemas.openxmlformats.org/spreadsheetml/2006/main" count="1448" uniqueCount="385">
  <si>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</si>
  <si>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</si>
  <si>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</si>
  <si>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</si>
  <si>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</si>
  <si>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</si>
  <si>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</si>
  <si>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</si>
  <si>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</si>
  <si>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</si>
  <si>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</si>
  <si>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</si>
  <si>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</si>
  <si>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</si>
  <si>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</si>
  <si>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</si>
  <si>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</si>
  <si>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</si>
  <si>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</si>
  <si>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</si>
  <si>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</si>
  <si>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</si>
  <si>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</si>
  <si>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</si>
  <si>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</si>
  <si>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</si>
  <si>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</si>
  <si>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</si>
  <si>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</si>
  <si>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</si>
  <si>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</si>
  <si>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</si>
  <si>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</si>
  <si>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</si>
  <si>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</si>
  <si>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</si>
  <si>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</si>
  <si>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</si>
  <si>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</si>
  <si>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</si>
  <si>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</si>
  <si>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</si>
  <si>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</si>
  <si>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</si>
  <si>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</si>
  <si>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22-002.09</t>
  </si>
  <si>
    <t>03 NAB AC Benešova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</si>
  <si>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</si>
  <si>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</si>
  <si>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</si>
  <si>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</si>
  <si>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</si>
  <si>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</si>
  <si>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</si>
  <si>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</si>
  <si>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</si>
  <si>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</si>
  <si>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</si>
  <si>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</si>
  <si>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</si>
  <si>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</si>
  <si>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</si>
  <si>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</si>
  <si>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</si>
  <si>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</si>
  <si>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</si>
  <si>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</si>
  <si>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</si>
  <si>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</si>
  <si>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</si>
  <si>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</si>
  <si>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</si>
  <si>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</si>
  <si>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</si>
  <si>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</si>
  <si>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</si>
  <si>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</si>
  <si>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</si>
  <si>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</si>
  <si>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</si>
  <si>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</si>
  <si>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</si>
  <si>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</si>
  <si>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</si>
  <si>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</si>
  <si>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</si>
  <si>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</si>
  <si>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</si>
  <si>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</si>
  <si>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</si>
  <si>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</si>
  <si>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</si>
  <si>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</si>
  <si>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</si>
  <si>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</si>
  <si>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</si>
  <si>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</si>
  <si>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</si>
  <si>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</si>
  <si>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</si>
  <si>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</si>
  <si>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</si>
  <si>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</si>
  <si>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</si>
  <si>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</si>
  <si>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</si>
  <si>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</si>
  <si>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</si>
  <si>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</si>
  <si>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</si>
  <si>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</si>
  <si>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</si>
  <si>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tř. 4</t>
  </si>
  <si>
    <t>m3</t>
  </si>
  <si>
    <t>RTS 22/ I</t>
  </si>
  <si>
    <t>Práce</t>
  </si>
  <si>
    <t>POL1_</t>
  </si>
  <si>
    <t xml:space="preserve">Výkop : </t>
  </si>
  <si>
    <t>VV</t>
  </si>
  <si>
    <t>základ stanice (od odstraněné zpevněné plochy) : (0,5*0,6*0,38)</t>
  </si>
  <si>
    <t>zemění pod stanicí : (0,5*0,6*0,1)</t>
  </si>
  <si>
    <t>Mezisoučet</t>
  </si>
  <si>
    <t>979087311R00</t>
  </si>
  <si>
    <t>Vodorovné přemístění suti nošením do 10 m</t>
  </si>
  <si>
    <t>t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</si>
  <si>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</si>
  <si>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</si>
  <si>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</si>
  <si>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POP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</si>
  <si>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</si>
  <si>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</si>
  <si>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</si>
  <si>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</si>
  <si>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</si>
  <si>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</si>
  <si>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</si>
  <si>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</si>
  <si>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</si>
  <si>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</si>
  <si>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</si>
  <si>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</si>
  <si>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</si>
  <si>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</si>
  <si>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</si>
  <si>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1 : 0,14400</t>
  </si>
  <si>
    <t>162201210R00</t>
  </si>
  <si>
    <t>Příplatek za dalš.10 m, kolečko, výkop. z hor.1- 4</t>
  </si>
  <si>
    <t>167101101R00</t>
  </si>
  <si>
    <t>Nakládání výkopku z hor.1-4 v množství do 100 m3</t>
  </si>
  <si>
    <t>171201101R00</t>
  </si>
  <si>
    <t>Uložení sypaniny do násypů nezhutněných</t>
  </si>
  <si>
    <t>Uložení sypaniny do násypů nebo na skládku s rozprostřením sypaniny ve vrstvách a s hrubým urovnáním.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</si>
  <si>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</si>
  <si>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</si>
  <si>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</si>
  <si>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</si>
  <si>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</si>
  <si>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12 : 0,14400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</si>
  <si>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</si>
  <si>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</si>
  <si>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</si>
  <si>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</si>
  <si>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</si>
  <si>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</si>
  <si>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 xml:space="preserve">Základ NS : </t>
  </si>
  <si>
    <t>58337368R</t>
  </si>
  <si>
    <t>Štěrkopísek frakce dle PD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</si>
  <si>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</si>
  <si>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</si>
  <si>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</si>
  <si>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</si>
  <si>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</si>
  <si>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</si>
  <si>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</si>
  <si>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</si>
  <si>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</si>
  <si>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</si>
  <si>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</si>
  <si>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</si>
  <si>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</si>
  <si>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0,6*0,5</t>
  </si>
  <si>
    <t>919735113R00</t>
  </si>
  <si>
    <t>Řezání stávajícího živičného krytu tl. 10 - 15 cm</t>
  </si>
  <si>
    <t>m</t>
  </si>
  <si>
    <t>pro výkop základu NS : 0,6+0,6+0,5+0,5</t>
  </si>
  <si>
    <t>113108315R00</t>
  </si>
  <si>
    <t>Odstranění asfaltové vrstvy pl. do 50 m2, tl.15 cm</t>
  </si>
  <si>
    <t>pro výkop základu NS : 0,6*0,5</t>
  </si>
  <si>
    <t>113107515R00</t>
  </si>
  <si>
    <t>Odstranění podkladu pl. 50 m2,kam.drcené tl.15 cm</t>
  </si>
  <si>
    <t>113107320R00</t>
  </si>
  <si>
    <t>Odstranění podkladu pl. 50 m2,kam.těžené tl.20 cm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</si>
  <si>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</si>
  <si>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</si>
  <si>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</si>
  <si>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</si>
  <si>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</si>
  <si>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</si>
  <si>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</si>
  <si>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</si>
  <si>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</si>
  <si>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</si>
  <si>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</si>
  <si>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</si>
  <si>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</si>
  <si>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</si>
  <si>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</si>
  <si>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</si>
  <si>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</si>
  <si>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</si>
  <si>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24 : 0,55000</t>
  </si>
  <si>
    <t>919721211R00x</t>
  </si>
  <si>
    <t>D+M: asfaltová pružná zálivka (dle PD)</t>
  </si>
  <si>
    <t>Vlastní</t>
  </si>
  <si>
    <t>915791111R00</t>
  </si>
  <si>
    <t>Předznačení pro značení dělicí čáry,vodicí proužky</t>
  </si>
  <si>
    <t>dělící čáry : (5,8+2,9)*3</t>
  </si>
  <si>
    <t>915711111R00</t>
  </si>
  <si>
    <t>Vodorovné značení dělicích čar 12 cm střík.barvou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</si>
  <si>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</si>
  <si>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</si>
  <si>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</si>
  <si>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</si>
  <si>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</si>
  <si>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</si>
  <si>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</si>
  <si>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</si>
  <si>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2,5*(5,8+2,9)</t>
  </si>
  <si>
    <t>998223011R00</t>
  </si>
  <si>
    <t>Přesun hmot, pozemní komunikace</t>
  </si>
  <si>
    <t>Přesun hmot</t>
  </si>
  <si>
    <t>POL7_</t>
  </si>
  <si>
    <t>SUM</t>
  </si>
  <si>
    <t>Poznámky uchazeče k zadání</t>
  </si>
  <si>
    <t>POPUZIV</t>
  </si>
  <si>
    <t>END</t>
  </si>
  <si>
    <t>121101102R00</t>
  </si>
  <si>
    <t>Sejmutí ornice s přemístěním přes 50 do 100 m</t>
  </si>
  <si>
    <t xml:space="preserve">trasa v zemině : </t>
  </si>
  <si>
    <t xml:space="preserve">délka = 8,5 m : </t>
  </si>
  <si>
    <t>8,5*0,35*0,1</t>
  </si>
  <si>
    <t>8,5*0,35*0,9</t>
  </si>
  <si>
    <t xml:space="preserve">trasa pod chodníkem : </t>
  </si>
  <si>
    <t xml:space="preserve">délka = 5,0+ 1,0 = 6,0m : </t>
  </si>
  <si>
    <t>6,0*0,35*0,9</t>
  </si>
  <si>
    <t xml:space="preserve">trasa pod komunikací : </t>
  </si>
  <si>
    <t xml:space="preserve">délka = 3,7 m : </t>
  </si>
  <si>
    <t>3,7*0,35*0,9</t>
  </si>
  <si>
    <t>Odkaz na mn. položky pořadí 2 : 5,73300</t>
  </si>
  <si>
    <t xml:space="preserve">Mezideponie -&gt; zásyp : </t>
  </si>
  <si>
    <t>Odkaz na mn. položky pořadí 6 : 7,04900</t>
  </si>
  <si>
    <t xml:space="preserve">- odvoz : </t>
  </si>
  <si>
    <t>Odkaz na mn. položky pořadí 7 : 1,59250*-1</t>
  </si>
  <si>
    <t>8,5*0,35*(1,0-0,25)</t>
  </si>
  <si>
    <t>6,0*0,35*(1,2-0,25)</t>
  </si>
  <si>
    <t>3,7*0,35*(1,2-0,25)</t>
  </si>
  <si>
    <t xml:space="preserve">Kamenivo/písek : </t>
  </si>
  <si>
    <t xml:space="preserve">tl. 250mm : </t>
  </si>
  <si>
    <t xml:space="preserve">délka = 8,5+6,0+3,7 m : </t>
  </si>
  <si>
    <t>0,35*0,25*(8,5+6,0+3,7)</t>
  </si>
  <si>
    <t xml:space="preserve">odvoz = objem kameniva : </t>
  </si>
  <si>
    <t>Odkaz na mn. položky pořadí 7 : 1,59250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</si>
  <si>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</si>
  <si>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</si>
  <si>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</si>
  <si>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</si>
  <si>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8,5+6,0+3,7 m : </t>
  </si>
  <si>
    <t xml:space="preserve">  0,35*0,25*(8,5+6,0+3,7)</t>
  </si>
  <si>
    <t>1,60*1800*0,001</t>
  </si>
  <si>
    <t>8,5*0,35</t>
  </si>
  <si>
    <t>6,0*0,35</t>
  </si>
  <si>
    <t>3,7*0,35</t>
  </si>
  <si>
    <t>181301101R00</t>
  </si>
  <si>
    <t>Rozprostření ornice, rovina, tl. do 10 cm do 500m2</t>
  </si>
  <si>
    <t xml:space="preserve">délka = 6,3 m : </t>
  </si>
  <si>
    <t>6,3*0,35</t>
  </si>
  <si>
    <t xml:space="preserve">délka = 1,0 m : </t>
  </si>
  <si>
    <t>1,0*0,35</t>
  </si>
  <si>
    <t>Koeficient okolí: 0,1</t>
  </si>
  <si>
    <t>182001111R00</t>
  </si>
  <si>
    <t>Plošná úprava terénu, nerovnosti do 10 cm v rovině</t>
  </si>
  <si>
    <t xml:space="preserve">finální úpravy terénu : </t>
  </si>
  <si>
    <t>Odkaz na mn. položky pořadí 12 : 2,81050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</si>
  <si>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</si>
  <si>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</si>
  <si>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</si>
  <si>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</si>
  <si>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</si>
  <si>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</si>
  <si>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</si>
  <si>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</si>
  <si>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</si>
  <si>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15 : 2,81067*0,03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</si>
  <si>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</si>
  <si>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</si>
  <si>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</si>
  <si>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</si>
  <si>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</si>
  <si>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12 : 2,81067*0,015</t>
  </si>
  <si>
    <t>184851111R00</t>
  </si>
  <si>
    <t>Hnojení roztokem hnojiva v rovině</t>
  </si>
  <si>
    <t xml:space="preserve">2l na 1m2 : </t>
  </si>
  <si>
    <t>Odkaz na mn. položky pořadí 12 : 2,81000*0,002</t>
  </si>
  <si>
    <t>113106231R00</t>
  </si>
  <si>
    <t>Rozebrání dlažeb ze zámkové dlažby v kamenivu</t>
  </si>
  <si>
    <t>6,0*0,5</t>
  </si>
  <si>
    <t>113107520R00</t>
  </si>
  <si>
    <t>Odstranění podkladu pl. 50 m2,kam.drcené tl.20 cm</t>
  </si>
  <si>
    <t xml:space="preserve">pro výkop : </t>
  </si>
  <si>
    <t>Odkaz na mn. položky pořadí 20 : 3,00000</t>
  </si>
  <si>
    <t>2*3,7</t>
  </si>
  <si>
    <t>3,7*0,5</t>
  </si>
  <si>
    <t>Odkaz na mn. položky pořadí 24 : 1,85000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</si>
  <si>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</si>
  <si>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</si>
  <si>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</si>
  <si>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</si>
  <si>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</si>
  <si>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</si>
  <si>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</si>
  <si>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573000010RA0</t>
  </si>
  <si>
    <t>Komunikace obslužná z obalovaného kameniva</t>
  </si>
  <si>
    <t>Agregovaná položka</t>
  </si>
  <si>
    <t>POL2_</t>
  </si>
  <si>
    <t>podklad z hrubého kameniva   20 cm</t>
  </si>
  <si>
    <t>podklad ze štěrkodrti                20 cm</t>
  </si>
  <si>
    <t>obalované kamenivo                10 cm</t>
  </si>
  <si>
    <t>celkem                                      50 cm</t>
  </si>
  <si>
    <t>M21000000x01</t>
  </si>
  <si>
    <t>Kabel CYKY 5x16 mm, včetně dodávky a montáže</t>
  </si>
  <si>
    <t>Indiv</t>
  </si>
  <si>
    <t>POL1_9</t>
  </si>
  <si>
    <t>M21000000x02</t>
  </si>
  <si>
    <t>Kabel CYKY 4x70 mm, včetně dodávky a montáže</t>
  </si>
  <si>
    <t>M21000000x03</t>
  </si>
  <si>
    <t>Kabel CYKY 5x70 mm, včetně dodávky a montáže</t>
  </si>
  <si>
    <t>M21000000x04</t>
  </si>
  <si>
    <t>Ukončení a zapojení vodiče ve svorce</t>
  </si>
  <si>
    <t>ks</t>
  </si>
  <si>
    <t>M21000000x05</t>
  </si>
  <si>
    <t>Rozpojovací skříň SR522 dle projektové dokumentace, pilíř, včetně pojistkové sady, včetně dodávky a montáže</t>
  </si>
  <si>
    <t>POL3_0</t>
  </si>
  <si>
    <t>M21000000x06</t>
  </si>
  <si>
    <t>Vystrojený elektroměrový rozváděč dle projektové dokumentace, pilíř, jištění 3x63 A/B, E.GD</t>
  </si>
  <si>
    <t>M21000000x07</t>
  </si>
  <si>
    <t>PVC chránička prům. 110 mm, včetně montáže</t>
  </si>
  <si>
    <t>M21000000x08</t>
  </si>
  <si>
    <t>PVC chránička prům. 63 mm, včetně montáže</t>
  </si>
  <si>
    <t>M21000000x09</t>
  </si>
  <si>
    <t>FeZn 30x4, včetně montáže</t>
  </si>
  <si>
    <t>M21000000x10</t>
  </si>
  <si>
    <t>FeZn 10 (0,62 kg/m), včetně montáže</t>
  </si>
  <si>
    <t>M21000000x11</t>
  </si>
  <si>
    <t>Spojovací svorka pásek-drát, včetně montáže</t>
  </si>
  <si>
    <t>M21000000x12</t>
  </si>
  <si>
    <t>Gumo-asfaltový sprej</t>
  </si>
  <si>
    <t>M21000000x13</t>
  </si>
  <si>
    <t>Revize</t>
  </si>
  <si>
    <t>kpl</t>
  </si>
  <si>
    <t>M21000000x14</t>
  </si>
  <si>
    <t>Úklid</t>
  </si>
  <si>
    <t>M21000000x15</t>
  </si>
  <si>
    <t>Podružný elektroinstalační materiál</t>
  </si>
  <si>
    <t>M21000000x16</t>
  </si>
  <si>
    <t>Mimostaveništní doprava, přesun hmot a PPV</t>
  </si>
  <si>
    <t>460490012RT1</t>
  </si>
  <si>
    <t>Fólie výstražná z PVC, šířka 33 cm dodávka + montáž</t>
  </si>
  <si>
    <t>8,5</t>
  </si>
  <si>
    <t>6,0</t>
  </si>
  <si>
    <t>3,7</t>
  </si>
  <si>
    <t>Koeficient spád: 0,1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</si>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</sst>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B46" sqref="B4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384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'22-002.09 A01 Pol'!AE128+'22-002.09 E01 Pol'!AE239+'22-002.09 O01 Pol'!AE17</f>
        <v>0</v>
      </c>
      <c r="G39" s="100">
        <f>'22-002.09 A01 Pol'!AF128+'22-002.09 E01 Pol'!AF239+'22-002.09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'22-002.09 A01 Pol'!AE128+'22-002.09 E01 Pol'!AE239+'22-002.09 O01 Pol'!AE17</f>
        <v>0</v>
      </c>
      <c r="G40" s="105">
        <f>'22-002.09 A01 Pol'!AF128+'22-002.09 E01 Pol'!AF239+'22-002.09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'22-002.09 A01 Pol'!AE128</f>
        <v>0</v>
      </c>
      <c r="G41" s="101">
        <f>'22-002.09 A01 Pol'!AF128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'22-002.09 E01 Pol'!AE239</f>
        <v>0</v>
      </c>
      <c r="G42" s="101">
        <f>'22-002.09 E01 Pol'!AF239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'22-002.09 O01 Pol'!AE17</f>
        <v>0</v>
      </c>
      <c r="G43" s="101">
        <f>'22-002.09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'22-002.09 A01 Pol'!G8+'22-002.09 A01 Pol'!G23+'22-002.09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'22-002.09 A01 Pol'!G84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'22-002.09 E01 Pol'!G171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'22-002.09 A01 Pol'!G104+'22-002.09 E01 Pol'!G191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'22-002.09 A01 Pol'!G120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'22-002.09 A01 Pol'!G125+'22-002.09 E01 Pol'!G197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'22-002.09 O01 Pol'!G8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'22-002.09 E01 Pol'!G199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'22-002.09 E01 Pol'!G216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80</v>
      </c>
      <c r="C70" s="254" t="s">
        <v>81</v>
      </c>
      <c r="D70" s="255"/>
      <c r="E70" s="255"/>
      <c r="F70" s="135" t="s">
        <v>82</v>
      </c>
      <c r="G70" s="136"/>
      <c r="H70" s="136"/>
      <c r="I70" s="136">
        <f>'22-002.09 A01 Pol'!G14+'22-002.09 E01 Pol'!G229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83</v>
      </c>
      <c r="C71" s="254" t="s">
        <v>30</v>
      </c>
      <c r="D71" s="255"/>
      <c r="E71" s="255"/>
      <c r="F71" s="135" t="s">
        <v>83</v>
      </c>
      <c r="G71" s="136"/>
      <c r="H71" s="136"/>
      <c r="I71" s="136">
        <f>'22-002.09 O01 Pol'!G13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0C9E4-0ED3-414B-B8F5-BCAB05B1546C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384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47</v>
      </c>
      <c r="C4" s="280" t="s">
        <v>48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SUMIF(AG9:AG13,"&lt;&gt;NOR",G9:G13)</f>
        <v>0</v>
      </c>
      <c r="H8" s="173"/>
      <c r="I8" s="173">
        <f>SUM(I9:I13)</f>
        <v>0</v>
      </c>
      <c r="J8" s="173"/>
      <c r="K8" s="173">
        <f>SUM(K9:K13)</f>
        <v>0</v>
      </c>
      <c r="L8" s="173"/>
      <c r="M8" s="173">
        <f>SUM(M9:M13)</f>
        <v>0</v>
      </c>
      <c r="N8" s="173"/>
      <c r="O8" s="173">
        <f>SUM(O9:O13)</f>
        <v>0</v>
      </c>
      <c r="P8" s="173"/>
      <c r="Q8" s="173">
        <f>SUM(Q9:Q13)</f>
        <v>0</v>
      </c>
      <c r="R8" s="173"/>
      <c r="S8" s="173"/>
      <c r="T8" s="174"/>
      <c r="U8" s="168"/>
      <c r="V8" s="168">
        <f>SUM(V9:V13)</f>
        <v>0.67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92" t="s">
        <v>112</v>
      </c>
      <c r="D9" s="177" t="s">
        <v>113</v>
      </c>
      <c r="E9" s="178">
        <v>0.14399999999999999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4.6550000000000002</v>
      </c>
      <c r="V9" s="157">
        <f>ROUND(E9*U9,2)</f>
        <v>0.67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117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55"/>
      <c r="B11" s="156"/>
      <c r="C11" s="193" t="s">
        <v>119</v>
      </c>
      <c r="D11" s="158"/>
      <c r="E11" s="159">
        <v>0.114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120</v>
      </c>
      <c r="D12" s="158"/>
      <c r="E12" s="159">
        <v>0.03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4" t="s">
        <v>121</v>
      </c>
      <c r="D13" s="160"/>
      <c r="E13" s="161">
        <v>0.14399999999999999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69" t="s">
        <v>109</v>
      </c>
      <c r="B14" s="170" t="s">
        <v>80</v>
      </c>
      <c r="C14" s="191" t="s">
        <v>81</v>
      </c>
      <c r="D14" s="171"/>
      <c r="E14" s="172"/>
      <c r="F14" s="173"/>
      <c r="G14" s="173">
        <f>SUMIF(AG15:AG22,"&lt;&gt;NOR",G15:G22)</f>
        <v>0</v>
      </c>
      <c r="H14" s="173"/>
      <c r="I14" s="173">
        <f>SUM(I15:I22)</f>
        <v>0</v>
      </c>
      <c r="J14" s="173"/>
      <c r="K14" s="173">
        <f>SUM(K15:K22)</f>
        <v>0</v>
      </c>
      <c r="L14" s="173"/>
      <c r="M14" s="173">
        <f>SUM(M15:M22)</f>
        <v>0</v>
      </c>
      <c r="N14" s="173"/>
      <c r="O14" s="173">
        <f>SUM(O15:O22)</f>
        <v>0</v>
      </c>
      <c r="P14" s="173"/>
      <c r="Q14" s="173">
        <f>SUM(Q15:Q22)</f>
        <v>0</v>
      </c>
      <c r="R14" s="173"/>
      <c r="S14" s="173"/>
      <c r="T14" s="174"/>
      <c r="U14" s="168"/>
      <c r="V14" s="168">
        <f>SUM(V15:V22)</f>
        <v>1.57</v>
      </c>
      <c r="W14" s="168"/>
      <c r="X14" s="168"/>
      <c r="AG14" t="s">
        <v>110</v>
      </c>
    </row>
    <row r="15" spans="1:60" outlineLevel="1" x14ac:dyDescent="0.2">
      <c r="A15" s="175">
        <v>2</v>
      </c>
      <c r="B15" s="176" t="s">
        <v>122</v>
      </c>
      <c r="C15" s="192" t="s">
        <v>123</v>
      </c>
      <c r="D15" s="177" t="s">
        <v>124</v>
      </c>
      <c r="E15" s="178">
        <v>0.33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0"/>
      <c r="S15" s="180" t="s">
        <v>114</v>
      </c>
      <c r="T15" s="181" t="s">
        <v>114</v>
      </c>
      <c r="U15" s="157">
        <v>0.752</v>
      </c>
      <c r="V15" s="157">
        <f>ROUND(E15*U15,2)</f>
        <v>0.25</v>
      </c>
      <c r="W15" s="157"/>
      <c r="X15" s="157" t="s">
        <v>125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126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55"/>
      <c r="B16" s="156"/>
      <c r="C16" s="274" t="s">
        <v>127</v>
      </c>
      <c r="D16" s="275"/>
      <c r="E16" s="275"/>
      <c r="F16" s="275"/>
      <c r="G16" s="275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128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82" t="str">
        <f>C16</f>
        <v>S naložením suti nebo vybouraných hmot do dopravního prostředku a na jejich vyložením, popřípadě přeložením na normální dopravní prostředek.</v>
      </c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83">
        <v>3</v>
      </c>
      <c r="B17" s="184" t="s">
        <v>129</v>
      </c>
      <c r="C17" s="195" t="s">
        <v>130</v>
      </c>
      <c r="D17" s="185" t="s">
        <v>124</v>
      </c>
      <c r="E17" s="186">
        <v>2.97</v>
      </c>
      <c r="F17" s="187"/>
      <c r="G17" s="188">
        <f>ROUND(E17*F17,2)</f>
        <v>0</v>
      </c>
      <c r="H17" s="187"/>
      <c r="I17" s="188">
        <f>ROUND(E17*H17,2)</f>
        <v>0</v>
      </c>
      <c r="J17" s="187"/>
      <c r="K17" s="188">
        <f>ROUND(E17*J17,2)</f>
        <v>0</v>
      </c>
      <c r="L17" s="188">
        <v>21</v>
      </c>
      <c r="M17" s="188">
        <f>G17*(1+L17/100)</f>
        <v>0</v>
      </c>
      <c r="N17" s="188">
        <v>0</v>
      </c>
      <c r="O17" s="188">
        <f>ROUND(E17*N17,2)</f>
        <v>0</v>
      </c>
      <c r="P17" s="188">
        <v>0</v>
      </c>
      <c r="Q17" s="188">
        <f>ROUND(E17*P17,2)</f>
        <v>0</v>
      </c>
      <c r="R17" s="188"/>
      <c r="S17" s="188" t="s">
        <v>114</v>
      </c>
      <c r="T17" s="189" t="s">
        <v>114</v>
      </c>
      <c r="U17" s="157">
        <v>0.36</v>
      </c>
      <c r="V17" s="157">
        <f>ROUND(E17*U17,2)</f>
        <v>1.07</v>
      </c>
      <c r="W17" s="157"/>
      <c r="X17" s="157" t="s">
        <v>125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126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83">
        <v>4</v>
      </c>
      <c r="B18" s="184" t="s">
        <v>131</v>
      </c>
      <c r="C18" s="195" t="s">
        <v>132</v>
      </c>
      <c r="D18" s="185" t="s">
        <v>124</v>
      </c>
      <c r="E18" s="186">
        <v>0.33</v>
      </c>
      <c r="F18" s="187"/>
      <c r="G18" s="188">
        <f>ROUND(E18*F18,2)</f>
        <v>0</v>
      </c>
      <c r="H18" s="187"/>
      <c r="I18" s="188">
        <f>ROUND(E18*H18,2)</f>
        <v>0</v>
      </c>
      <c r="J18" s="187"/>
      <c r="K18" s="188">
        <f>ROUND(E18*J18,2)</f>
        <v>0</v>
      </c>
      <c r="L18" s="188">
        <v>21</v>
      </c>
      <c r="M18" s="188">
        <f>G18*(1+L18/100)</f>
        <v>0</v>
      </c>
      <c r="N18" s="188">
        <v>0</v>
      </c>
      <c r="O18" s="188">
        <f>ROUND(E18*N18,2)</f>
        <v>0</v>
      </c>
      <c r="P18" s="188">
        <v>0</v>
      </c>
      <c r="Q18" s="188">
        <f>ROUND(E18*P18,2)</f>
        <v>0</v>
      </c>
      <c r="R18" s="188"/>
      <c r="S18" s="188" t="s">
        <v>114</v>
      </c>
      <c r="T18" s="189" t="s">
        <v>114</v>
      </c>
      <c r="U18" s="157">
        <v>0.26500000000000001</v>
      </c>
      <c r="V18" s="157">
        <f>ROUND(E18*U18,2)</f>
        <v>0.09</v>
      </c>
      <c r="W18" s="157"/>
      <c r="X18" s="157" t="s">
        <v>125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126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5">
        <v>5</v>
      </c>
      <c r="B19" s="176" t="s">
        <v>133</v>
      </c>
      <c r="C19" s="192" t="s">
        <v>134</v>
      </c>
      <c r="D19" s="177" t="s">
        <v>124</v>
      </c>
      <c r="E19" s="178">
        <v>0.33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80">
        <v>0</v>
      </c>
      <c r="O19" s="180">
        <f>ROUND(E19*N19,2)</f>
        <v>0</v>
      </c>
      <c r="P19" s="180">
        <v>0</v>
      </c>
      <c r="Q19" s="180">
        <f>ROUND(E19*P19,2)</f>
        <v>0</v>
      </c>
      <c r="R19" s="180"/>
      <c r="S19" s="180" t="s">
        <v>114</v>
      </c>
      <c r="T19" s="181" t="s">
        <v>114</v>
      </c>
      <c r="U19" s="157">
        <v>0.49</v>
      </c>
      <c r="V19" s="157">
        <f>ROUND(E19*U19,2)</f>
        <v>0.16</v>
      </c>
      <c r="W19" s="157"/>
      <c r="X19" s="157" t="s">
        <v>125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126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274" t="s">
        <v>135</v>
      </c>
      <c r="D20" s="275"/>
      <c r="E20" s="275"/>
      <c r="F20" s="275"/>
      <c r="G20" s="275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128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83">
        <v>6</v>
      </c>
      <c r="B21" s="184" t="s">
        <v>136</v>
      </c>
      <c r="C21" s="195" t="s">
        <v>137</v>
      </c>
      <c r="D21" s="185" t="s">
        <v>124</v>
      </c>
      <c r="E21" s="186">
        <v>6.27</v>
      </c>
      <c r="F21" s="187"/>
      <c r="G21" s="188">
        <f>ROUND(E21*F21,2)</f>
        <v>0</v>
      </c>
      <c r="H21" s="187"/>
      <c r="I21" s="188">
        <f>ROUND(E21*H21,2)</f>
        <v>0</v>
      </c>
      <c r="J21" s="187"/>
      <c r="K21" s="188">
        <f>ROUND(E21*J21,2)</f>
        <v>0</v>
      </c>
      <c r="L21" s="188">
        <v>21</v>
      </c>
      <c r="M21" s="188">
        <f>G21*(1+L21/100)</f>
        <v>0</v>
      </c>
      <c r="N21" s="188">
        <v>0</v>
      </c>
      <c r="O21" s="188">
        <f>ROUND(E21*N21,2)</f>
        <v>0</v>
      </c>
      <c r="P21" s="188">
        <v>0</v>
      </c>
      <c r="Q21" s="188">
        <f>ROUND(E21*P21,2)</f>
        <v>0</v>
      </c>
      <c r="R21" s="188"/>
      <c r="S21" s="188" t="s">
        <v>114</v>
      </c>
      <c r="T21" s="189" t="s">
        <v>114</v>
      </c>
      <c r="U21" s="157">
        <v>0</v>
      </c>
      <c r="V21" s="157">
        <f>ROUND(E21*U21,2)</f>
        <v>0</v>
      </c>
      <c r="W21" s="157"/>
      <c r="X21" s="157" t="s">
        <v>125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126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83">
        <v>7</v>
      </c>
      <c r="B22" s="184" t="s">
        <v>138</v>
      </c>
      <c r="C22" s="195" t="s">
        <v>139</v>
      </c>
      <c r="D22" s="185" t="s">
        <v>124</v>
      </c>
      <c r="E22" s="186">
        <v>0.33</v>
      </c>
      <c r="F22" s="187"/>
      <c r="G22" s="188">
        <f>ROUND(E22*F22,2)</f>
        <v>0</v>
      </c>
      <c r="H22" s="187"/>
      <c r="I22" s="188">
        <f>ROUND(E22*H22,2)</f>
        <v>0</v>
      </c>
      <c r="J22" s="187"/>
      <c r="K22" s="188">
        <f>ROUND(E22*J22,2)</f>
        <v>0</v>
      </c>
      <c r="L22" s="188">
        <v>21</v>
      </c>
      <c r="M22" s="188">
        <f>G22*(1+L22/100)</f>
        <v>0</v>
      </c>
      <c r="N22" s="188">
        <v>0</v>
      </c>
      <c r="O22" s="188">
        <f>ROUND(E22*N22,2)</f>
        <v>0</v>
      </c>
      <c r="P22" s="188">
        <v>0</v>
      </c>
      <c r="Q22" s="188">
        <f>ROUND(E22*P22,2)</f>
        <v>0</v>
      </c>
      <c r="R22" s="188"/>
      <c r="S22" s="188" t="s">
        <v>114</v>
      </c>
      <c r="T22" s="189" t="s">
        <v>114</v>
      </c>
      <c r="U22" s="157">
        <v>0</v>
      </c>
      <c r="V22" s="157">
        <f>ROUND(E22*U22,2)</f>
        <v>0</v>
      </c>
      <c r="W22" s="157"/>
      <c r="X22" s="157" t="s">
        <v>125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126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169" t="s">
        <v>109</v>
      </c>
      <c r="B23" s="170" t="s">
        <v>63</v>
      </c>
      <c r="C23" s="191" t="s">
        <v>64</v>
      </c>
      <c r="D23" s="171"/>
      <c r="E23" s="172"/>
      <c r="F23" s="173"/>
      <c r="G23" s="173">
        <f>SUMIF(AG24:AG83,"&lt;&gt;NOR",G24:G83)</f>
        <v>0</v>
      </c>
      <c r="H23" s="173"/>
      <c r="I23" s="173">
        <f>SUM(I24:I83)</f>
        <v>0</v>
      </c>
      <c r="J23" s="173"/>
      <c r="K23" s="173">
        <f>SUM(K24:K83)</f>
        <v>0</v>
      </c>
      <c r="L23" s="173"/>
      <c r="M23" s="173">
        <f>SUM(M24:M83)</f>
        <v>0</v>
      </c>
      <c r="N23" s="173"/>
      <c r="O23" s="173">
        <f>SUM(O24:O83)</f>
        <v>0.06</v>
      </c>
      <c r="P23" s="173"/>
      <c r="Q23" s="173">
        <f>SUM(Q24:Q83)</f>
        <v>0.33</v>
      </c>
      <c r="R23" s="173"/>
      <c r="S23" s="173"/>
      <c r="T23" s="174"/>
      <c r="U23" s="168"/>
      <c r="V23" s="168">
        <f>SUM(V24:V83)</f>
        <v>0.88000000000000012</v>
      </c>
      <c r="W23" s="168"/>
      <c r="X23" s="168"/>
      <c r="AG23" t="s">
        <v>110</v>
      </c>
    </row>
    <row r="24" spans="1:60" ht="22.5" outlineLevel="1" x14ac:dyDescent="0.2">
      <c r="A24" s="175">
        <v>8</v>
      </c>
      <c r="B24" s="176" t="s">
        <v>140</v>
      </c>
      <c r="C24" s="192" t="s">
        <v>141</v>
      </c>
      <c r="D24" s="177" t="s">
        <v>113</v>
      </c>
      <c r="E24" s="178">
        <v>0.14399999999999999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80">
        <v>0</v>
      </c>
      <c r="O24" s="180">
        <f>ROUND(E24*N24,2)</f>
        <v>0</v>
      </c>
      <c r="P24" s="180">
        <v>0</v>
      </c>
      <c r="Q24" s="180">
        <f>ROUND(E24*P24,2)</f>
        <v>0</v>
      </c>
      <c r="R24" s="180"/>
      <c r="S24" s="180" t="s">
        <v>114</v>
      </c>
      <c r="T24" s="181" t="s">
        <v>114</v>
      </c>
      <c r="U24" s="157">
        <v>0.66800000000000004</v>
      </c>
      <c r="V24" s="157">
        <f>ROUND(E24*U24,2)</f>
        <v>0.1</v>
      </c>
      <c r="W24" s="157"/>
      <c r="X24" s="157" t="s">
        <v>115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142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3" t="s">
        <v>143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3" t="s">
        <v>144</v>
      </c>
      <c r="D26" s="158"/>
      <c r="E26" s="159">
        <v>0.14399999999999999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5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4" t="s">
        <v>121</v>
      </c>
      <c r="D27" s="160"/>
      <c r="E27" s="161">
        <v>0.14399999999999999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1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5">
        <v>9</v>
      </c>
      <c r="B28" s="176" t="s">
        <v>145</v>
      </c>
      <c r="C28" s="192" t="s">
        <v>146</v>
      </c>
      <c r="D28" s="177" t="s">
        <v>113</v>
      </c>
      <c r="E28" s="178">
        <v>0.14399999999999999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80">
        <v>0</v>
      </c>
      <c r="O28" s="180">
        <f>ROUND(E28*N28,2)</f>
        <v>0</v>
      </c>
      <c r="P28" s="180">
        <v>0</v>
      </c>
      <c r="Q28" s="180">
        <f>ROUND(E28*P28,2)</f>
        <v>0</v>
      </c>
      <c r="R28" s="180"/>
      <c r="S28" s="180" t="s">
        <v>114</v>
      </c>
      <c r="T28" s="181" t="s">
        <v>114</v>
      </c>
      <c r="U28" s="157">
        <v>0.59099999999999997</v>
      </c>
      <c r="V28" s="157">
        <f>ROUND(E28*U28,2)</f>
        <v>0.09</v>
      </c>
      <c r="W28" s="157"/>
      <c r="X28" s="157" t="s">
        <v>115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142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3" t="s">
        <v>143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3" t="s">
        <v>144</v>
      </c>
      <c r="D30" s="158"/>
      <c r="E30" s="159">
        <v>0.14399999999999999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4" t="s">
        <v>121</v>
      </c>
      <c r="D31" s="160"/>
      <c r="E31" s="161">
        <v>0.14399999999999999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1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10</v>
      </c>
      <c r="B32" s="176" t="s">
        <v>147</v>
      </c>
      <c r="C32" s="192" t="s">
        <v>148</v>
      </c>
      <c r="D32" s="177" t="s">
        <v>113</v>
      </c>
      <c r="E32" s="178">
        <v>0.14399999999999999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 t="s">
        <v>114</v>
      </c>
      <c r="T32" s="181" t="s">
        <v>114</v>
      </c>
      <c r="U32" s="157">
        <v>0.65200000000000002</v>
      </c>
      <c r="V32" s="157">
        <f>ROUND(E32*U32,2)</f>
        <v>0.09</v>
      </c>
      <c r="W32" s="157"/>
      <c r="X32" s="157" t="s">
        <v>115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142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3" t="s">
        <v>143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3" t="s">
        <v>144</v>
      </c>
      <c r="D34" s="158"/>
      <c r="E34" s="159">
        <v>0.14399999999999999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4" t="s">
        <v>121</v>
      </c>
      <c r="D35" s="160"/>
      <c r="E35" s="161">
        <v>0.14399999999999999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1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5">
        <v>11</v>
      </c>
      <c r="B36" s="176" t="s">
        <v>149</v>
      </c>
      <c r="C36" s="192" t="s">
        <v>150</v>
      </c>
      <c r="D36" s="177" t="s">
        <v>113</v>
      </c>
      <c r="E36" s="178">
        <v>0.14399999999999999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0</v>
      </c>
      <c r="O36" s="180">
        <f>ROUND(E36*N36,2)</f>
        <v>0</v>
      </c>
      <c r="P36" s="180">
        <v>0</v>
      </c>
      <c r="Q36" s="180">
        <f>ROUND(E36*P36,2)</f>
        <v>0</v>
      </c>
      <c r="R36" s="180"/>
      <c r="S36" s="180" t="s">
        <v>114</v>
      </c>
      <c r="T36" s="181" t="s">
        <v>114</v>
      </c>
      <c r="U36" s="157">
        <v>3.1E-2</v>
      </c>
      <c r="V36" s="157">
        <f>ROUND(E36*U36,2)</f>
        <v>0</v>
      </c>
      <c r="W36" s="157"/>
      <c r="X36" s="157" t="s">
        <v>115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142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55"/>
      <c r="B37" s="156"/>
      <c r="C37" s="274" t="s">
        <v>151</v>
      </c>
      <c r="D37" s="275"/>
      <c r="E37" s="275"/>
      <c r="F37" s="275"/>
      <c r="G37" s="275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128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82" t="str">
        <f>C37</f>
        <v>Uložení sypaniny do násypů nebo na skládku s rozprostřením sypaniny ve vrstvách a s hrubým urovnáním.</v>
      </c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3" t="s">
        <v>143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3" t="s">
        <v>144</v>
      </c>
      <c r="D39" s="158"/>
      <c r="E39" s="159">
        <v>0.14399999999999999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5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4" t="s">
        <v>121</v>
      </c>
      <c r="D40" s="160"/>
      <c r="E40" s="161">
        <v>0.14399999999999999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1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75">
        <v>12</v>
      </c>
      <c r="B41" s="176" t="s">
        <v>152</v>
      </c>
      <c r="C41" s="192" t="s">
        <v>153</v>
      </c>
      <c r="D41" s="177" t="s">
        <v>113</v>
      </c>
      <c r="E41" s="178">
        <v>0.14399999999999999</v>
      </c>
      <c r="F41" s="179"/>
      <c r="G41" s="180">
        <f>ROUND(E41*F41,2)</f>
        <v>0</v>
      </c>
      <c r="H41" s="179"/>
      <c r="I41" s="180">
        <f>ROUND(E41*H41,2)</f>
        <v>0</v>
      </c>
      <c r="J41" s="179"/>
      <c r="K41" s="180">
        <f>ROUND(E41*J41,2)</f>
        <v>0</v>
      </c>
      <c r="L41" s="180">
        <v>21</v>
      </c>
      <c r="M41" s="180">
        <f>G41*(1+L41/100)</f>
        <v>0</v>
      </c>
      <c r="N41" s="180">
        <v>0</v>
      </c>
      <c r="O41" s="180">
        <f>ROUND(E41*N41,2)</f>
        <v>0</v>
      </c>
      <c r="P41" s="180">
        <v>0</v>
      </c>
      <c r="Q41" s="180">
        <f>ROUND(E41*P41,2)</f>
        <v>0</v>
      </c>
      <c r="R41" s="180"/>
      <c r="S41" s="180" t="s">
        <v>114</v>
      </c>
      <c r="T41" s="181" t="s">
        <v>114</v>
      </c>
      <c r="U41" s="157">
        <v>1.0999999999999999E-2</v>
      </c>
      <c r="V41" s="157">
        <f>ROUND(E41*U41,2)</f>
        <v>0</v>
      </c>
      <c r="W41" s="157"/>
      <c r="X41" s="157" t="s">
        <v>115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142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3" t="s">
        <v>143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3" t="s">
        <v>144</v>
      </c>
      <c r="D43" s="158"/>
      <c r="E43" s="159">
        <v>0.14399999999999999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5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4" t="s">
        <v>121</v>
      </c>
      <c r="D44" s="160"/>
      <c r="E44" s="161">
        <v>0.14399999999999999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1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5">
        <v>13</v>
      </c>
      <c r="B45" s="176" t="s">
        <v>154</v>
      </c>
      <c r="C45" s="192" t="s">
        <v>155</v>
      </c>
      <c r="D45" s="177" t="s">
        <v>113</v>
      </c>
      <c r="E45" s="178">
        <v>1.44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80">
        <v>0</v>
      </c>
      <c r="O45" s="180">
        <f>ROUND(E45*N45,2)</f>
        <v>0</v>
      </c>
      <c r="P45" s="180">
        <v>0</v>
      </c>
      <c r="Q45" s="180">
        <f>ROUND(E45*P45,2)</f>
        <v>0</v>
      </c>
      <c r="R45" s="180"/>
      <c r="S45" s="180" t="s">
        <v>114</v>
      </c>
      <c r="T45" s="181" t="s">
        <v>114</v>
      </c>
      <c r="U45" s="157">
        <v>0</v>
      </c>
      <c r="V45" s="157">
        <f>ROUND(E45*U45,2)</f>
        <v>0</v>
      </c>
      <c r="W45" s="157"/>
      <c r="X45" s="157" t="s">
        <v>115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142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3" t="s">
        <v>156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3" t="s">
        <v>157</v>
      </c>
      <c r="D47" s="158"/>
      <c r="E47" s="159">
        <v>0.14399999999999999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5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4" t="s">
        <v>121</v>
      </c>
      <c r="D48" s="160"/>
      <c r="E48" s="161">
        <v>0.14399999999999999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1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6" t="s">
        <v>158</v>
      </c>
      <c r="D49" s="162"/>
      <c r="E49" s="163">
        <v>1.296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4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5">
        <v>14</v>
      </c>
      <c r="B50" s="176" t="s">
        <v>159</v>
      </c>
      <c r="C50" s="192" t="s">
        <v>160</v>
      </c>
      <c r="D50" s="177" t="s">
        <v>113</v>
      </c>
      <c r="E50" s="178">
        <v>0.14399999999999999</v>
      </c>
      <c r="F50" s="179"/>
      <c r="G50" s="180">
        <f>ROUND(E50*F50,2)</f>
        <v>0</v>
      </c>
      <c r="H50" s="179"/>
      <c r="I50" s="180">
        <f>ROUND(E50*H50,2)</f>
        <v>0</v>
      </c>
      <c r="J50" s="179"/>
      <c r="K50" s="180">
        <f>ROUND(E50*J50,2)</f>
        <v>0</v>
      </c>
      <c r="L50" s="180">
        <v>21</v>
      </c>
      <c r="M50" s="180">
        <f>G50*(1+L50/100)</f>
        <v>0</v>
      </c>
      <c r="N50" s="180">
        <v>0</v>
      </c>
      <c r="O50" s="180">
        <f>ROUND(E50*N50,2)</f>
        <v>0</v>
      </c>
      <c r="P50" s="180">
        <v>0</v>
      </c>
      <c r="Q50" s="180">
        <f>ROUND(E50*P50,2)</f>
        <v>0</v>
      </c>
      <c r="R50" s="180"/>
      <c r="S50" s="180" t="s">
        <v>114</v>
      </c>
      <c r="T50" s="181" t="s">
        <v>114</v>
      </c>
      <c r="U50" s="157">
        <v>0</v>
      </c>
      <c r="V50" s="157">
        <f>ROUND(E50*U50,2)</f>
        <v>0</v>
      </c>
      <c r="W50" s="157"/>
      <c r="X50" s="157" t="s">
        <v>115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142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3" t="s">
        <v>156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3" t="s">
        <v>157</v>
      </c>
      <c r="D52" s="158"/>
      <c r="E52" s="159">
        <v>0.14399999999999999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5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4" t="s">
        <v>121</v>
      </c>
      <c r="D53" s="160"/>
      <c r="E53" s="161">
        <v>0.14399999999999999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1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5">
        <v>15</v>
      </c>
      <c r="B54" s="176" t="s">
        <v>161</v>
      </c>
      <c r="C54" s="192" t="s">
        <v>162</v>
      </c>
      <c r="D54" s="177" t="s">
        <v>113</v>
      </c>
      <c r="E54" s="178">
        <v>0.03</v>
      </c>
      <c r="F54" s="179"/>
      <c r="G54" s="180">
        <f>ROUND(E54*F54,2)</f>
        <v>0</v>
      </c>
      <c r="H54" s="179"/>
      <c r="I54" s="180">
        <f>ROUND(E54*H54,2)</f>
        <v>0</v>
      </c>
      <c r="J54" s="179"/>
      <c r="K54" s="180">
        <f>ROUND(E54*J54,2)</f>
        <v>0</v>
      </c>
      <c r="L54" s="180">
        <v>21</v>
      </c>
      <c r="M54" s="180">
        <f>G54*(1+L54/100)</f>
        <v>0</v>
      </c>
      <c r="N54" s="180">
        <v>0</v>
      </c>
      <c r="O54" s="180">
        <f>ROUND(E54*N54,2)</f>
        <v>0</v>
      </c>
      <c r="P54" s="180">
        <v>0</v>
      </c>
      <c r="Q54" s="180">
        <f>ROUND(E54*P54,2)</f>
        <v>0</v>
      </c>
      <c r="R54" s="180"/>
      <c r="S54" s="180" t="s">
        <v>114</v>
      </c>
      <c r="T54" s="181" t="s">
        <v>114</v>
      </c>
      <c r="U54" s="157">
        <v>0.20200000000000001</v>
      </c>
      <c r="V54" s="157">
        <f>ROUND(E54*U54,2)</f>
        <v>0.01</v>
      </c>
      <c r="W54" s="157"/>
      <c r="X54" s="157" t="s">
        <v>115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142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274" t="s">
        <v>163</v>
      </c>
      <c r="D55" s="275"/>
      <c r="E55" s="275"/>
      <c r="F55" s="275"/>
      <c r="G55" s="275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128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3" t="s">
        <v>164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3" t="s">
        <v>120</v>
      </c>
      <c r="D57" s="158"/>
      <c r="E57" s="159">
        <v>0.03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4" t="s">
        <v>121</v>
      </c>
      <c r="D58" s="160"/>
      <c r="E58" s="161">
        <v>0.03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1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5">
        <v>16</v>
      </c>
      <c r="B59" s="176" t="s">
        <v>165</v>
      </c>
      <c r="C59" s="192" t="s">
        <v>166</v>
      </c>
      <c r="D59" s="177" t="s">
        <v>124</v>
      </c>
      <c r="E59" s="178">
        <v>5.9400000000000001E-2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0</v>
      </c>
      <c r="N59" s="180">
        <v>1</v>
      </c>
      <c r="O59" s="180">
        <f>ROUND(E59*N59,2)</f>
        <v>0.06</v>
      </c>
      <c r="P59" s="180">
        <v>0</v>
      </c>
      <c r="Q59" s="180">
        <f>ROUND(E59*P59,2)</f>
        <v>0</v>
      </c>
      <c r="R59" s="180" t="s">
        <v>167</v>
      </c>
      <c r="S59" s="180" t="s">
        <v>114</v>
      </c>
      <c r="T59" s="181" t="s">
        <v>114</v>
      </c>
      <c r="U59" s="157">
        <v>0</v>
      </c>
      <c r="V59" s="157">
        <f>ROUND(E59*U59,2)</f>
        <v>0</v>
      </c>
      <c r="W59" s="157"/>
      <c r="X59" s="157" t="s">
        <v>168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169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7" t="s">
        <v>170</v>
      </c>
      <c r="D60" s="164"/>
      <c r="E60" s="165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8" t="s">
        <v>171</v>
      </c>
      <c r="D61" s="164"/>
      <c r="E61" s="165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2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8" t="s">
        <v>172</v>
      </c>
      <c r="D62" s="164"/>
      <c r="E62" s="165">
        <v>0.03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2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9" t="s">
        <v>173</v>
      </c>
      <c r="D63" s="166"/>
      <c r="E63" s="167">
        <v>0.03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3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7" t="s">
        <v>174</v>
      </c>
      <c r="D64" s="164"/>
      <c r="E64" s="165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3" t="s">
        <v>175</v>
      </c>
      <c r="D65" s="158"/>
      <c r="E65" s="159">
        <v>5.3999999999999999E-2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4" t="s">
        <v>121</v>
      </c>
      <c r="D66" s="160"/>
      <c r="E66" s="161">
        <v>5.3999999999999999E-2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1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6" t="s">
        <v>176</v>
      </c>
      <c r="D67" s="162"/>
      <c r="E67" s="163">
        <v>5.4000000000000003E-3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4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5">
        <v>17</v>
      </c>
      <c r="B68" s="176" t="s">
        <v>177</v>
      </c>
      <c r="C68" s="192" t="s">
        <v>178</v>
      </c>
      <c r="D68" s="177" t="s">
        <v>179</v>
      </c>
      <c r="E68" s="178">
        <v>0.3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80">
        <v>0</v>
      </c>
      <c r="O68" s="180">
        <f>ROUND(E68*N68,2)</f>
        <v>0</v>
      </c>
      <c r="P68" s="180">
        <v>0</v>
      </c>
      <c r="Q68" s="180">
        <f>ROUND(E68*P68,2)</f>
        <v>0</v>
      </c>
      <c r="R68" s="180"/>
      <c r="S68" s="180" t="s">
        <v>114</v>
      </c>
      <c r="T68" s="181" t="s">
        <v>114</v>
      </c>
      <c r="U68" s="157">
        <v>1.7999999999999999E-2</v>
      </c>
      <c r="V68" s="157">
        <f>ROUND(E68*U68,2)</f>
        <v>0.01</v>
      </c>
      <c r="W68" s="157"/>
      <c r="X68" s="157" t="s">
        <v>115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116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3" t="s">
        <v>117</v>
      </c>
      <c r="D69" s="158"/>
      <c r="E69" s="159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3" t="s">
        <v>180</v>
      </c>
      <c r="D70" s="158"/>
      <c r="E70" s="159">
        <v>0.3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4" t="s">
        <v>121</v>
      </c>
      <c r="D71" s="160"/>
      <c r="E71" s="161">
        <v>0.3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1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5">
        <v>18</v>
      </c>
      <c r="B72" s="176" t="s">
        <v>181</v>
      </c>
      <c r="C72" s="192" t="s">
        <v>182</v>
      </c>
      <c r="D72" s="177" t="s">
        <v>183</v>
      </c>
      <c r="E72" s="178">
        <v>2.2000000000000002</v>
      </c>
      <c r="F72" s="179"/>
      <c r="G72" s="180">
        <f>ROUND(E72*F72,2)</f>
        <v>0</v>
      </c>
      <c r="H72" s="179"/>
      <c r="I72" s="180">
        <f>ROUND(E72*H72,2)</f>
        <v>0</v>
      </c>
      <c r="J72" s="179"/>
      <c r="K72" s="180">
        <f>ROUND(E72*J72,2)</f>
        <v>0</v>
      </c>
      <c r="L72" s="180">
        <v>21</v>
      </c>
      <c r="M72" s="180">
        <f>G72*(1+L72/100)</f>
        <v>0</v>
      </c>
      <c r="N72" s="180">
        <v>0</v>
      </c>
      <c r="O72" s="180">
        <f>ROUND(E72*N72,2)</f>
        <v>0</v>
      </c>
      <c r="P72" s="180">
        <v>0</v>
      </c>
      <c r="Q72" s="180">
        <f>ROUND(E72*P72,2)</f>
        <v>0</v>
      </c>
      <c r="R72" s="180"/>
      <c r="S72" s="180" t="s">
        <v>114</v>
      </c>
      <c r="T72" s="181" t="s">
        <v>114</v>
      </c>
      <c r="U72" s="157">
        <v>5.5E-2</v>
      </c>
      <c r="V72" s="157">
        <f>ROUND(E72*U72,2)</f>
        <v>0.12</v>
      </c>
      <c r="W72" s="157"/>
      <c r="X72" s="157" t="s">
        <v>115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116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3" t="s">
        <v>184</v>
      </c>
      <c r="D73" s="158"/>
      <c r="E73" s="159">
        <v>2.2000000000000002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4" t="s">
        <v>121</v>
      </c>
      <c r="D74" s="160"/>
      <c r="E74" s="161">
        <v>2.2000000000000002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118</v>
      </c>
      <c r="AH74" s="148">
        <v>1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5">
        <v>19</v>
      </c>
      <c r="B75" s="176" t="s">
        <v>185</v>
      </c>
      <c r="C75" s="192" t="s">
        <v>186</v>
      </c>
      <c r="D75" s="177" t="s">
        <v>179</v>
      </c>
      <c r="E75" s="178">
        <v>0.3</v>
      </c>
      <c r="F75" s="179"/>
      <c r="G75" s="180">
        <f>ROUND(E75*F75,2)</f>
        <v>0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0</v>
      </c>
      <c r="N75" s="180">
        <v>0</v>
      </c>
      <c r="O75" s="180">
        <f>ROUND(E75*N75,2)</f>
        <v>0</v>
      </c>
      <c r="P75" s="180">
        <v>0.33</v>
      </c>
      <c r="Q75" s="180">
        <f>ROUND(E75*P75,2)</f>
        <v>0.1</v>
      </c>
      <c r="R75" s="180"/>
      <c r="S75" s="180" t="s">
        <v>114</v>
      </c>
      <c r="T75" s="181" t="s">
        <v>114</v>
      </c>
      <c r="U75" s="157">
        <v>0.625</v>
      </c>
      <c r="V75" s="157">
        <f>ROUND(E75*U75,2)</f>
        <v>0.19</v>
      </c>
      <c r="W75" s="157"/>
      <c r="X75" s="157" t="s">
        <v>115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116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3" t="s">
        <v>187</v>
      </c>
      <c r="D76" s="158"/>
      <c r="E76" s="159">
        <v>0.3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4" t="s">
        <v>121</v>
      </c>
      <c r="D77" s="160"/>
      <c r="E77" s="161">
        <v>0.3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1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5">
        <v>20</v>
      </c>
      <c r="B78" s="176" t="s">
        <v>188</v>
      </c>
      <c r="C78" s="192" t="s">
        <v>189</v>
      </c>
      <c r="D78" s="177" t="s">
        <v>179</v>
      </c>
      <c r="E78" s="178">
        <v>0.3</v>
      </c>
      <c r="F78" s="179"/>
      <c r="G78" s="180">
        <f>ROUND(E78*F78,2)</f>
        <v>0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0</v>
      </c>
      <c r="N78" s="180">
        <v>0</v>
      </c>
      <c r="O78" s="180">
        <f>ROUND(E78*N78,2)</f>
        <v>0</v>
      </c>
      <c r="P78" s="180">
        <v>0.33</v>
      </c>
      <c r="Q78" s="180">
        <f>ROUND(E78*P78,2)</f>
        <v>0.1</v>
      </c>
      <c r="R78" s="180"/>
      <c r="S78" s="180" t="s">
        <v>114</v>
      </c>
      <c r="T78" s="181" t="s">
        <v>114</v>
      </c>
      <c r="U78" s="157">
        <v>0.52649999999999997</v>
      </c>
      <c r="V78" s="157">
        <f>ROUND(E78*U78,2)</f>
        <v>0.16</v>
      </c>
      <c r="W78" s="157"/>
      <c r="X78" s="157" t="s">
        <v>115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116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3" t="s">
        <v>187</v>
      </c>
      <c r="D79" s="158"/>
      <c r="E79" s="159">
        <v>0.3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4" t="s">
        <v>121</v>
      </c>
      <c r="D80" s="160"/>
      <c r="E80" s="161">
        <v>0.3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1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5">
        <v>21</v>
      </c>
      <c r="B81" s="176" t="s">
        <v>190</v>
      </c>
      <c r="C81" s="192" t="s">
        <v>191</v>
      </c>
      <c r="D81" s="177" t="s">
        <v>179</v>
      </c>
      <c r="E81" s="178">
        <v>0.3</v>
      </c>
      <c r="F81" s="179"/>
      <c r="G81" s="180">
        <f>ROUND(E81*F81,2)</f>
        <v>0</v>
      </c>
      <c r="H81" s="179"/>
      <c r="I81" s="180">
        <f>ROUND(E81*H81,2)</f>
        <v>0</v>
      </c>
      <c r="J81" s="179"/>
      <c r="K81" s="180">
        <f>ROUND(E81*J81,2)</f>
        <v>0</v>
      </c>
      <c r="L81" s="180">
        <v>21</v>
      </c>
      <c r="M81" s="180">
        <f>G81*(1+L81/100)</f>
        <v>0</v>
      </c>
      <c r="N81" s="180">
        <v>0</v>
      </c>
      <c r="O81" s="180">
        <f>ROUND(E81*N81,2)</f>
        <v>0</v>
      </c>
      <c r="P81" s="180">
        <v>0.44</v>
      </c>
      <c r="Q81" s="180">
        <f>ROUND(E81*P81,2)</f>
        <v>0.13</v>
      </c>
      <c r="R81" s="180"/>
      <c r="S81" s="180" t="s">
        <v>114</v>
      </c>
      <c r="T81" s="181" t="s">
        <v>114</v>
      </c>
      <c r="U81" s="157">
        <v>0.376</v>
      </c>
      <c r="V81" s="157">
        <f>ROUND(E81*U81,2)</f>
        <v>0.11</v>
      </c>
      <c r="W81" s="157"/>
      <c r="X81" s="157" t="s">
        <v>115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116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3" t="s">
        <v>187</v>
      </c>
      <c r="D82" s="158"/>
      <c r="E82" s="159">
        <v>0.3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4" t="s">
        <v>121</v>
      </c>
      <c r="D83" s="160"/>
      <c r="E83" s="161">
        <v>0.3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x14ac:dyDescent="0.2">
      <c r="A84" s="169" t="s">
        <v>109</v>
      </c>
      <c r="B84" s="170" t="s">
        <v>65</v>
      </c>
      <c r="C84" s="191" t="s">
        <v>66</v>
      </c>
      <c r="D84" s="171"/>
      <c r="E84" s="172"/>
      <c r="F84" s="173"/>
      <c r="G84" s="173">
        <f>SUMIF(AG85:AG103,"&lt;&gt;NOR",G85:G103)</f>
        <v>0</v>
      </c>
      <c r="H84" s="173"/>
      <c r="I84" s="173">
        <f>SUM(I85:I103)</f>
        <v>0</v>
      </c>
      <c r="J84" s="173"/>
      <c r="K84" s="173">
        <f>SUM(K85:K103)</f>
        <v>0</v>
      </c>
      <c r="L84" s="173"/>
      <c r="M84" s="173">
        <f>SUM(M85:M103)</f>
        <v>0</v>
      </c>
      <c r="N84" s="173"/>
      <c r="O84" s="173">
        <f>SUM(O85:O103)</f>
        <v>0.84</v>
      </c>
      <c r="P84" s="173"/>
      <c r="Q84" s="173">
        <f>SUM(Q85:Q103)</f>
        <v>0</v>
      </c>
      <c r="R84" s="173"/>
      <c r="S84" s="173"/>
      <c r="T84" s="174"/>
      <c r="U84" s="168"/>
      <c r="V84" s="168">
        <f>SUM(V85:V103)</f>
        <v>1.71</v>
      </c>
      <c r="W84" s="168"/>
      <c r="X84" s="168"/>
      <c r="AG84" t="s">
        <v>110</v>
      </c>
    </row>
    <row r="85" spans="1:60" outlineLevel="1" x14ac:dyDescent="0.2">
      <c r="A85" s="175">
        <v>22</v>
      </c>
      <c r="B85" s="176" t="s">
        <v>192</v>
      </c>
      <c r="C85" s="192" t="s">
        <v>193</v>
      </c>
      <c r="D85" s="177" t="s">
        <v>194</v>
      </c>
      <c r="E85" s="178">
        <v>2</v>
      </c>
      <c r="F85" s="179"/>
      <c r="G85" s="180">
        <f>ROUND(E85*F85,2)</f>
        <v>0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0</v>
      </c>
      <c r="N85" s="180">
        <v>1.6299999999999999E-3</v>
      </c>
      <c r="O85" s="180">
        <f>ROUND(E85*N85,2)</f>
        <v>0</v>
      </c>
      <c r="P85" s="180">
        <v>0</v>
      </c>
      <c r="Q85" s="180">
        <f>ROUND(E85*P85,2)</f>
        <v>0</v>
      </c>
      <c r="R85" s="180"/>
      <c r="S85" s="180" t="s">
        <v>114</v>
      </c>
      <c r="T85" s="181" t="s">
        <v>114</v>
      </c>
      <c r="U85" s="157">
        <v>0.4</v>
      </c>
      <c r="V85" s="157">
        <f>ROUND(E85*U85,2)</f>
        <v>0.8</v>
      </c>
      <c r="W85" s="157"/>
      <c r="X85" s="157" t="s">
        <v>115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142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3" t="s">
        <v>195</v>
      </c>
      <c r="D86" s="158"/>
      <c r="E86" s="159">
        <v>2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4" t="s">
        <v>121</v>
      </c>
      <c r="D87" s="160"/>
      <c r="E87" s="161">
        <v>2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1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5">
        <v>23</v>
      </c>
      <c r="B88" s="176" t="s">
        <v>196</v>
      </c>
      <c r="C88" s="192" t="s">
        <v>197</v>
      </c>
      <c r="D88" s="177" t="s">
        <v>113</v>
      </c>
      <c r="E88" s="178">
        <v>0.32400000000000001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2.5249999999999999</v>
      </c>
      <c r="O88" s="180">
        <f>ROUND(E88*N88,2)</f>
        <v>0.82</v>
      </c>
      <c r="P88" s="180">
        <v>0</v>
      </c>
      <c r="Q88" s="180">
        <f>ROUND(E88*P88,2)</f>
        <v>0</v>
      </c>
      <c r="R88" s="180"/>
      <c r="S88" s="180" t="s">
        <v>114</v>
      </c>
      <c r="T88" s="181" t="s">
        <v>114</v>
      </c>
      <c r="U88" s="157">
        <v>0.47699999999999998</v>
      </c>
      <c r="V88" s="157">
        <f>ROUND(E88*U88,2)</f>
        <v>0.15</v>
      </c>
      <c r="W88" s="157"/>
      <c r="X88" s="157" t="s">
        <v>115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142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274" t="s">
        <v>198</v>
      </c>
      <c r="D89" s="275"/>
      <c r="E89" s="275"/>
      <c r="F89" s="275"/>
      <c r="G89" s="275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128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3" t="s">
        <v>199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93" t="s">
        <v>200</v>
      </c>
      <c r="D91" s="158"/>
      <c r="E91" s="159">
        <v>0.27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4" t="s">
        <v>121</v>
      </c>
      <c r="D92" s="160"/>
      <c r="E92" s="161">
        <v>0.27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1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6" t="s">
        <v>201</v>
      </c>
      <c r="D93" s="162"/>
      <c r="E93" s="163">
        <v>5.3999999999999999E-2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4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5">
        <v>24</v>
      </c>
      <c r="B94" s="176" t="s">
        <v>202</v>
      </c>
      <c r="C94" s="192" t="s">
        <v>203</v>
      </c>
      <c r="D94" s="177" t="s">
        <v>179</v>
      </c>
      <c r="E94" s="178">
        <v>0.55000000000000004</v>
      </c>
      <c r="F94" s="179"/>
      <c r="G94" s="180">
        <f>ROUND(E94*F94,2)</f>
        <v>0</v>
      </c>
      <c r="H94" s="179"/>
      <c r="I94" s="180">
        <f>ROUND(E94*H94,2)</f>
        <v>0</v>
      </c>
      <c r="J94" s="179"/>
      <c r="K94" s="180">
        <f>ROUND(E94*J94,2)</f>
        <v>0</v>
      </c>
      <c r="L94" s="180">
        <v>21</v>
      </c>
      <c r="M94" s="180">
        <f>G94*(1+L94/100)</f>
        <v>0</v>
      </c>
      <c r="N94" s="180">
        <v>3.9199999999999999E-2</v>
      </c>
      <c r="O94" s="180">
        <f>ROUND(E94*N94,2)</f>
        <v>0.02</v>
      </c>
      <c r="P94" s="180">
        <v>0</v>
      </c>
      <c r="Q94" s="180">
        <f>ROUND(E94*P94,2)</f>
        <v>0</v>
      </c>
      <c r="R94" s="180"/>
      <c r="S94" s="180" t="s">
        <v>114</v>
      </c>
      <c r="T94" s="181" t="s">
        <v>114</v>
      </c>
      <c r="U94" s="157">
        <v>1.05</v>
      </c>
      <c r="V94" s="157">
        <f>ROUND(E94*U94,2)</f>
        <v>0.57999999999999996</v>
      </c>
      <c r="W94" s="157"/>
      <c r="X94" s="157" t="s">
        <v>115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142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3" t="s">
        <v>199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3" t="s">
        <v>204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93" t="s">
        <v>205</v>
      </c>
      <c r="D97" s="158"/>
      <c r="E97" s="159">
        <v>0.55000000000000004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4" t="s">
        <v>121</v>
      </c>
      <c r="D98" s="160"/>
      <c r="E98" s="161">
        <v>0.55000000000000004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1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5">
        <v>25</v>
      </c>
      <c r="B99" s="176" t="s">
        <v>206</v>
      </c>
      <c r="C99" s="192" t="s">
        <v>207</v>
      </c>
      <c r="D99" s="177" t="s">
        <v>179</v>
      </c>
      <c r="E99" s="178">
        <v>0.55000000000000004</v>
      </c>
      <c r="F99" s="179"/>
      <c r="G99" s="180">
        <f>ROUND(E99*F99,2)</f>
        <v>0</v>
      </c>
      <c r="H99" s="179"/>
      <c r="I99" s="180">
        <f>ROUND(E99*H99,2)</f>
        <v>0</v>
      </c>
      <c r="J99" s="179"/>
      <c r="K99" s="180">
        <f>ROUND(E99*J99,2)</f>
        <v>0</v>
      </c>
      <c r="L99" s="180">
        <v>21</v>
      </c>
      <c r="M99" s="180">
        <f>G99*(1+L99/100)</f>
        <v>0</v>
      </c>
      <c r="N99" s="180">
        <v>0</v>
      </c>
      <c r="O99" s="180">
        <f>ROUND(E99*N99,2)</f>
        <v>0</v>
      </c>
      <c r="P99" s="180">
        <v>0</v>
      </c>
      <c r="Q99" s="180">
        <f>ROUND(E99*P99,2)</f>
        <v>0</v>
      </c>
      <c r="R99" s="180"/>
      <c r="S99" s="180" t="s">
        <v>114</v>
      </c>
      <c r="T99" s="181" t="s">
        <v>114</v>
      </c>
      <c r="U99" s="157">
        <v>0.32</v>
      </c>
      <c r="V99" s="157">
        <f>ROUND(E99*U99,2)</f>
        <v>0.18</v>
      </c>
      <c r="W99" s="157"/>
      <c r="X99" s="157" t="s">
        <v>115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142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274" t="s">
        <v>208</v>
      </c>
      <c r="D100" s="275"/>
      <c r="E100" s="275"/>
      <c r="F100" s="275"/>
      <c r="G100" s="275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128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93" t="s">
        <v>209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3" t="s">
        <v>210</v>
      </c>
      <c r="D102" s="158"/>
      <c r="E102" s="159">
        <v>0.55000000000000004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5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4" t="s">
        <v>121</v>
      </c>
      <c r="D103" s="160"/>
      <c r="E103" s="161">
        <v>0.55000000000000004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1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x14ac:dyDescent="0.2">
      <c r="A104" s="169" t="s">
        <v>109</v>
      </c>
      <c r="B104" s="170" t="s">
        <v>69</v>
      </c>
      <c r="C104" s="191" t="s">
        <v>70</v>
      </c>
      <c r="D104" s="171"/>
      <c r="E104" s="172"/>
      <c r="F104" s="173"/>
      <c r="G104" s="173">
        <f>SUMIF(AG105:AG119,"&lt;&gt;NOR",G105:G119)</f>
        <v>0</v>
      </c>
      <c r="H104" s="173"/>
      <c r="I104" s="173">
        <f>SUM(I105:I119)</f>
        <v>0</v>
      </c>
      <c r="J104" s="173"/>
      <c r="K104" s="173">
        <f>SUM(K105:K119)</f>
        <v>0</v>
      </c>
      <c r="L104" s="173"/>
      <c r="M104" s="173">
        <f>SUM(M105:M119)</f>
        <v>0</v>
      </c>
      <c r="N104" s="173"/>
      <c r="O104" s="173">
        <f>SUM(O105:O119)</f>
        <v>0.01</v>
      </c>
      <c r="P104" s="173"/>
      <c r="Q104" s="173">
        <f>SUM(Q105:Q119)</f>
        <v>0</v>
      </c>
      <c r="R104" s="173"/>
      <c r="S104" s="173"/>
      <c r="T104" s="174"/>
      <c r="U104" s="168"/>
      <c r="V104" s="168">
        <f>SUM(V105:V119)</f>
        <v>2.52</v>
      </c>
      <c r="W104" s="168"/>
      <c r="X104" s="168"/>
      <c r="AG104" t="s">
        <v>110</v>
      </c>
    </row>
    <row r="105" spans="1:60" outlineLevel="1" x14ac:dyDescent="0.2">
      <c r="A105" s="175">
        <v>26</v>
      </c>
      <c r="B105" s="176" t="s">
        <v>211</v>
      </c>
      <c r="C105" s="192" t="s">
        <v>212</v>
      </c>
      <c r="D105" s="177" t="s">
        <v>183</v>
      </c>
      <c r="E105" s="178">
        <v>2.2000000000000002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80">
        <v>4.3E-3</v>
      </c>
      <c r="O105" s="180">
        <f>ROUND(E105*N105,2)</f>
        <v>0.01</v>
      </c>
      <c r="P105" s="180">
        <v>0</v>
      </c>
      <c r="Q105" s="180">
        <f>ROUND(E105*P105,2)</f>
        <v>0</v>
      </c>
      <c r="R105" s="180"/>
      <c r="S105" s="180" t="s">
        <v>213</v>
      </c>
      <c r="T105" s="181" t="s">
        <v>114</v>
      </c>
      <c r="U105" s="157">
        <v>0.20799999999999999</v>
      </c>
      <c r="V105" s="157">
        <f>ROUND(E105*U105,2)</f>
        <v>0.46</v>
      </c>
      <c r="W105" s="157"/>
      <c r="X105" s="157" t="s">
        <v>115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116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93" t="s">
        <v>184</v>
      </c>
      <c r="D106" s="158"/>
      <c r="E106" s="159">
        <v>2.2000000000000002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4" t="s">
        <v>121</v>
      </c>
      <c r="D107" s="160"/>
      <c r="E107" s="161">
        <v>2.2000000000000002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1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5">
        <v>27</v>
      </c>
      <c r="B108" s="176" t="s">
        <v>214</v>
      </c>
      <c r="C108" s="192" t="s">
        <v>215</v>
      </c>
      <c r="D108" s="177" t="s">
        <v>183</v>
      </c>
      <c r="E108" s="178">
        <v>26.1</v>
      </c>
      <c r="F108" s="179"/>
      <c r="G108" s="180">
        <f>ROUND(E108*F108,2)</f>
        <v>0</v>
      </c>
      <c r="H108" s="179"/>
      <c r="I108" s="180">
        <f>ROUND(E108*H108,2)</f>
        <v>0</v>
      </c>
      <c r="J108" s="179"/>
      <c r="K108" s="180">
        <f>ROUND(E108*J108,2)</f>
        <v>0</v>
      </c>
      <c r="L108" s="180">
        <v>21</v>
      </c>
      <c r="M108" s="180">
        <f>G108*(1+L108/100)</f>
        <v>0</v>
      </c>
      <c r="N108" s="180">
        <v>0</v>
      </c>
      <c r="O108" s="180">
        <f>ROUND(E108*N108,2)</f>
        <v>0</v>
      </c>
      <c r="P108" s="180">
        <v>0</v>
      </c>
      <c r="Q108" s="180">
        <f>ROUND(E108*P108,2)</f>
        <v>0</v>
      </c>
      <c r="R108" s="180"/>
      <c r="S108" s="180" t="s">
        <v>114</v>
      </c>
      <c r="T108" s="181" t="s">
        <v>114</v>
      </c>
      <c r="U108" s="157">
        <v>1.2E-2</v>
      </c>
      <c r="V108" s="157">
        <f>ROUND(E108*U108,2)</f>
        <v>0.31</v>
      </c>
      <c r="W108" s="157"/>
      <c r="X108" s="157" t="s">
        <v>115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116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3" t="s">
        <v>216</v>
      </c>
      <c r="D109" s="158"/>
      <c r="E109" s="159">
        <v>26.1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94" t="s">
        <v>121</v>
      </c>
      <c r="D110" s="160"/>
      <c r="E110" s="161">
        <v>26.1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1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5">
        <v>28</v>
      </c>
      <c r="B111" s="176" t="s">
        <v>217</v>
      </c>
      <c r="C111" s="192" t="s">
        <v>218</v>
      </c>
      <c r="D111" s="177" t="s">
        <v>183</v>
      </c>
      <c r="E111" s="178">
        <v>26.1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9.0000000000000006E-5</v>
      </c>
      <c r="O111" s="180">
        <f>ROUND(E111*N111,2)</f>
        <v>0</v>
      </c>
      <c r="P111" s="180">
        <v>0</v>
      </c>
      <c r="Q111" s="180">
        <f>ROUND(E111*P111,2)</f>
        <v>0</v>
      </c>
      <c r="R111" s="180"/>
      <c r="S111" s="180" t="s">
        <v>114</v>
      </c>
      <c r="T111" s="181" t="s">
        <v>114</v>
      </c>
      <c r="U111" s="157">
        <v>2.1999999999999999E-2</v>
      </c>
      <c r="V111" s="157">
        <f>ROUND(E111*U111,2)</f>
        <v>0.56999999999999995</v>
      </c>
      <c r="W111" s="157"/>
      <c r="X111" s="157" t="s">
        <v>115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116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3" t="s">
        <v>216</v>
      </c>
      <c r="D112" s="158"/>
      <c r="E112" s="159">
        <v>26.1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4" t="s">
        <v>121</v>
      </c>
      <c r="D113" s="160"/>
      <c r="E113" s="161">
        <v>26.1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1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5">
        <v>29</v>
      </c>
      <c r="B114" s="176" t="s">
        <v>219</v>
      </c>
      <c r="C114" s="192" t="s">
        <v>220</v>
      </c>
      <c r="D114" s="177" t="s">
        <v>179</v>
      </c>
      <c r="E114" s="178">
        <v>2.7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80">
        <v>0</v>
      </c>
      <c r="O114" s="180">
        <f>ROUND(E114*N114,2)</f>
        <v>0</v>
      </c>
      <c r="P114" s="180">
        <v>0</v>
      </c>
      <c r="Q114" s="180">
        <f>ROUND(E114*P114,2)</f>
        <v>0</v>
      </c>
      <c r="R114" s="180"/>
      <c r="S114" s="180" t="s">
        <v>114</v>
      </c>
      <c r="T114" s="181" t="s">
        <v>114</v>
      </c>
      <c r="U114" s="157">
        <v>0.125</v>
      </c>
      <c r="V114" s="157">
        <f>ROUND(E114*U114,2)</f>
        <v>0.34</v>
      </c>
      <c r="W114" s="157"/>
      <c r="X114" s="157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116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93" t="s">
        <v>221</v>
      </c>
      <c r="D115" s="158"/>
      <c r="E115" s="159">
        <v>2.7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4" t="s">
        <v>121</v>
      </c>
      <c r="D116" s="160"/>
      <c r="E116" s="161">
        <v>2.7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1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5">
        <v>30</v>
      </c>
      <c r="B117" s="176" t="s">
        <v>222</v>
      </c>
      <c r="C117" s="192" t="s">
        <v>223</v>
      </c>
      <c r="D117" s="177" t="s">
        <v>179</v>
      </c>
      <c r="E117" s="178">
        <v>2.7</v>
      </c>
      <c r="F117" s="179"/>
      <c r="G117" s="180">
        <f>ROUND(E117*F117,2)</f>
        <v>0</v>
      </c>
      <c r="H117" s="179"/>
      <c r="I117" s="180">
        <f>ROUND(E117*H117,2)</f>
        <v>0</v>
      </c>
      <c r="J117" s="179"/>
      <c r="K117" s="180">
        <f>ROUND(E117*J117,2)</f>
        <v>0</v>
      </c>
      <c r="L117" s="180">
        <v>21</v>
      </c>
      <c r="M117" s="180">
        <f>G117*(1+L117/100)</f>
        <v>0</v>
      </c>
      <c r="N117" s="180">
        <v>7.6000000000000004E-4</v>
      </c>
      <c r="O117" s="180">
        <f>ROUND(E117*N117,2)</f>
        <v>0</v>
      </c>
      <c r="P117" s="180">
        <v>0</v>
      </c>
      <c r="Q117" s="180">
        <f>ROUND(E117*P117,2)</f>
        <v>0</v>
      </c>
      <c r="R117" s="180"/>
      <c r="S117" s="180" t="s">
        <v>114</v>
      </c>
      <c r="T117" s="181" t="s">
        <v>114</v>
      </c>
      <c r="U117" s="157">
        <v>0.311</v>
      </c>
      <c r="V117" s="157">
        <f>ROUND(E117*U117,2)</f>
        <v>0.84</v>
      </c>
      <c r="W117" s="157"/>
      <c r="X117" s="157" t="s">
        <v>115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116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93" t="s">
        <v>221</v>
      </c>
      <c r="D118" s="158"/>
      <c r="E118" s="159">
        <v>2.7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94" t="s">
        <v>121</v>
      </c>
      <c r="D119" s="160"/>
      <c r="E119" s="161">
        <v>2.7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1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ht="25.5" x14ac:dyDescent="0.2">
      <c r="A120" s="169" t="s">
        <v>109</v>
      </c>
      <c r="B120" s="170" t="s">
        <v>71</v>
      </c>
      <c r="C120" s="191" t="s">
        <v>72</v>
      </c>
      <c r="D120" s="171"/>
      <c r="E120" s="172"/>
      <c r="F120" s="173"/>
      <c r="G120" s="173">
        <f>SUMIF(AG121:AG124,"&lt;&gt;NOR",G121:G124)</f>
        <v>0</v>
      </c>
      <c r="H120" s="173"/>
      <c r="I120" s="173">
        <f>SUM(I121:I124)</f>
        <v>0</v>
      </c>
      <c r="J120" s="173"/>
      <c r="K120" s="173">
        <f>SUM(K121:K124)</f>
        <v>0</v>
      </c>
      <c r="L120" s="173"/>
      <c r="M120" s="173">
        <f>SUM(M121:M124)</f>
        <v>0</v>
      </c>
      <c r="N120" s="173"/>
      <c r="O120" s="173">
        <f>SUM(O121:O124)</f>
        <v>0</v>
      </c>
      <c r="P120" s="173"/>
      <c r="Q120" s="173">
        <f>SUM(Q121:Q124)</f>
        <v>0</v>
      </c>
      <c r="R120" s="173"/>
      <c r="S120" s="173"/>
      <c r="T120" s="174"/>
      <c r="U120" s="168"/>
      <c r="V120" s="168">
        <f>SUM(V121:V124)</f>
        <v>3.02</v>
      </c>
      <c r="W120" s="168"/>
      <c r="X120" s="168"/>
      <c r="AG120" t="s">
        <v>110</v>
      </c>
    </row>
    <row r="121" spans="1:60" outlineLevel="1" x14ac:dyDescent="0.2">
      <c r="A121" s="175">
        <v>31</v>
      </c>
      <c r="B121" s="176" t="s">
        <v>224</v>
      </c>
      <c r="C121" s="192" t="s">
        <v>225</v>
      </c>
      <c r="D121" s="177" t="s">
        <v>179</v>
      </c>
      <c r="E121" s="178">
        <v>21.75</v>
      </c>
      <c r="F121" s="179"/>
      <c r="G121" s="180">
        <f>ROUND(E121*F121,2)</f>
        <v>0</v>
      </c>
      <c r="H121" s="179"/>
      <c r="I121" s="180">
        <f>ROUND(E121*H121,2)</f>
        <v>0</v>
      </c>
      <c r="J121" s="179"/>
      <c r="K121" s="180">
        <f>ROUND(E121*J121,2)</f>
        <v>0</v>
      </c>
      <c r="L121" s="180">
        <v>21</v>
      </c>
      <c r="M121" s="180">
        <f>G121*(1+L121/100)</f>
        <v>0</v>
      </c>
      <c r="N121" s="180">
        <v>0</v>
      </c>
      <c r="O121" s="180">
        <f>ROUND(E121*N121,2)</f>
        <v>0</v>
      </c>
      <c r="P121" s="180">
        <v>0</v>
      </c>
      <c r="Q121" s="180">
        <f>ROUND(E121*P121,2)</f>
        <v>0</v>
      </c>
      <c r="R121" s="180"/>
      <c r="S121" s="180" t="s">
        <v>114</v>
      </c>
      <c r="T121" s="181" t="s">
        <v>114</v>
      </c>
      <c r="U121" s="157">
        <v>0.13900000000000001</v>
      </c>
      <c r="V121" s="157">
        <f>ROUND(E121*U121,2)</f>
        <v>3.02</v>
      </c>
      <c r="W121" s="157"/>
      <c r="X121" s="157" t="s">
        <v>115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116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22.5" outlineLevel="1" x14ac:dyDescent="0.2">
      <c r="A122" s="155"/>
      <c r="B122" s="156"/>
      <c r="C122" s="274" t="s">
        <v>226</v>
      </c>
      <c r="D122" s="275"/>
      <c r="E122" s="275"/>
      <c r="F122" s="275"/>
      <c r="G122" s="275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128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82" t="str">
        <f>C122</f>
        <v>Položka je určena pro vyčištění ostatních objektů (např. kanálů, zásobníků, kůlen apod.) - vynesení zbytků stavebního rumu, kropení a 2 x zametení podlah, oprášení stěn a výplní otvorů.</v>
      </c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93" t="s">
        <v>227</v>
      </c>
      <c r="D123" s="158"/>
      <c r="E123" s="159">
        <v>21.75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4" t="s">
        <v>121</v>
      </c>
      <c r="D124" s="160"/>
      <c r="E124" s="161">
        <v>21.75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1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x14ac:dyDescent="0.2">
      <c r="A125" s="169" t="s">
        <v>109</v>
      </c>
      <c r="B125" s="170" t="s">
        <v>73</v>
      </c>
      <c r="C125" s="191" t="s">
        <v>74</v>
      </c>
      <c r="D125" s="171"/>
      <c r="E125" s="172"/>
      <c r="F125" s="173"/>
      <c r="G125" s="173">
        <f>SUMIF(AG126:AG126,"&lt;&gt;NOR",G126:G126)</f>
        <v>0</v>
      </c>
      <c r="H125" s="173"/>
      <c r="I125" s="173">
        <f>SUM(I126:I126)</f>
        <v>0</v>
      </c>
      <c r="J125" s="173"/>
      <c r="K125" s="173">
        <f>SUM(K126:K126)</f>
        <v>0</v>
      </c>
      <c r="L125" s="173"/>
      <c r="M125" s="173">
        <f>SUM(M126:M126)</f>
        <v>0</v>
      </c>
      <c r="N125" s="173"/>
      <c r="O125" s="173">
        <f>SUM(O126:O126)</f>
        <v>0</v>
      </c>
      <c r="P125" s="173"/>
      <c r="Q125" s="173">
        <f>SUM(Q126:Q126)</f>
        <v>0</v>
      </c>
      <c r="R125" s="173"/>
      <c r="S125" s="173"/>
      <c r="T125" s="174"/>
      <c r="U125" s="168"/>
      <c r="V125" s="168">
        <f>SUM(V126:V126)</f>
        <v>0.36</v>
      </c>
      <c r="W125" s="168"/>
      <c r="X125" s="168"/>
      <c r="AG125" t="s">
        <v>110</v>
      </c>
    </row>
    <row r="126" spans="1:60" outlineLevel="1" x14ac:dyDescent="0.2">
      <c r="A126" s="175">
        <v>32</v>
      </c>
      <c r="B126" s="176" t="s">
        <v>228</v>
      </c>
      <c r="C126" s="192" t="s">
        <v>229</v>
      </c>
      <c r="D126" s="177" t="s">
        <v>124</v>
      </c>
      <c r="E126" s="178">
        <v>0.91617999999999999</v>
      </c>
      <c r="F126" s="179"/>
      <c r="G126" s="180">
        <f>ROUND(E126*F126,2)</f>
        <v>0</v>
      </c>
      <c r="H126" s="179"/>
      <c r="I126" s="180">
        <f>ROUND(E126*H126,2)</f>
        <v>0</v>
      </c>
      <c r="J126" s="179"/>
      <c r="K126" s="180">
        <f>ROUND(E126*J126,2)</f>
        <v>0</v>
      </c>
      <c r="L126" s="180">
        <v>21</v>
      </c>
      <c r="M126" s="180">
        <f>G126*(1+L126/100)</f>
        <v>0</v>
      </c>
      <c r="N126" s="180">
        <v>0</v>
      </c>
      <c r="O126" s="180">
        <f>ROUND(E126*N126,2)</f>
        <v>0</v>
      </c>
      <c r="P126" s="180">
        <v>0</v>
      </c>
      <c r="Q126" s="180">
        <f>ROUND(E126*P126,2)</f>
        <v>0</v>
      </c>
      <c r="R126" s="180"/>
      <c r="S126" s="180" t="s">
        <v>114</v>
      </c>
      <c r="T126" s="181" t="s">
        <v>114</v>
      </c>
      <c r="U126" s="157">
        <v>0.39</v>
      </c>
      <c r="V126" s="157">
        <f>ROUND(E126*U126,2)</f>
        <v>0.36</v>
      </c>
      <c r="W126" s="157"/>
      <c r="X126" s="157" t="s">
        <v>230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231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x14ac:dyDescent="0.2">
      <c r="A127" s="3"/>
      <c r="B127" s="4"/>
      <c r="C127" s="200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AE127">
        <v>15</v>
      </c>
      <c r="AF127">
        <v>21</v>
      </c>
      <c r="AG127" t="s">
        <v>96</v>
      </c>
    </row>
    <row r="128" spans="1:60" x14ac:dyDescent="0.2">
      <c r="A128" s="151"/>
      <c r="B128" s="152" t="s">
        <v>31</v>
      </c>
      <c r="C128" s="201"/>
      <c r="D128" s="153"/>
      <c r="E128" s="154"/>
      <c r="F128" s="154"/>
      <c r="G128" s="190">
        <f>G8+G14+G23+G84+G104+G120+G125</f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E128">
        <f>SUMIF(L7:L126,AE127,G7:G126)</f>
        <v>0</v>
      </c>
      <c r="AF128">
        <f>SUMIF(L7:L126,AF127,G7:G126)</f>
        <v>0</v>
      </c>
      <c r="AG128" t="s">
        <v>232</v>
      </c>
    </row>
    <row r="129" spans="1:33" x14ac:dyDescent="0.2">
      <c r="A129" s="3"/>
      <c r="B129" s="4"/>
      <c r="C129" s="200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33" x14ac:dyDescent="0.2">
      <c r="A130" s="3"/>
      <c r="B130" s="4"/>
      <c r="C130" s="200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260" t="s">
        <v>233</v>
      </c>
      <c r="B131" s="260"/>
      <c r="C131" s="261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A132" s="262"/>
      <c r="B132" s="263"/>
      <c r="C132" s="264"/>
      <c r="D132" s="263"/>
      <c r="E132" s="263"/>
      <c r="F132" s="263"/>
      <c r="G132" s="265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G132" t="s">
        <v>234</v>
      </c>
    </row>
    <row r="133" spans="1:33" x14ac:dyDescent="0.2">
      <c r="A133" s="266"/>
      <c r="B133" s="267"/>
      <c r="C133" s="268"/>
      <c r="D133" s="267"/>
      <c r="E133" s="267"/>
      <c r="F133" s="267"/>
      <c r="G133" s="269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">
      <c r="A134" s="266"/>
      <c r="B134" s="267"/>
      <c r="C134" s="268"/>
      <c r="D134" s="267"/>
      <c r="E134" s="267"/>
      <c r="F134" s="267"/>
      <c r="G134" s="269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33" x14ac:dyDescent="0.2">
      <c r="A135" s="266"/>
      <c r="B135" s="267"/>
      <c r="C135" s="268"/>
      <c r="D135" s="267"/>
      <c r="E135" s="267"/>
      <c r="F135" s="267"/>
      <c r="G135" s="269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33" x14ac:dyDescent="0.2">
      <c r="A136" s="270"/>
      <c r="B136" s="271"/>
      <c r="C136" s="272"/>
      <c r="D136" s="271"/>
      <c r="E136" s="271"/>
      <c r="F136" s="271"/>
      <c r="G136" s="27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33" x14ac:dyDescent="0.2">
      <c r="A137" s="3"/>
      <c r="B137" s="4"/>
      <c r="C137" s="200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33" x14ac:dyDescent="0.2">
      <c r="C138" s="202"/>
      <c r="D138" s="10"/>
      <c r="AG138" t="s">
        <v>235</v>
      </c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A1:G1"/>
    <mergeCell ref="C2:G2"/>
    <mergeCell ref="C3:G3"/>
    <mergeCell ref="C4:G4"/>
    <mergeCell ref="A131:C131"/>
    <mergeCell ref="A132:G136"/>
    <mergeCell ref="C16:G16"/>
    <mergeCell ref="C20:G20"/>
    <mergeCell ref="C37:G37"/>
    <mergeCell ref="C55:G55"/>
    <mergeCell ref="C89:G89"/>
    <mergeCell ref="C100:G100"/>
    <mergeCell ref="C122:G12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66942-6393-47EB-ABA1-E858A255F9D4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384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80" t="s">
        <v>50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91" t="s">
        <v>64</v>
      </c>
      <c r="D8" s="171"/>
      <c r="E8" s="172"/>
      <c r="F8" s="173"/>
      <c r="G8" s="173">
        <f>SUMIF(AG9:AG170,"&lt;&gt;NOR",G9:G170)</f>
        <v>0</v>
      </c>
      <c r="H8" s="173"/>
      <c r="I8" s="173">
        <f>SUM(I9:I170)</f>
        <v>0</v>
      </c>
      <c r="J8" s="173"/>
      <c r="K8" s="173">
        <f>SUM(K9:K170)</f>
        <v>0</v>
      </c>
      <c r="L8" s="173"/>
      <c r="M8" s="173">
        <f>SUM(M9:M170)</f>
        <v>0</v>
      </c>
      <c r="N8" s="173"/>
      <c r="O8" s="173">
        <f>SUM(O9:O170)</f>
        <v>3.17</v>
      </c>
      <c r="P8" s="173"/>
      <c r="Q8" s="173">
        <f>SUM(Q9:Q170)</f>
        <v>5.35</v>
      </c>
      <c r="R8" s="173"/>
      <c r="S8" s="173"/>
      <c r="T8" s="174"/>
      <c r="U8" s="168"/>
      <c r="V8" s="168">
        <f>SUM(V9:V170)</f>
        <v>53.63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236</v>
      </c>
      <c r="C9" s="192" t="s">
        <v>237</v>
      </c>
      <c r="D9" s="177" t="s">
        <v>113</v>
      </c>
      <c r="E9" s="178">
        <v>0.29749999999999999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0.01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93" t="s">
        <v>238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93" t="s">
        <v>239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93" t="s">
        <v>240</v>
      </c>
      <c r="D12" s="158"/>
      <c r="E12" s="159">
        <v>0.29749999999999999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4" t="s">
        <v>121</v>
      </c>
      <c r="D13" s="160"/>
      <c r="E13" s="161">
        <v>0.29749999999999999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111</v>
      </c>
      <c r="C14" s="192" t="s">
        <v>112</v>
      </c>
      <c r="D14" s="177" t="s">
        <v>113</v>
      </c>
      <c r="E14" s="178">
        <v>5.7329999999999997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4.6550000000000002</v>
      </c>
      <c r="V14" s="157">
        <f>ROUND(E14*U14,2)</f>
        <v>26.69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142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93" t="s">
        <v>238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3" t="s">
        <v>239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3" t="s">
        <v>241</v>
      </c>
      <c r="D17" s="158"/>
      <c r="E17" s="159">
        <v>2.6775000000000002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93" t="s">
        <v>242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3" t="s">
        <v>243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3" t="s">
        <v>244</v>
      </c>
      <c r="D20" s="158"/>
      <c r="E20" s="159">
        <v>1.89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3" t="s">
        <v>245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3" t="s">
        <v>246</v>
      </c>
      <c r="D22" s="158"/>
      <c r="E22" s="159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93" t="s">
        <v>247</v>
      </c>
      <c r="D23" s="158"/>
      <c r="E23" s="159">
        <v>1.1655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94" t="s">
        <v>121</v>
      </c>
      <c r="D24" s="160"/>
      <c r="E24" s="161">
        <v>5.7329999999999997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1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75">
        <v>3</v>
      </c>
      <c r="B25" s="176" t="s">
        <v>140</v>
      </c>
      <c r="C25" s="192" t="s">
        <v>141</v>
      </c>
      <c r="D25" s="177" t="s">
        <v>113</v>
      </c>
      <c r="E25" s="178">
        <v>11.189500000000001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80">
        <v>0</v>
      </c>
      <c r="O25" s="180">
        <f>ROUND(E25*N25,2)</f>
        <v>0</v>
      </c>
      <c r="P25" s="180">
        <v>0</v>
      </c>
      <c r="Q25" s="180">
        <f>ROUND(E25*P25,2)</f>
        <v>0</v>
      </c>
      <c r="R25" s="180"/>
      <c r="S25" s="180" t="s">
        <v>114</v>
      </c>
      <c r="T25" s="181" t="s">
        <v>114</v>
      </c>
      <c r="U25" s="157">
        <v>0.66800000000000004</v>
      </c>
      <c r="V25" s="157">
        <f>ROUND(E25*U25,2)</f>
        <v>7.47</v>
      </c>
      <c r="W25" s="157"/>
      <c r="X25" s="157" t="s">
        <v>115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142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3" t="s">
        <v>143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3" t="s">
        <v>248</v>
      </c>
      <c r="D27" s="158"/>
      <c r="E27" s="159">
        <v>5.7329999999999997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4" t="s">
        <v>121</v>
      </c>
      <c r="D28" s="160"/>
      <c r="E28" s="161">
        <v>5.7329999999999997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1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3" t="s">
        <v>249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3" t="s">
        <v>250</v>
      </c>
      <c r="D30" s="158"/>
      <c r="E30" s="159">
        <v>7.0490000000000004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5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3" t="s">
        <v>251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93" t="s">
        <v>252</v>
      </c>
      <c r="D32" s="158"/>
      <c r="E32" s="159">
        <v>-1.5925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5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94" t="s">
        <v>121</v>
      </c>
      <c r="D33" s="160"/>
      <c r="E33" s="161">
        <v>5.4565000000000001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1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5">
        <v>4</v>
      </c>
      <c r="B34" s="176" t="s">
        <v>145</v>
      </c>
      <c r="C34" s="192" t="s">
        <v>146</v>
      </c>
      <c r="D34" s="177" t="s">
        <v>113</v>
      </c>
      <c r="E34" s="178">
        <v>11.189500000000001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21</v>
      </c>
      <c r="M34" s="180">
        <f>G34*(1+L34/100)</f>
        <v>0</v>
      </c>
      <c r="N34" s="180">
        <v>0</v>
      </c>
      <c r="O34" s="180">
        <f>ROUND(E34*N34,2)</f>
        <v>0</v>
      </c>
      <c r="P34" s="180">
        <v>0</v>
      </c>
      <c r="Q34" s="180">
        <f>ROUND(E34*P34,2)</f>
        <v>0</v>
      </c>
      <c r="R34" s="180"/>
      <c r="S34" s="180" t="s">
        <v>114</v>
      </c>
      <c r="T34" s="181" t="s">
        <v>114</v>
      </c>
      <c r="U34" s="157">
        <v>0.59099999999999997</v>
      </c>
      <c r="V34" s="157">
        <f>ROUND(E34*U34,2)</f>
        <v>6.61</v>
      </c>
      <c r="W34" s="157"/>
      <c r="X34" s="157" t="s">
        <v>115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142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93" t="s">
        <v>143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93" t="s">
        <v>248</v>
      </c>
      <c r="D36" s="158"/>
      <c r="E36" s="159">
        <v>5.7329999999999997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4" t="s">
        <v>121</v>
      </c>
      <c r="D37" s="160"/>
      <c r="E37" s="161">
        <v>5.7329999999999997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1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3" t="s">
        <v>249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3" t="s">
        <v>250</v>
      </c>
      <c r="D39" s="158"/>
      <c r="E39" s="159">
        <v>7.0490000000000004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5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3" t="s">
        <v>251</v>
      </c>
      <c r="D40" s="158"/>
      <c r="E40" s="159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3" t="s">
        <v>252</v>
      </c>
      <c r="D41" s="158"/>
      <c r="E41" s="159">
        <v>-1.5925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5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4" t="s">
        <v>121</v>
      </c>
      <c r="D42" s="160"/>
      <c r="E42" s="161">
        <v>5.4565000000000001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1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5">
        <v>5</v>
      </c>
      <c r="B43" s="176" t="s">
        <v>147</v>
      </c>
      <c r="C43" s="192" t="s">
        <v>148</v>
      </c>
      <c r="D43" s="177" t="s">
        <v>113</v>
      </c>
      <c r="E43" s="178">
        <v>5.7329999999999997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0</v>
      </c>
      <c r="O43" s="180">
        <f>ROUND(E43*N43,2)</f>
        <v>0</v>
      </c>
      <c r="P43" s="180">
        <v>0</v>
      </c>
      <c r="Q43" s="180">
        <f>ROUND(E43*P43,2)</f>
        <v>0</v>
      </c>
      <c r="R43" s="180"/>
      <c r="S43" s="180" t="s">
        <v>114</v>
      </c>
      <c r="T43" s="181" t="s">
        <v>114</v>
      </c>
      <c r="U43" s="157">
        <v>0.65200000000000002</v>
      </c>
      <c r="V43" s="157">
        <f>ROUND(E43*U43,2)</f>
        <v>3.74</v>
      </c>
      <c r="W43" s="157"/>
      <c r="X43" s="157" t="s">
        <v>115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142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93" t="s">
        <v>143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3" t="s">
        <v>248</v>
      </c>
      <c r="D45" s="158"/>
      <c r="E45" s="159">
        <v>5.7329999999999997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5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4" t="s">
        <v>121</v>
      </c>
      <c r="D46" s="160"/>
      <c r="E46" s="161">
        <v>5.7329999999999997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1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6</v>
      </c>
      <c r="B47" s="176" t="s">
        <v>161</v>
      </c>
      <c r="C47" s="192" t="s">
        <v>162</v>
      </c>
      <c r="D47" s="177" t="s">
        <v>113</v>
      </c>
      <c r="E47" s="178">
        <v>7.0490000000000004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0</v>
      </c>
      <c r="N47" s="180">
        <v>0</v>
      </c>
      <c r="O47" s="180">
        <f>ROUND(E47*N47,2)</f>
        <v>0</v>
      </c>
      <c r="P47" s="180">
        <v>0</v>
      </c>
      <c r="Q47" s="180">
        <f>ROUND(E47*P47,2)</f>
        <v>0</v>
      </c>
      <c r="R47" s="180"/>
      <c r="S47" s="180" t="s">
        <v>114</v>
      </c>
      <c r="T47" s="181" t="s">
        <v>114</v>
      </c>
      <c r="U47" s="157">
        <v>0.20200000000000001</v>
      </c>
      <c r="V47" s="157">
        <f>ROUND(E47*U47,2)</f>
        <v>1.42</v>
      </c>
      <c r="W47" s="157"/>
      <c r="X47" s="157" t="s">
        <v>115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142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74" t="s">
        <v>163</v>
      </c>
      <c r="D48" s="275"/>
      <c r="E48" s="275"/>
      <c r="F48" s="275"/>
      <c r="G48" s="275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128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3" t="s">
        <v>238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93" t="s">
        <v>239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3" t="s">
        <v>253</v>
      </c>
      <c r="D51" s="158"/>
      <c r="E51" s="159">
        <v>2.2312500000000002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3" t="s">
        <v>242</v>
      </c>
      <c r="D52" s="158"/>
      <c r="E52" s="159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93" t="s">
        <v>243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3" t="s">
        <v>254</v>
      </c>
      <c r="D54" s="158"/>
      <c r="E54" s="159">
        <v>1.9950000000000001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93" t="s">
        <v>245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3" t="s">
        <v>246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3" t="s">
        <v>255</v>
      </c>
      <c r="D57" s="158"/>
      <c r="E57" s="159">
        <v>1.2302500000000001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4" t="s">
        <v>121</v>
      </c>
      <c r="D58" s="160"/>
      <c r="E58" s="161">
        <v>5.4565000000000001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1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3" t="s">
        <v>256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3" t="s">
        <v>257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3" t="s">
        <v>258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3" t="s">
        <v>259</v>
      </c>
      <c r="D62" s="158"/>
      <c r="E62" s="159">
        <v>1.5925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4" t="s">
        <v>121</v>
      </c>
      <c r="D63" s="160"/>
      <c r="E63" s="161">
        <v>1.5925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1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1" x14ac:dyDescent="0.2">
      <c r="A64" s="175">
        <v>7</v>
      </c>
      <c r="B64" s="176" t="s">
        <v>152</v>
      </c>
      <c r="C64" s="192" t="s">
        <v>153</v>
      </c>
      <c r="D64" s="177" t="s">
        <v>113</v>
      </c>
      <c r="E64" s="178">
        <v>1.5925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80">
        <v>0</v>
      </c>
      <c r="O64" s="180">
        <f>ROUND(E64*N64,2)</f>
        <v>0</v>
      </c>
      <c r="P64" s="180">
        <v>0</v>
      </c>
      <c r="Q64" s="180">
        <f>ROUND(E64*P64,2)</f>
        <v>0</v>
      </c>
      <c r="R64" s="180"/>
      <c r="S64" s="180" t="s">
        <v>114</v>
      </c>
      <c r="T64" s="181" t="s">
        <v>114</v>
      </c>
      <c r="U64" s="157">
        <v>1.0999999999999999E-2</v>
      </c>
      <c r="V64" s="157">
        <f>ROUND(E64*U64,2)</f>
        <v>0.02</v>
      </c>
      <c r="W64" s="157"/>
      <c r="X64" s="157" t="s">
        <v>115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142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3" t="s">
        <v>260</v>
      </c>
      <c r="D65" s="158"/>
      <c r="E65" s="159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3" t="s">
        <v>256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3" t="s">
        <v>257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3" t="s">
        <v>258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93" t="s">
        <v>259</v>
      </c>
      <c r="D69" s="158"/>
      <c r="E69" s="159">
        <v>1.5925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94" t="s">
        <v>121</v>
      </c>
      <c r="D70" s="160"/>
      <c r="E70" s="161">
        <v>1.5925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>
        <v>1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5">
        <v>8</v>
      </c>
      <c r="B71" s="176" t="s">
        <v>154</v>
      </c>
      <c r="C71" s="192" t="s">
        <v>155</v>
      </c>
      <c r="D71" s="177" t="s">
        <v>113</v>
      </c>
      <c r="E71" s="178">
        <v>15.925000000000001</v>
      </c>
      <c r="F71" s="179"/>
      <c r="G71" s="180">
        <f>ROUND(E71*F71,2)</f>
        <v>0</v>
      </c>
      <c r="H71" s="179"/>
      <c r="I71" s="180">
        <f>ROUND(E71*H71,2)</f>
        <v>0</v>
      </c>
      <c r="J71" s="179"/>
      <c r="K71" s="180">
        <f>ROUND(E71*J71,2)</f>
        <v>0</v>
      </c>
      <c r="L71" s="180">
        <v>21</v>
      </c>
      <c r="M71" s="180">
        <f>G71*(1+L71/100)</f>
        <v>0</v>
      </c>
      <c r="N71" s="180">
        <v>0</v>
      </c>
      <c r="O71" s="180">
        <f>ROUND(E71*N71,2)</f>
        <v>0</v>
      </c>
      <c r="P71" s="180">
        <v>0</v>
      </c>
      <c r="Q71" s="180">
        <f>ROUND(E71*P71,2)</f>
        <v>0</v>
      </c>
      <c r="R71" s="180"/>
      <c r="S71" s="180" t="s">
        <v>114</v>
      </c>
      <c r="T71" s="181" t="s">
        <v>114</v>
      </c>
      <c r="U71" s="157">
        <v>0</v>
      </c>
      <c r="V71" s="157">
        <f>ROUND(E71*U71,2)</f>
        <v>0</v>
      </c>
      <c r="W71" s="157"/>
      <c r="X71" s="157" t="s">
        <v>115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142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3" t="s">
        <v>156</v>
      </c>
      <c r="D72" s="158"/>
      <c r="E72" s="159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3" t="s">
        <v>261</v>
      </c>
      <c r="D73" s="158"/>
      <c r="E73" s="159">
        <v>1.5925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5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4" t="s">
        <v>121</v>
      </c>
      <c r="D74" s="160"/>
      <c r="E74" s="161">
        <v>1.5925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118</v>
      </c>
      <c r="AH74" s="148">
        <v>1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6" t="s">
        <v>158</v>
      </c>
      <c r="D75" s="162"/>
      <c r="E75" s="163">
        <v>14.3325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4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5">
        <v>9</v>
      </c>
      <c r="B76" s="176" t="s">
        <v>159</v>
      </c>
      <c r="C76" s="192" t="s">
        <v>160</v>
      </c>
      <c r="D76" s="177" t="s">
        <v>113</v>
      </c>
      <c r="E76" s="178">
        <v>1.5925</v>
      </c>
      <c r="F76" s="179"/>
      <c r="G76" s="180">
        <f>ROUND(E76*F76,2)</f>
        <v>0</v>
      </c>
      <c r="H76" s="179"/>
      <c r="I76" s="180">
        <f>ROUND(E76*H76,2)</f>
        <v>0</v>
      </c>
      <c r="J76" s="179"/>
      <c r="K76" s="180">
        <f>ROUND(E76*J76,2)</f>
        <v>0</v>
      </c>
      <c r="L76" s="180">
        <v>21</v>
      </c>
      <c r="M76" s="180">
        <f>G76*(1+L76/100)</f>
        <v>0</v>
      </c>
      <c r="N76" s="180">
        <v>0</v>
      </c>
      <c r="O76" s="180">
        <f>ROUND(E76*N76,2)</f>
        <v>0</v>
      </c>
      <c r="P76" s="180">
        <v>0</v>
      </c>
      <c r="Q76" s="180">
        <f>ROUND(E76*P76,2)</f>
        <v>0</v>
      </c>
      <c r="R76" s="180"/>
      <c r="S76" s="180" t="s">
        <v>114</v>
      </c>
      <c r="T76" s="181" t="s">
        <v>114</v>
      </c>
      <c r="U76" s="157">
        <v>0</v>
      </c>
      <c r="V76" s="157">
        <f>ROUND(E76*U76,2)</f>
        <v>0</v>
      </c>
      <c r="W76" s="157"/>
      <c r="X76" s="157" t="s">
        <v>115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142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3" t="s">
        <v>156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3" t="s">
        <v>261</v>
      </c>
      <c r="D78" s="158"/>
      <c r="E78" s="159">
        <v>1.5925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5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4" t="s">
        <v>121</v>
      </c>
      <c r="D79" s="160"/>
      <c r="E79" s="161">
        <v>1.5925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1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5">
        <v>10</v>
      </c>
      <c r="B80" s="176" t="s">
        <v>262</v>
      </c>
      <c r="C80" s="192" t="s">
        <v>263</v>
      </c>
      <c r="D80" s="177" t="s">
        <v>124</v>
      </c>
      <c r="E80" s="178">
        <v>3.1680000000000001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80">
        <v>1</v>
      </c>
      <c r="O80" s="180">
        <f>ROUND(E80*N80,2)</f>
        <v>3.17</v>
      </c>
      <c r="P80" s="180">
        <v>0</v>
      </c>
      <c r="Q80" s="180">
        <f>ROUND(E80*P80,2)</f>
        <v>0</v>
      </c>
      <c r="R80" s="180" t="s">
        <v>167</v>
      </c>
      <c r="S80" s="180" t="s">
        <v>114</v>
      </c>
      <c r="T80" s="181" t="s">
        <v>114</v>
      </c>
      <c r="U80" s="157">
        <v>0</v>
      </c>
      <c r="V80" s="157">
        <f>ROUND(E80*U80,2)</f>
        <v>0</v>
      </c>
      <c r="W80" s="157"/>
      <c r="X80" s="157" t="s">
        <v>168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169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7" t="s">
        <v>170</v>
      </c>
      <c r="D81" s="164"/>
      <c r="E81" s="165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8" t="s">
        <v>264</v>
      </c>
      <c r="D82" s="164"/>
      <c r="E82" s="165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2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8" t="s">
        <v>265</v>
      </c>
      <c r="D83" s="164"/>
      <c r="E83" s="165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2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8" t="s">
        <v>266</v>
      </c>
      <c r="D84" s="164"/>
      <c r="E84" s="165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2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8" t="s">
        <v>267</v>
      </c>
      <c r="D85" s="164"/>
      <c r="E85" s="165">
        <v>1.5925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2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9" t="s">
        <v>173</v>
      </c>
      <c r="D86" s="166"/>
      <c r="E86" s="167">
        <v>1.5925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3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7" t="s">
        <v>174</v>
      </c>
      <c r="D87" s="164"/>
      <c r="E87" s="165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3" t="s">
        <v>268</v>
      </c>
      <c r="D88" s="158"/>
      <c r="E88" s="159">
        <v>2.88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4" t="s">
        <v>121</v>
      </c>
      <c r="D89" s="160"/>
      <c r="E89" s="161">
        <v>2.88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1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6" t="s">
        <v>176</v>
      </c>
      <c r="D90" s="162"/>
      <c r="E90" s="163">
        <v>0.28799999999999998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4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5">
        <v>11</v>
      </c>
      <c r="B91" s="176" t="s">
        <v>177</v>
      </c>
      <c r="C91" s="192" t="s">
        <v>178</v>
      </c>
      <c r="D91" s="177" t="s">
        <v>179</v>
      </c>
      <c r="E91" s="178">
        <v>6.37</v>
      </c>
      <c r="F91" s="179"/>
      <c r="G91" s="180">
        <f>ROUND(E91*F91,2)</f>
        <v>0</v>
      </c>
      <c r="H91" s="179"/>
      <c r="I91" s="180">
        <f>ROUND(E91*H91,2)</f>
        <v>0</v>
      </c>
      <c r="J91" s="179"/>
      <c r="K91" s="180">
        <f>ROUND(E91*J91,2)</f>
        <v>0</v>
      </c>
      <c r="L91" s="180">
        <v>21</v>
      </c>
      <c r="M91" s="180">
        <f>G91*(1+L91/100)</f>
        <v>0</v>
      </c>
      <c r="N91" s="180">
        <v>0</v>
      </c>
      <c r="O91" s="180">
        <f>ROUND(E91*N91,2)</f>
        <v>0</v>
      </c>
      <c r="P91" s="180">
        <v>0</v>
      </c>
      <c r="Q91" s="180">
        <f>ROUND(E91*P91,2)</f>
        <v>0</v>
      </c>
      <c r="R91" s="180"/>
      <c r="S91" s="180" t="s">
        <v>114</v>
      </c>
      <c r="T91" s="181" t="s">
        <v>114</v>
      </c>
      <c r="U91" s="157">
        <v>1.7999999999999999E-2</v>
      </c>
      <c r="V91" s="157">
        <f>ROUND(E91*U91,2)</f>
        <v>0.11</v>
      </c>
      <c r="W91" s="157"/>
      <c r="X91" s="157" t="s">
        <v>115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116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3" t="s">
        <v>238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93" t="s">
        <v>239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93" t="s">
        <v>269</v>
      </c>
      <c r="D94" s="158"/>
      <c r="E94" s="159">
        <v>2.9750000000000001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3" t="s">
        <v>242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93" t="s">
        <v>243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93" t="s">
        <v>270</v>
      </c>
      <c r="D97" s="158"/>
      <c r="E97" s="159">
        <v>2.1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3" t="s">
        <v>245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93" t="s">
        <v>246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93" t="s">
        <v>271</v>
      </c>
      <c r="D100" s="158"/>
      <c r="E100" s="159">
        <v>1.2949999999999999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94" t="s">
        <v>121</v>
      </c>
      <c r="D101" s="160"/>
      <c r="E101" s="161">
        <v>6.37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1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5">
        <v>12</v>
      </c>
      <c r="B102" s="176" t="s">
        <v>272</v>
      </c>
      <c r="C102" s="192" t="s">
        <v>273</v>
      </c>
      <c r="D102" s="177" t="s">
        <v>179</v>
      </c>
      <c r="E102" s="178">
        <v>2.8105000000000002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21</v>
      </c>
      <c r="M102" s="180">
        <f>G102*(1+L102/100)</f>
        <v>0</v>
      </c>
      <c r="N102" s="180">
        <v>0</v>
      </c>
      <c r="O102" s="180">
        <f>ROUND(E102*N102,2)</f>
        <v>0</v>
      </c>
      <c r="P102" s="180">
        <v>0</v>
      </c>
      <c r="Q102" s="180">
        <f>ROUND(E102*P102,2)</f>
        <v>0</v>
      </c>
      <c r="R102" s="180"/>
      <c r="S102" s="180" t="s">
        <v>114</v>
      </c>
      <c r="T102" s="181" t="s">
        <v>114</v>
      </c>
      <c r="U102" s="157">
        <v>0.13</v>
      </c>
      <c r="V102" s="157">
        <f>ROUND(E102*U102,2)</f>
        <v>0.37</v>
      </c>
      <c r="W102" s="157"/>
      <c r="X102" s="157" t="s">
        <v>115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116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93" t="s">
        <v>238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93" t="s">
        <v>274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93" t="s">
        <v>275</v>
      </c>
      <c r="D105" s="158"/>
      <c r="E105" s="159">
        <v>2.2050000000000001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93" t="s">
        <v>242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93" t="s">
        <v>276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93" t="s">
        <v>277</v>
      </c>
      <c r="D108" s="158"/>
      <c r="E108" s="159">
        <v>0.35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94" t="s">
        <v>121</v>
      </c>
      <c r="D109" s="160"/>
      <c r="E109" s="161">
        <v>2.5550000000000002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1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96" t="s">
        <v>278</v>
      </c>
      <c r="D110" s="162"/>
      <c r="E110" s="163">
        <v>0.2555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4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5">
        <v>13</v>
      </c>
      <c r="B111" s="176" t="s">
        <v>279</v>
      </c>
      <c r="C111" s="192" t="s">
        <v>280</v>
      </c>
      <c r="D111" s="177" t="s">
        <v>179</v>
      </c>
      <c r="E111" s="178">
        <v>2.8105000000000002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0</v>
      </c>
      <c r="O111" s="180">
        <f>ROUND(E111*N111,2)</f>
        <v>0</v>
      </c>
      <c r="P111" s="180">
        <v>0</v>
      </c>
      <c r="Q111" s="180">
        <f>ROUND(E111*P111,2)</f>
        <v>0</v>
      </c>
      <c r="R111" s="180"/>
      <c r="S111" s="180" t="s">
        <v>114</v>
      </c>
      <c r="T111" s="181" t="s">
        <v>114</v>
      </c>
      <c r="U111" s="157">
        <v>0.09</v>
      </c>
      <c r="V111" s="157">
        <f>ROUND(E111*U111,2)</f>
        <v>0.25</v>
      </c>
      <c r="W111" s="157"/>
      <c r="X111" s="157" t="s">
        <v>115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116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93" t="s">
        <v>281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93" t="s">
        <v>282</v>
      </c>
      <c r="D113" s="158"/>
      <c r="E113" s="159">
        <v>2.8105000000000002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5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94" t="s">
        <v>121</v>
      </c>
      <c r="D114" s="160"/>
      <c r="E114" s="161">
        <v>2.8105000000000002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118</v>
      </c>
      <c r="AH114" s="148">
        <v>1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5">
        <v>14</v>
      </c>
      <c r="B115" s="176" t="s">
        <v>283</v>
      </c>
      <c r="C115" s="192" t="s">
        <v>284</v>
      </c>
      <c r="D115" s="177" t="s">
        <v>179</v>
      </c>
      <c r="E115" s="178">
        <v>2.8105000000000002</v>
      </c>
      <c r="F115" s="179"/>
      <c r="G115" s="180">
        <f>ROUND(E115*F115,2)</f>
        <v>0</v>
      </c>
      <c r="H115" s="179"/>
      <c r="I115" s="180">
        <f>ROUND(E115*H115,2)</f>
        <v>0</v>
      </c>
      <c r="J115" s="179"/>
      <c r="K115" s="180">
        <f>ROUND(E115*J115,2)</f>
        <v>0</v>
      </c>
      <c r="L115" s="180">
        <v>21</v>
      </c>
      <c r="M115" s="180">
        <f>G115*(1+L115/100)</f>
        <v>0</v>
      </c>
      <c r="N115" s="180">
        <v>0</v>
      </c>
      <c r="O115" s="180">
        <f>ROUND(E115*N115,2)</f>
        <v>0</v>
      </c>
      <c r="P115" s="180">
        <v>0</v>
      </c>
      <c r="Q115" s="180">
        <f>ROUND(E115*P115,2)</f>
        <v>0</v>
      </c>
      <c r="R115" s="180"/>
      <c r="S115" s="180" t="s">
        <v>114</v>
      </c>
      <c r="T115" s="181" t="s">
        <v>114</v>
      </c>
      <c r="U115" s="157">
        <v>0</v>
      </c>
      <c r="V115" s="157">
        <f>ROUND(E115*U115,2)</f>
        <v>0</v>
      </c>
      <c r="W115" s="157"/>
      <c r="X115" s="157" t="s">
        <v>115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116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93" t="s">
        <v>281</v>
      </c>
      <c r="D116" s="158"/>
      <c r="E116" s="159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93" t="s">
        <v>282</v>
      </c>
      <c r="D117" s="158"/>
      <c r="E117" s="159">
        <v>2.8105000000000002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5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94" t="s">
        <v>121</v>
      </c>
      <c r="D118" s="160"/>
      <c r="E118" s="161">
        <v>2.8105000000000002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1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5">
        <v>15</v>
      </c>
      <c r="B119" s="176" t="s">
        <v>285</v>
      </c>
      <c r="C119" s="192" t="s">
        <v>286</v>
      </c>
      <c r="D119" s="177" t="s">
        <v>179</v>
      </c>
      <c r="E119" s="178">
        <v>2.8105000000000002</v>
      </c>
      <c r="F119" s="179"/>
      <c r="G119" s="180">
        <f>ROUND(E119*F119,2)</f>
        <v>0</v>
      </c>
      <c r="H119" s="179"/>
      <c r="I119" s="180">
        <f>ROUND(E119*H119,2)</f>
        <v>0</v>
      </c>
      <c r="J119" s="179"/>
      <c r="K119" s="180">
        <f>ROUND(E119*J119,2)</f>
        <v>0</v>
      </c>
      <c r="L119" s="180">
        <v>21</v>
      </c>
      <c r="M119" s="180">
        <f>G119*(1+L119/100)</f>
        <v>0</v>
      </c>
      <c r="N119" s="180">
        <v>0</v>
      </c>
      <c r="O119" s="180">
        <f>ROUND(E119*N119,2)</f>
        <v>0</v>
      </c>
      <c r="P119" s="180">
        <v>0</v>
      </c>
      <c r="Q119" s="180">
        <f>ROUND(E119*P119,2)</f>
        <v>0</v>
      </c>
      <c r="R119" s="180"/>
      <c r="S119" s="180" t="s">
        <v>114</v>
      </c>
      <c r="T119" s="181" t="s">
        <v>114</v>
      </c>
      <c r="U119" s="157">
        <v>0.06</v>
      </c>
      <c r="V119" s="157">
        <f>ROUND(E119*U119,2)</f>
        <v>0.17</v>
      </c>
      <c r="W119" s="157"/>
      <c r="X119" s="157" t="s">
        <v>115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116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93" t="s">
        <v>281</v>
      </c>
      <c r="D120" s="158"/>
      <c r="E120" s="159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93" t="s">
        <v>282</v>
      </c>
      <c r="D121" s="158"/>
      <c r="E121" s="159">
        <v>2.8105000000000002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5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94" t="s">
        <v>121</v>
      </c>
      <c r="D122" s="160"/>
      <c r="E122" s="161">
        <v>2.8105000000000002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1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75">
        <v>16</v>
      </c>
      <c r="B123" s="176" t="s">
        <v>287</v>
      </c>
      <c r="C123" s="192" t="s">
        <v>288</v>
      </c>
      <c r="D123" s="177" t="s">
        <v>289</v>
      </c>
      <c r="E123" s="178">
        <v>8.4320000000000006E-2</v>
      </c>
      <c r="F123" s="179"/>
      <c r="G123" s="180">
        <f>ROUND(E123*F123,2)</f>
        <v>0</v>
      </c>
      <c r="H123" s="179"/>
      <c r="I123" s="180">
        <f>ROUND(E123*H123,2)</f>
        <v>0</v>
      </c>
      <c r="J123" s="179"/>
      <c r="K123" s="180">
        <f>ROUND(E123*J123,2)</f>
        <v>0</v>
      </c>
      <c r="L123" s="180">
        <v>21</v>
      </c>
      <c r="M123" s="180">
        <f>G123*(1+L123/100)</f>
        <v>0</v>
      </c>
      <c r="N123" s="180">
        <v>1E-3</v>
      </c>
      <c r="O123" s="180">
        <f>ROUND(E123*N123,2)</f>
        <v>0</v>
      </c>
      <c r="P123" s="180">
        <v>0</v>
      </c>
      <c r="Q123" s="180">
        <f>ROUND(E123*P123,2)</f>
        <v>0</v>
      </c>
      <c r="R123" s="180" t="s">
        <v>167</v>
      </c>
      <c r="S123" s="180" t="s">
        <v>114</v>
      </c>
      <c r="T123" s="181" t="s">
        <v>114</v>
      </c>
      <c r="U123" s="157">
        <v>0</v>
      </c>
      <c r="V123" s="157">
        <f>ROUND(E123*U123,2)</f>
        <v>0</v>
      </c>
      <c r="W123" s="157"/>
      <c r="X123" s="157" t="s">
        <v>168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169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93" t="s">
        <v>290</v>
      </c>
      <c r="D124" s="158"/>
      <c r="E124" s="159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93" t="s">
        <v>291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93" t="s">
        <v>292</v>
      </c>
      <c r="D126" s="158"/>
      <c r="E126" s="159">
        <v>8.4320000000000006E-2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118</v>
      </c>
      <c r="AH126" s="148">
        <v>5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94" t="s">
        <v>121</v>
      </c>
      <c r="D127" s="160"/>
      <c r="E127" s="161">
        <v>8.4320000000000006E-2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1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75">
        <v>17</v>
      </c>
      <c r="B128" s="176" t="s">
        <v>293</v>
      </c>
      <c r="C128" s="192" t="s">
        <v>294</v>
      </c>
      <c r="D128" s="177" t="s">
        <v>179</v>
      </c>
      <c r="E128" s="178">
        <v>2.8105000000000002</v>
      </c>
      <c r="F128" s="179"/>
      <c r="G128" s="180">
        <f>ROUND(E128*F128,2)</f>
        <v>0</v>
      </c>
      <c r="H128" s="179"/>
      <c r="I128" s="180">
        <f>ROUND(E128*H128,2)</f>
        <v>0</v>
      </c>
      <c r="J128" s="179"/>
      <c r="K128" s="180">
        <f>ROUND(E128*J128,2)</f>
        <v>0</v>
      </c>
      <c r="L128" s="180">
        <v>21</v>
      </c>
      <c r="M128" s="180">
        <f>G128*(1+L128/100)</f>
        <v>0</v>
      </c>
      <c r="N128" s="180">
        <v>0</v>
      </c>
      <c r="O128" s="180">
        <f>ROUND(E128*N128,2)</f>
        <v>0</v>
      </c>
      <c r="P128" s="180">
        <v>0</v>
      </c>
      <c r="Q128" s="180">
        <f>ROUND(E128*P128,2)</f>
        <v>0</v>
      </c>
      <c r="R128" s="180"/>
      <c r="S128" s="180" t="s">
        <v>114</v>
      </c>
      <c r="T128" s="181" t="s">
        <v>114</v>
      </c>
      <c r="U128" s="157">
        <v>1.0999999999999999E-2</v>
      </c>
      <c r="V128" s="157">
        <f>ROUND(E128*U128,2)</f>
        <v>0.03</v>
      </c>
      <c r="W128" s="157"/>
      <c r="X128" s="157" t="s">
        <v>115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116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93" t="s">
        <v>281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3" t="s">
        <v>282</v>
      </c>
      <c r="D130" s="158"/>
      <c r="E130" s="159">
        <v>2.8105000000000002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5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94" t="s">
        <v>121</v>
      </c>
      <c r="D131" s="160"/>
      <c r="E131" s="161">
        <v>2.8105000000000002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118</v>
      </c>
      <c r="AH131" s="148">
        <v>1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75">
        <v>18</v>
      </c>
      <c r="B132" s="176" t="s">
        <v>295</v>
      </c>
      <c r="C132" s="192" t="s">
        <v>296</v>
      </c>
      <c r="D132" s="177" t="s">
        <v>113</v>
      </c>
      <c r="E132" s="178">
        <v>4.2160000000000003E-2</v>
      </c>
      <c r="F132" s="179"/>
      <c r="G132" s="180">
        <f>ROUND(E132*F132,2)</f>
        <v>0</v>
      </c>
      <c r="H132" s="179"/>
      <c r="I132" s="180">
        <f>ROUND(E132*H132,2)</f>
        <v>0</v>
      </c>
      <c r="J132" s="179"/>
      <c r="K132" s="180">
        <f>ROUND(E132*J132,2)</f>
        <v>0</v>
      </c>
      <c r="L132" s="180">
        <v>21</v>
      </c>
      <c r="M132" s="180">
        <f>G132*(1+L132/100)</f>
        <v>0</v>
      </c>
      <c r="N132" s="180">
        <v>0</v>
      </c>
      <c r="O132" s="180">
        <f>ROUND(E132*N132,2)</f>
        <v>0</v>
      </c>
      <c r="P132" s="180">
        <v>0</v>
      </c>
      <c r="Q132" s="180">
        <f>ROUND(E132*P132,2)</f>
        <v>0</v>
      </c>
      <c r="R132" s="180"/>
      <c r="S132" s="180" t="s">
        <v>114</v>
      </c>
      <c r="T132" s="181" t="s">
        <v>114</v>
      </c>
      <c r="U132" s="157">
        <v>0.26</v>
      </c>
      <c r="V132" s="157">
        <f>ROUND(E132*U132,2)</f>
        <v>0.01</v>
      </c>
      <c r="W132" s="157"/>
      <c r="X132" s="157" t="s">
        <v>115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116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93" t="s">
        <v>281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93" t="s">
        <v>297</v>
      </c>
      <c r="D134" s="158"/>
      <c r="E134" s="159"/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93" t="s">
        <v>298</v>
      </c>
      <c r="D135" s="158"/>
      <c r="E135" s="159">
        <v>4.2160000000000003E-2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118</v>
      </c>
      <c r="AH135" s="148">
        <v>5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94" t="s">
        <v>121</v>
      </c>
      <c r="D136" s="160"/>
      <c r="E136" s="161">
        <v>4.2160000000000003E-2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1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75">
        <v>19</v>
      </c>
      <c r="B137" s="176" t="s">
        <v>299</v>
      </c>
      <c r="C137" s="192" t="s">
        <v>300</v>
      </c>
      <c r="D137" s="177" t="s">
        <v>113</v>
      </c>
      <c r="E137" s="178">
        <v>5.62E-3</v>
      </c>
      <c r="F137" s="179"/>
      <c r="G137" s="180">
        <f>ROUND(E137*F137,2)</f>
        <v>0</v>
      </c>
      <c r="H137" s="179"/>
      <c r="I137" s="180">
        <f>ROUND(E137*H137,2)</f>
        <v>0</v>
      </c>
      <c r="J137" s="179"/>
      <c r="K137" s="180">
        <f>ROUND(E137*J137,2)</f>
        <v>0</v>
      </c>
      <c r="L137" s="180">
        <v>21</v>
      </c>
      <c r="M137" s="180">
        <f>G137*(1+L137/100)</f>
        <v>0</v>
      </c>
      <c r="N137" s="180">
        <v>0</v>
      </c>
      <c r="O137" s="180">
        <f>ROUND(E137*N137,2)</f>
        <v>0</v>
      </c>
      <c r="P137" s="180">
        <v>0</v>
      </c>
      <c r="Q137" s="180">
        <f>ROUND(E137*P137,2)</f>
        <v>0</v>
      </c>
      <c r="R137" s="180"/>
      <c r="S137" s="180" t="s">
        <v>114</v>
      </c>
      <c r="T137" s="181" t="s">
        <v>114</v>
      </c>
      <c r="U137" s="157">
        <v>4.9870000000000001</v>
      </c>
      <c r="V137" s="157">
        <f>ROUND(E137*U137,2)</f>
        <v>0.03</v>
      </c>
      <c r="W137" s="157"/>
      <c r="X137" s="157" t="s">
        <v>115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116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93" t="s">
        <v>281</v>
      </c>
      <c r="D138" s="158"/>
      <c r="E138" s="159"/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93" t="s">
        <v>301</v>
      </c>
      <c r="D139" s="158"/>
      <c r="E139" s="159"/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118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93" t="s">
        <v>302</v>
      </c>
      <c r="D140" s="158"/>
      <c r="E140" s="159">
        <v>5.62E-3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118</v>
      </c>
      <c r="AH140" s="148">
        <v>5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94" t="s">
        <v>121</v>
      </c>
      <c r="D141" s="160"/>
      <c r="E141" s="161">
        <v>5.62E-3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1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5">
        <v>20</v>
      </c>
      <c r="B142" s="176" t="s">
        <v>303</v>
      </c>
      <c r="C142" s="192" t="s">
        <v>304</v>
      </c>
      <c r="D142" s="177" t="s">
        <v>179</v>
      </c>
      <c r="E142" s="178">
        <v>3</v>
      </c>
      <c r="F142" s="179"/>
      <c r="G142" s="180">
        <f>ROUND(E142*F142,2)</f>
        <v>0</v>
      </c>
      <c r="H142" s="179"/>
      <c r="I142" s="180">
        <f>ROUND(E142*H142,2)</f>
        <v>0</v>
      </c>
      <c r="J142" s="179"/>
      <c r="K142" s="180">
        <f>ROUND(E142*J142,2)</f>
        <v>0</v>
      </c>
      <c r="L142" s="180">
        <v>21</v>
      </c>
      <c r="M142" s="180">
        <f>G142*(1+L142/100)</f>
        <v>0</v>
      </c>
      <c r="N142" s="180">
        <v>0</v>
      </c>
      <c r="O142" s="180">
        <f>ROUND(E142*N142,2)</f>
        <v>0</v>
      </c>
      <c r="P142" s="180">
        <v>0.22500000000000001</v>
      </c>
      <c r="Q142" s="180">
        <f>ROUND(E142*P142,2)</f>
        <v>0.68</v>
      </c>
      <c r="R142" s="180"/>
      <c r="S142" s="180" t="s">
        <v>114</v>
      </c>
      <c r="T142" s="181" t="s">
        <v>114</v>
      </c>
      <c r="U142" s="157">
        <v>0.14199999999999999</v>
      </c>
      <c r="V142" s="157">
        <f>ROUND(E142*U142,2)</f>
        <v>0.43</v>
      </c>
      <c r="W142" s="157"/>
      <c r="X142" s="157" t="s">
        <v>115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116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93" t="s">
        <v>242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118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93" t="s">
        <v>243</v>
      </c>
      <c r="D144" s="158"/>
      <c r="E144" s="159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118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93" t="s">
        <v>305</v>
      </c>
      <c r="D145" s="158"/>
      <c r="E145" s="159">
        <v>3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118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94" t="s">
        <v>121</v>
      </c>
      <c r="D146" s="160"/>
      <c r="E146" s="161">
        <v>3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118</v>
      </c>
      <c r="AH146" s="148">
        <v>1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75">
        <v>21</v>
      </c>
      <c r="B147" s="176" t="s">
        <v>306</v>
      </c>
      <c r="C147" s="192" t="s">
        <v>307</v>
      </c>
      <c r="D147" s="177" t="s">
        <v>179</v>
      </c>
      <c r="E147" s="178">
        <v>3</v>
      </c>
      <c r="F147" s="179"/>
      <c r="G147" s="180">
        <f>ROUND(E147*F147,2)</f>
        <v>0</v>
      </c>
      <c r="H147" s="179"/>
      <c r="I147" s="180">
        <f>ROUND(E147*H147,2)</f>
        <v>0</v>
      </c>
      <c r="J147" s="179"/>
      <c r="K147" s="180">
        <f>ROUND(E147*J147,2)</f>
        <v>0</v>
      </c>
      <c r="L147" s="180">
        <v>21</v>
      </c>
      <c r="M147" s="180">
        <f>G147*(1+L147/100)</f>
        <v>0</v>
      </c>
      <c r="N147" s="180">
        <v>0</v>
      </c>
      <c r="O147" s="180">
        <f>ROUND(E147*N147,2)</f>
        <v>0</v>
      </c>
      <c r="P147" s="180">
        <v>0.44</v>
      </c>
      <c r="Q147" s="180">
        <f>ROUND(E147*P147,2)</f>
        <v>1.32</v>
      </c>
      <c r="R147" s="180"/>
      <c r="S147" s="180" t="s">
        <v>114</v>
      </c>
      <c r="T147" s="181" t="s">
        <v>114</v>
      </c>
      <c r="U147" s="157">
        <v>0.63200000000000001</v>
      </c>
      <c r="V147" s="157">
        <f>ROUND(E147*U147,2)</f>
        <v>1.9</v>
      </c>
      <c r="W147" s="157"/>
      <c r="X147" s="157" t="s">
        <v>115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116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93" t="s">
        <v>308</v>
      </c>
      <c r="D148" s="158"/>
      <c r="E148" s="159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118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93" t="s">
        <v>309</v>
      </c>
      <c r="D149" s="158"/>
      <c r="E149" s="159">
        <v>3</v>
      </c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118</v>
      </c>
      <c r="AH149" s="148">
        <v>5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94" t="s">
        <v>121</v>
      </c>
      <c r="D150" s="160"/>
      <c r="E150" s="161">
        <v>3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118</v>
      </c>
      <c r="AH150" s="148">
        <v>1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75">
        <v>22</v>
      </c>
      <c r="B151" s="176" t="s">
        <v>190</v>
      </c>
      <c r="C151" s="192" t="s">
        <v>191</v>
      </c>
      <c r="D151" s="177" t="s">
        <v>179</v>
      </c>
      <c r="E151" s="178">
        <v>3</v>
      </c>
      <c r="F151" s="179"/>
      <c r="G151" s="180">
        <f>ROUND(E151*F151,2)</f>
        <v>0</v>
      </c>
      <c r="H151" s="179"/>
      <c r="I151" s="180">
        <f>ROUND(E151*H151,2)</f>
        <v>0</v>
      </c>
      <c r="J151" s="179"/>
      <c r="K151" s="180">
        <f>ROUND(E151*J151,2)</f>
        <v>0</v>
      </c>
      <c r="L151" s="180">
        <v>21</v>
      </c>
      <c r="M151" s="180">
        <f>G151*(1+L151/100)</f>
        <v>0</v>
      </c>
      <c r="N151" s="180">
        <v>0</v>
      </c>
      <c r="O151" s="180">
        <f>ROUND(E151*N151,2)</f>
        <v>0</v>
      </c>
      <c r="P151" s="180">
        <v>0.44</v>
      </c>
      <c r="Q151" s="180">
        <f>ROUND(E151*P151,2)</f>
        <v>1.32</v>
      </c>
      <c r="R151" s="180"/>
      <c r="S151" s="180" t="s">
        <v>114</v>
      </c>
      <c r="T151" s="181" t="s">
        <v>114</v>
      </c>
      <c r="U151" s="157">
        <v>0.376</v>
      </c>
      <c r="V151" s="157">
        <f>ROUND(E151*U151,2)</f>
        <v>1.1299999999999999</v>
      </c>
      <c r="W151" s="157"/>
      <c r="X151" s="157" t="s">
        <v>115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116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93" t="s">
        <v>308</v>
      </c>
      <c r="D152" s="158"/>
      <c r="E152" s="159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118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93" t="s">
        <v>309</v>
      </c>
      <c r="D153" s="158"/>
      <c r="E153" s="159">
        <v>3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118</v>
      </c>
      <c r="AH153" s="148">
        <v>5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94" t="s">
        <v>121</v>
      </c>
      <c r="D154" s="160"/>
      <c r="E154" s="161">
        <v>3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1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75">
        <v>23</v>
      </c>
      <c r="B155" s="176" t="s">
        <v>181</v>
      </c>
      <c r="C155" s="192" t="s">
        <v>182</v>
      </c>
      <c r="D155" s="177" t="s">
        <v>183</v>
      </c>
      <c r="E155" s="178">
        <v>7.4</v>
      </c>
      <c r="F155" s="179"/>
      <c r="G155" s="180">
        <f>ROUND(E155*F155,2)</f>
        <v>0</v>
      </c>
      <c r="H155" s="179"/>
      <c r="I155" s="180">
        <f>ROUND(E155*H155,2)</f>
        <v>0</v>
      </c>
      <c r="J155" s="179"/>
      <c r="K155" s="180">
        <f>ROUND(E155*J155,2)</f>
        <v>0</v>
      </c>
      <c r="L155" s="180">
        <v>21</v>
      </c>
      <c r="M155" s="180">
        <f>G155*(1+L155/100)</f>
        <v>0</v>
      </c>
      <c r="N155" s="180">
        <v>0</v>
      </c>
      <c r="O155" s="180">
        <f>ROUND(E155*N155,2)</f>
        <v>0</v>
      </c>
      <c r="P155" s="180">
        <v>0</v>
      </c>
      <c r="Q155" s="180">
        <f>ROUND(E155*P155,2)</f>
        <v>0</v>
      </c>
      <c r="R155" s="180"/>
      <c r="S155" s="180" t="s">
        <v>114</v>
      </c>
      <c r="T155" s="181" t="s">
        <v>114</v>
      </c>
      <c r="U155" s="157">
        <v>5.5E-2</v>
      </c>
      <c r="V155" s="157">
        <f>ROUND(E155*U155,2)</f>
        <v>0.41</v>
      </c>
      <c r="W155" s="157"/>
      <c r="X155" s="157" t="s">
        <v>115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116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93" t="s">
        <v>245</v>
      </c>
      <c r="D156" s="158"/>
      <c r="E156" s="159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118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93" t="s">
        <v>246</v>
      </c>
      <c r="D157" s="158"/>
      <c r="E157" s="159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118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93" t="s">
        <v>310</v>
      </c>
      <c r="D158" s="158"/>
      <c r="E158" s="159">
        <v>7.4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118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94" t="s">
        <v>121</v>
      </c>
      <c r="D159" s="160"/>
      <c r="E159" s="161">
        <v>7.4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118</v>
      </c>
      <c r="AH159" s="148">
        <v>1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75">
        <v>24</v>
      </c>
      <c r="B160" s="176" t="s">
        <v>185</v>
      </c>
      <c r="C160" s="192" t="s">
        <v>186</v>
      </c>
      <c r="D160" s="177" t="s">
        <v>179</v>
      </c>
      <c r="E160" s="178">
        <v>1.85</v>
      </c>
      <c r="F160" s="179"/>
      <c r="G160" s="180">
        <f>ROUND(E160*F160,2)</f>
        <v>0</v>
      </c>
      <c r="H160" s="179"/>
      <c r="I160" s="180">
        <f>ROUND(E160*H160,2)</f>
        <v>0</v>
      </c>
      <c r="J160" s="179"/>
      <c r="K160" s="180">
        <f>ROUND(E160*J160,2)</f>
        <v>0</v>
      </c>
      <c r="L160" s="180">
        <v>21</v>
      </c>
      <c r="M160" s="180">
        <f>G160*(1+L160/100)</f>
        <v>0</v>
      </c>
      <c r="N160" s="180">
        <v>0</v>
      </c>
      <c r="O160" s="180">
        <f>ROUND(E160*N160,2)</f>
        <v>0</v>
      </c>
      <c r="P160" s="180">
        <v>0.33</v>
      </c>
      <c r="Q160" s="180">
        <f>ROUND(E160*P160,2)</f>
        <v>0.61</v>
      </c>
      <c r="R160" s="180"/>
      <c r="S160" s="180" t="s">
        <v>114</v>
      </c>
      <c r="T160" s="181" t="s">
        <v>114</v>
      </c>
      <c r="U160" s="157">
        <v>0.625</v>
      </c>
      <c r="V160" s="157">
        <f>ROUND(E160*U160,2)</f>
        <v>1.1599999999999999</v>
      </c>
      <c r="W160" s="157"/>
      <c r="X160" s="157" t="s">
        <v>115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116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93" t="s">
        <v>245</v>
      </c>
      <c r="D161" s="158"/>
      <c r="E161" s="159"/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118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93" t="s">
        <v>246</v>
      </c>
      <c r="D162" s="158"/>
      <c r="E162" s="159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118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93" t="s">
        <v>311</v>
      </c>
      <c r="D163" s="158"/>
      <c r="E163" s="159">
        <v>1.85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118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94" t="s">
        <v>121</v>
      </c>
      <c r="D164" s="160"/>
      <c r="E164" s="161">
        <v>1.85</v>
      </c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118</v>
      </c>
      <c r="AH164" s="148">
        <v>1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75">
        <v>25</v>
      </c>
      <c r="B165" s="176" t="s">
        <v>188</v>
      </c>
      <c r="C165" s="192" t="s">
        <v>189</v>
      </c>
      <c r="D165" s="177" t="s">
        <v>179</v>
      </c>
      <c r="E165" s="178">
        <v>1.85</v>
      </c>
      <c r="F165" s="179"/>
      <c r="G165" s="180">
        <f>ROUND(E165*F165,2)</f>
        <v>0</v>
      </c>
      <c r="H165" s="179"/>
      <c r="I165" s="180">
        <f>ROUND(E165*H165,2)</f>
        <v>0</v>
      </c>
      <c r="J165" s="179"/>
      <c r="K165" s="180">
        <f>ROUND(E165*J165,2)</f>
        <v>0</v>
      </c>
      <c r="L165" s="180">
        <v>21</v>
      </c>
      <c r="M165" s="180">
        <f>G165*(1+L165/100)</f>
        <v>0</v>
      </c>
      <c r="N165" s="180">
        <v>0</v>
      </c>
      <c r="O165" s="180">
        <f>ROUND(E165*N165,2)</f>
        <v>0</v>
      </c>
      <c r="P165" s="180">
        <v>0.33</v>
      </c>
      <c r="Q165" s="180">
        <f>ROUND(E165*P165,2)</f>
        <v>0.61</v>
      </c>
      <c r="R165" s="180"/>
      <c r="S165" s="180" t="s">
        <v>114</v>
      </c>
      <c r="T165" s="181" t="s">
        <v>114</v>
      </c>
      <c r="U165" s="157">
        <v>0.52649999999999997</v>
      </c>
      <c r="V165" s="157">
        <f>ROUND(E165*U165,2)</f>
        <v>0.97</v>
      </c>
      <c r="W165" s="157"/>
      <c r="X165" s="157" t="s">
        <v>115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116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93" t="s">
        <v>312</v>
      </c>
      <c r="D166" s="158"/>
      <c r="E166" s="159">
        <v>1.85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118</v>
      </c>
      <c r="AH166" s="148">
        <v>5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94" t="s">
        <v>121</v>
      </c>
      <c r="D167" s="160"/>
      <c r="E167" s="161">
        <v>1.85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118</v>
      </c>
      <c r="AH167" s="148">
        <v>1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75">
        <v>26</v>
      </c>
      <c r="B168" s="176" t="s">
        <v>190</v>
      </c>
      <c r="C168" s="192" t="s">
        <v>191</v>
      </c>
      <c r="D168" s="177" t="s">
        <v>179</v>
      </c>
      <c r="E168" s="178">
        <v>1.85</v>
      </c>
      <c r="F168" s="179"/>
      <c r="G168" s="180">
        <f>ROUND(E168*F168,2)</f>
        <v>0</v>
      </c>
      <c r="H168" s="179"/>
      <c r="I168" s="180">
        <f>ROUND(E168*H168,2)</f>
        <v>0</v>
      </c>
      <c r="J168" s="179"/>
      <c r="K168" s="180">
        <f>ROUND(E168*J168,2)</f>
        <v>0</v>
      </c>
      <c r="L168" s="180">
        <v>21</v>
      </c>
      <c r="M168" s="180">
        <f>G168*(1+L168/100)</f>
        <v>0</v>
      </c>
      <c r="N168" s="180">
        <v>0</v>
      </c>
      <c r="O168" s="180">
        <f>ROUND(E168*N168,2)</f>
        <v>0</v>
      </c>
      <c r="P168" s="180">
        <v>0.44</v>
      </c>
      <c r="Q168" s="180">
        <f>ROUND(E168*P168,2)</f>
        <v>0.81</v>
      </c>
      <c r="R168" s="180"/>
      <c r="S168" s="180" t="s">
        <v>114</v>
      </c>
      <c r="T168" s="181" t="s">
        <v>114</v>
      </c>
      <c r="U168" s="157">
        <v>0.376</v>
      </c>
      <c r="V168" s="157">
        <f>ROUND(E168*U168,2)</f>
        <v>0.7</v>
      </c>
      <c r="W168" s="157"/>
      <c r="X168" s="157" t="s">
        <v>115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116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93" t="s">
        <v>312</v>
      </c>
      <c r="D169" s="158"/>
      <c r="E169" s="159">
        <v>1.85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118</v>
      </c>
      <c r="AH169" s="148">
        <v>5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94" t="s">
        <v>121</v>
      </c>
      <c r="D170" s="160"/>
      <c r="E170" s="161">
        <v>1.85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118</v>
      </c>
      <c r="AH170" s="148">
        <v>1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x14ac:dyDescent="0.2">
      <c r="A171" s="169" t="s">
        <v>109</v>
      </c>
      <c r="B171" s="170" t="s">
        <v>67</v>
      </c>
      <c r="C171" s="191" t="s">
        <v>68</v>
      </c>
      <c r="D171" s="171"/>
      <c r="E171" s="172"/>
      <c r="F171" s="173"/>
      <c r="G171" s="173">
        <f>SUMIF(AG172:AG190,"&lt;&gt;NOR",G172:G190)</f>
        <v>0</v>
      </c>
      <c r="H171" s="173"/>
      <c r="I171" s="173">
        <f>SUM(I172:I190)</f>
        <v>0</v>
      </c>
      <c r="J171" s="173"/>
      <c r="K171" s="173">
        <f>SUM(K172:K190)</f>
        <v>0</v>
      </c>
      <c r="L171" s="173"/>
      <c r="M171" s="173">
        <f>SUM(M172:M190)</f>
        <v>0</v>
      </c>
      <c r="N171" s="173"/>
      <c r="O171" s="173">
        <f>SUM(O172:O190)</f>
        <v>5.01</v>
      </c>
      <c r="P171" s="173"/>
      <c r="Q171" s="173">
        <f>SUM(Q172:Q190)</f>
        <v>0</v>
      </c>
      <c r="R171" s="173"/>
      <c r="S171" s="173"/>
      <c r="T171" s="174"/>
      <c r="U171" s="168"/>
      <c r="V171" s="168">
        <f>SUM(V172:V190)</f>
        <v>2.16</v>
      </c>
      <c r="W171" s="168"/>
      <c r="X171" s="168"/>
      <c r="AG171" t="s">
        <v>110</v>
      </c>
    </row>
    <row r="172" spans="1:60" outlineLevel="1" x14ac:dyDescent="0.2">
      <c r="A172" s="175">
        <v>27</v>
      </c>
      <c r="B172" s="176" t="s">
        <v>313</v>
      </c>
      <c r="C172" s="192" t="s">
        <v>314</v>
      </c>
      <c r="D172" s="177" t="s">
        <v>179</v>
      </c>
      <c r="E172" s="178">
        <v>3</v>
      </c>
      <c r="F172" s="179"/>
      <c r="G172" s="180">
        <f>ROUND(E172*F172,2)</f>
        <v>0</v>
      </c>
      <c r="H172" s="179"/>
      <c r="I172" s="180">
        <f>ROUND(E172*H172,2)</f>
        <v>0</v>
      </c>
      <c r="J172" s="179"/>
      <c r="K172" s="180">
        <f>ROUND(E172*J172,2)</f>
        <v>0</v>
      </c>
      <c r="L172" s="180">
        <v>21</v>
      </c>
      <c r="M172" s="180">
        <f>G172*(1+L172/100)</f>
        <v>0</v>
      </c>
      <c r="N172" s="180">
        <v>7.3899999999999993E-2</v>
      </c>
      <c r="O172" s="180">
        <f>ROUND(E172*N172,2)</f>
        <v>0.22</v>
      </c>
      <c r="P172" s="180">
        <v>0</v>
      </c>
      <c r="Q172" s="180">
        <f>ROUND(E172*P172,2)</f>
        <v>0</v>
      </c>
      <c r="R172" s="180"/>
      <c r="S172" s="180" t="s">
        <v>114</v>
      </c>
      <c r="T172" s="181" t="s">
        <v>114</v>
      </c>
      <c r="U172" s="157">
        <v>0.47799999999999998</v>
      </c>
      <c r="V172" s="157">
        <f>ROUND(E172*U172,2)</f>
        <v>1.43</v>
      </c>
      <c r="W172" s="157"/>
      <c r="X172" s="157" t="s">
        <v>115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116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93" t="s">
        <v>315</v>
      </c>
      <c r="D173" s="158"/>
      <c r="E173" s="159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118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93" t="s">
        <v>309</v>
      </c>
      <c r="D174" s="158"/>
      <c r="E174" s="159">
        <v>3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118</v>
      </c>
      <c r="AH174" s="148">
        <v>5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94" t="s">
        <v>121</v>
      </c>
      <c r="D175" s="160"/>
      <c r="E175" s="161">
        <v>3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118</v>
      </c>
      <c r="AH175" s="148">
        <v>1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75">
        <v>28</v>
      </c>
      <c r="B176" s="176" t="s">
        <v>316</v>
      </c>
      <c r="C176" s="192" t="s">
        <v>317</v>
      </c>
      <c r="D176" s="177" t="s">
        <v>179</v>
      </c>
      <c r="E176" s="178">
        <v>3</v>
      </c>
      <c r="F176" s="179"/>
      <c r="G176" s="180">
        <f>ROUND(E176*F176,2)</f>
        <v>0</v>
      </c>
      <c r="H176" s="179"/>
      <c r="I176" s="180">
        <f>ROUND(E176*H176,2)</f>
        <v>0</v>
      </c>
      <c r="J176" s="179"/>
      <c r="K176" s="180">
        <f>ROUND(E176*J176,2)</f>
        <v>0</v>
      </c>
      <c r="L176" s="180">
        <v>21</v>
      </c>
      <c r="M176" s="180">
        <f>G176*(1+L176/100)</f>
        <v>0</v>
      </c>
      <c r="N176" s="180">
        <v>0.40481</v>
      </c>
      <c r="O176" s="180">
        <f>ROUND(E176*N176,2)</f>
        <v>1.21</v>
      </c>
      <c r="P176" s="180">
        <v>0</v>
      </c>
      <c r="Q176" s="180">
        <f>ROUND(E176*P176,2)</f>
        <v>0</v>
      </c>
      <c r="R176" s="180"/>
      <c r="S176" s="180" t="s">
        <v>114</v>
      </c>
      <c r="T176" s="181" t="s">
        <v>114</v>
      </c>
      <c r="U176" s="157">
        <v>1.9E-2</v>
      </c>
      <c r="V176" s="157">
        <f>ROUND(E176*U176,2)</f>
        <v>0.06</v>
      </c>
      <c r="W176" s="157"/>
      <c r="X176" s="157" t="s">
        <v>115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116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93" t="s">
        <v>315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118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93" t="s">
        <v>309</v>
      </c>
      <c r="D178" s="158"/>
      <c r="E178" s="159">
        <v>3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118</v>
      </c>
      <c r="AH178" s="148">
        <v>5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94" t="s">
        <v>121</v>
      </c>
      <c r="D179" s="160"/>
      <c r="E179" s="161">
        <v>3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118</v>
      </c>
      <c r="AH179" s="148">
        <v>1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75">
        <v>29</v>
      </c>
      <c r="B180" s="176" t="s">
        <v>318</v>
      </c>
      <c r="C180" s="192" t="s">
        <v>319</v>
      </c>
      <c r="D180" s="177" t="s">
        <v>179</v>
      </c>
      <c r="E180" s="178">
        <v>3</v>
      </c>
      <c r="F180" s="179"/>
      <c r="G180" s="180">
        <f>ROUND(E180*F180,2)</f>
        <v>0</v>
      </c>
      <c r="H180" s="179"/>
      <c r="I180" s="180">
        <f>ROUND(E180*H180,2)</f>
        <v>0</v>
      </c>
      <c r="J180" s="179"/>
      <c r="K180" s="180">
        <f>ROUND(E180*J180,2)</f>
        <v>0</v>
      </c>
      <c r="L180" s="180">
        <v>21</v>
      </c>
      <c r="M180" s="180">
        <f>G180*(1+L180/100)</f>
        <v>0</v>
      </c>
      <c r="N180" s="180">
        <v>0.441</v>
      </c>
      <c r="O180" s="180">
        <f>ROUND(E180*N180,2)</f>
        <v>1.32</v>
      </c>
      <c r="P180" s="180">
        <v>0</v>
      </c>
      <c r="Q180" s="180">
        <f>ROUND(E180*P180,2)</f>
        <v>0</v>
      </c>
      <c r="R180" s="180"/>
      <c r="S180" s="180" t="s">
        <v>114</v>
      </c>
      <c r="T180" s="181" t="s">
        <v>114</v>
      </c>
      <c r="U180" s="157">
        <v>2.9000000000000001E-2</v>
      </c>
      <c r="V180" s="157">
        <f>ROUND(E180*U180,2)</f>
        <v>0.09</v>
      </c>
      <c r="W180" s="157"/>
      <c r="X180" s="157" t="s">
        <v>115</v>
      </c>
      <c r="Y180" s="148"/>
      <c r="Z180" s="148"/>
      <c r="AA180" s="148"/>
      <c r="AB180" s="148"/>
      <c r="AC180" s="148"/>
      <c r="AD180" s="148"/>
      <c r="AE180" s="148"/>
      <c r="AF180" s="148"/>
      <c r="AG180" s="148" t="s">
        <v>116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93" t="s">
        <v>315</v>
      </c>
      <c r="D181" s="158"/>
      <c r="E181" s="159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118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93" t="s">
        <v>309</v>
      </c>
      <c r="D182" s="158"/>
      <c r="E182" s="159">
        <v>3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118</v>
      </c>
      <c r="AH182" s="148">
        <v>5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94" t="s">
        <v>121</v>
      </c>
      <c r="D183" s="160"/>
      <c r="E183" s="161">
        <v>3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118</v>
      </c>
      <c r="AH183" s="148">
        <v>1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75">
        <v>30</v>
      </c>
      <c r="B184" s="176" t="s">
        <v>320</v>
      </c>
      <c r="C184" s="192" t="s">
        <v>321</v>
      </c>
      <c r="D184" s="177" t="s">
        <v>179</v>
      </c>
      <c r="E184" s="178">
        <v>1.85</v>
      </c>
      <c r="F184" s="179"/>
      <c r="G184" s="180">
        <f>ROUND(E184*F184,2)</f>
        <v>0</v>
      </c>
      <c r="H184" s="179"/>
      <c r="I184" s="180">
        <f>ROUND(E184*H184,2)</f>
        <v>0</v>
      </c>
      <c r="J184" s="179"/>
      <c r="K184" s="180">
        <f>ROUND(E184*J184,2)</f>
        <v>0</v>
      </c>
      <c r="L184" s="180">
        <v>21</v>
      </c>
      <c r="M184" s="180">
        <f>G184*(1+L184/100)</f>
        <v>0</v>
      </c>
      <c r="N184" s="180">
        <v>1.2220200000000001</v>
      </c>
      <c r="O184" s="180">
        <f>ROUND(E184*N184,2)</f>
        <v>2.2599999999999998</v>
      </c>
      <c r="P184" s="180">
        <v>0</v>
      </c>
      <c r="Q184" s="180">
        <f>ROUND(E184*P184,2)</f>
        <v>0</v>
      </c>
      <c r="R184" s="180"/>
      <c r="S184" s="180" t="s">
        <v>114</v>
      </c>
      <c r="T184" s="181" t="s">
        <v>114</v>
      </c>
      <c r="U184" s="157">
        <v>0.31405</v>
      </c>
      <c r="V184" s="157">
        <f>ROUND(E184*U184,2)</f>
        <v>0.57999999999999996</v>
      </c>
      <c r="W184" s="157"/>
      <c r="X184" s="157" t="s">
        <v>322</v>
      </c>
      <c r="Y184" s="148"/>
      <c r="Z184" s="148"/>
      <c r="AA184" s="148"/>
      <c r="AB184" s="148"/>
      <c r="AC184" s="148"/>
      <c r="AD184" s="148"/>
      <c r="AE184" s="148"/>
      <c r="AF184" s="148"/>
      <c r="AG184" s="148" t="s">
        <v>323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274" t="s">
        <v>324</v>
      </c>
      <c r="D185" s="275"/>
      <c r="E185" s="275"/>
      <c r="F185" s="275"/>
      <c r="G185" s="275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128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283" t="s">
        <v>325</v>
      </c>
      <c r="D186" s="284"/>
      <c r="E186" s="284"/>
      <c r="F186" s="284"/>
      <c r="G186" s="284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128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283" t="s">
        <v>326</v>
      </c>
      <c r="D187" s="284"/>
      <c r="E187" s="284"/>
      <c r="F187" s="284"/>
      <c r="G187" s="284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128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283" t="s">
        <v>327</v>
      </c>
      <c r="D188" s="284"/>
      <c r="E188" s="284"/>
      <c r="F188" s="284"/>
      <c r="G188" s="284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128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93" t="s">
        <v>312</v>
      </c>
      <c r="D189" s="158"/>
      <c r="E189" s="159">
        <v>1.85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118</v>
      </c>
      <c r="AH189" s="148">
        <v>5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94" t="s">
        <v>121</v>
      </c>
      <c r="D190" s="160"/>
      <c r="E190" s="161">
        <v>1.85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118</v>
      </c>
      <c r="AH190" s="148">
        <v>1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x14ac:dyDescent="0.2">
      <c r="A191" s="169" t="s">
        <v>109</v>
      </c>
      <c r="B191" s="170" t="s">
        <v>69</v>
      </c>
      <c r="C191" s="191" t="s">
        <v>70</v>
      </c>
      <c r="D191" s="171"/>
      <c r="E191" s="172"/>
      <c r="F191" s="173"/>
      <c r="G191" s="173">
        <f>SUMIF(AG192:AG196,"&lt;&gt;NOR",G192:G196)</f>
        <v>0</v>
      </c>
      <c r="H191" s="173"/>
      <c r="I191" s="173">
        <f>SUM(I192:I196)</f>
        <v>0</v>
      </c>
      <c r="J191" s="173"/>
      <c r="K191" s="173">
        <f>SUM(K192:K196)</f>
        <v>0</v>
      </c>
      <c r="L191" s="173"/>
      <c r="M191" s="173">
        <f>SUM(M192:M196)</f>
        <v>0</v>
      </c>
      <c r="N191" s="173"/>
      <c r="O191" s="173">
        <f>SUM(O192:O196)</f>
        <v>0.03</v>
      </c>
      <c r="P191" s="173"/>
      <c r="Q191" s="173">
        <f>SUM(Q192:Q196)</f>
        <v>0</v>
      </c>
      <c r="R191" s="173"/>
      <c r="S191" s="173"/>
      <c r="T191" s="174"/>
      <c r="U191" s="168"/>
      <c r="V191" s="168">
        <f>SUM(V192:V196)</f>
        <v>1.54</v>
      </c>
      <c r="W191" s="168"/>
      <c r="X191" s="168"/>
      <c r="AG191" t="s">
        <v>110</v>
      </c>
    </row>
    <row r="192" spans="1:60" outlineLevel="1" x14ac:dyDescent="0.2">
      <c r="A192" s="175">
        <v>31</v>
      </c>
      <c r="B192" s="176" t="s">
        <v>211</v>
      </c>
      <c r="C192" s="192" t="s">
        <v>212</v>
      </c>
      <c r="D192" s="177" t="s">
        <v>183</v>
      </c>
      <c r="E192" s="178">
        <v>7.4</v>
      </c>
      <c r="F192" s="179"/>
      <c r="G192" s="180">
        <f>ROUND(E192*F192,2)</f>
        <v>0</v>
      </c>
      <c r="H192" s="179"/>
      <c r="I192" s="180">
        <f>ROUND(E192*H192,2)</f>
        <v>0</v>
      </c>
      <c r="J192" s="179"/>
      <c r="K192" s="180">
        <f>ROUND(E192*J192,2)</f>
        <v>0</v>
      </c>
      <c r="L192" s="180">
        <v>21</v>
      </c>
      <c r="M192" s="180">
        <f>G192*(1+L192/100)</f>
        <v>0</v>
      </c>
      <c r="N192" s="180">
        <v>4.3E-3</v>
      </c>
      <c r="O192" s="180">
        <f>ROUND(E192*N192,2)</f>
        <v>0.03</v>
      </c>
      <c r="P192" s="180">
        <v>0</v>
      </c>
      <c r="Q192" s="180">
        <f>ROUND(E192*P192,2)</f>
        <v>0</v>
      </c>
      <c r="R192" s="180"/>
      <c r="S192" s="180" t="s">
        <v>213</v>
      </c>
      <c r="T192" s="181" t="s">
        <v>114</v>
      </c>
      <c r="U192" s="157">
        <v>0.20799999999999999</v>
      </c>
      <c r="V192" s="157">
        <f>ROUND(E192*U192,2)</f>
        <v>1.54</v>
      </c>
      <c r="W192" s="157"/>
      <c r="X192" s="157" t="s">
        <v>115</v>
      </c>
      <c r="Y192" s="148"/>
      <c r="Z192" s="148"/>
      <c r="AA192" s="148"/>
      <c r="AB192" s="148"/>
      <c r="AC192" s="148"/>
      <c r="AD192" s="148"/>
      <c r="AE192" s="148"/>
      <c r="AF192" s="148"/>
      <c r="AG192" s="148" t="s">
        <v>116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93" t="s">
        <v>245</v>
      </c>
      <c r="D193" s="158"/>
      <c r="E193" s="159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118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93" t="s">
        <v>246</v>
      </c>
      <c r="D194" s="158"/>
      <c r="E194" s="159"/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118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93" t="s">
        <v>310</v>
      </c>
      <c r="D195" s="158"/>
      <c r="E195" s="159">
        <v>7.4</v>
      </c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118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94" t="s">
        <v>121</v>
      </c>
      <c r="D196" s="160"/>
      <c r="E196" s="161">
        <v>7.4</v>
      </c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118</v>
      </c>
      <c r="AH196" s="148">
        <v>1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x14ac:dyDescent="0.2">
      <c r="A197" s="169" t="s">
        <v>109</v>
      </c>
      <c r="B197" s="170" t="s">
        <v>73</v>
      </c>
      <c r="C197" s="191" t="s">
        <v>74</v>
      </c>
      <c r="D197" s="171"/>
      <c r="E197" s="172"/>
      <c r="F197" s="173"/>
      <c r="G197" s="173">
        <f>SUMIF(AG198:AG198,"&lt;&gt;NOR",G198:G198)</f>
        <v>0</v>
      </c>
      <c r="H197" s="173"/>
      <c r="I197" s="173">
        <f>SUM(I198:I198)</f>
        <v>0</v>
      </c>
      <c r="J197" s="173"/>
      <c r="K197" s="173">
        <f>SUM(K198:K198)</f>
        <v>0</v>
      </c>
      <c r="L197" s="173"/>
      <c r="M197" s="173">
        <f>SUM(M198:M198)</f>
        <v>0</v>
      </c>
      <c r="N197" s="173"/>
      <c r="O197" s="173">
        <f>SUM(O198:O198)</f>
        <v>0</v>
      </c>
      <c r="P197" s="173"/>
      <c r="Q197" s="173">
        <f>SUM(Q198:Q198)</f>
        <v>0</v>
      </c>
      <c r="R197" s="173"/>
      <c r="S197" s="173"/>
      <c r="T197" s="174"/>
      <c r="U197" s="168"/>
      <c r="V197" s="168">
        <f>SUM(V198:V198)</f>
        <v>2.3199999999999998</v>
      </c>
      <c r="W197" s="168"/>
      <c r="X197" s="168"/>
      <c r="AG197" t="s">
        <v>110</v>
      </c>
    </row>
    <row r="198" spans="1:60" outlineLevel="1" x14ac:dyDescent="0.2">
      <c r="A198" s="183">
        <v>32</v>
      </c>
      <c r="B198" s="184" t="s">
        <v>228</v>
      </c>
      <c r="C198" s="195" t="s">
        <v>229</v>
      </c>
      <c r="D198" s="185" t="s">
        <v>124</v>
      </c>
      <c r="E198" s="186">
        <v>5.9590300000000003</v>
      </c>
      <c r="F198" s="187"/>
      <c r="G198" s="188">
        <f>ROUND(E198*F198,2)</f>
        <v>0</v>
      </c>
      <c r="H198" s="187"/>
      <c r="I198" s="188">
        <f>ROUND(E198*H198,2)</f>
        <v>0</v>
      </c>
      <c r="J198" s="187"/>
      <c r="K198" s="188">
        <f>ROUND(E198*J198,2)</f>
        <v>0</v>
      </c>
      <c r="L198" s="188">
        <v>21</v>
      </c>
      <c r="M198" s="188">
        <f>G198*(1+L198/100)</f>
        <v>0</v>
      </c>
      <c r="N198" s="188">
        <v>0</v>
      </c>
      <c r="O198" s="188">
        <f>ROUND(E198*N198,2)</f>
        <v>0</v>
      </c>
      <c r="P198" s="188">
        <v>0</v>
      </c>
      <c r="Q198" s="188">
        <f>ROUND(E198*P198,2)</f>
        <v>0</v>
      </c>
      <c r="R198" s="188"/>
      <c r="S198" s="188" t="s">
        <v>114</v>
      </c>
      <c r="T198" s="189" t="s">
        <v>114</v>
      </c>
      <c r="U198" s="157">
        <v>0.39</v>
      </c>
      <c r="V198" s="157">
        <f>ROUND(E198*U198,2)</f>
        <v>2.3199999999999998</v>
      </c>
      <c r="W198" s="157"/>
      <c r="X198" s="157" t="s">
        <v>230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231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x14ac:dyDescent="0.2">
      <c r="A199" s="169" t="s">
        <v>109</v>
      </c>
      <c r="B199" s="170" t="s">
        <v>76</v>
      </c>
      <c r="C199" s="191" t="s">
        <v>77</v>
      </c>
      <c r="D199" s="171"/>
      <c r="E199" s="172"/>
      <c r="F199" s="173"/>
      <c r="G199" s="173">
        <f>SUMIF(AG200:AG215,"&lt;&gt;NOR",G200:G215)</f>
        <v>0</v>
      </c>
      <c r="H199" s="173"/>
      <c r="I199" s="173">
        <f>SUM(I200:I215)</f>
        <v>0</v>
      </c>
      <c r="J199" s="173"/>
      <c r="K199" s="173">
        <f>SUM(K200:K215)</f>
        <v>0</v>
      </c>
      <c r="L199" s="173"/>
      <c r="M199" s="173">
        <f>SUM(M200:M215)</f>
        <v>0</v>
      </c>
      <c r="N199" s="173"/>
      <c r="O199" s="173">
        <f>SUM(O200:O215)</f>
        <v>0</v>
      </c>
      <c r="P199" s="173"/>
      <c r="Q199" s="173">
        <f>SUM(Q200:Q215)</f>
        <v>0</v>
      </c>
      <c r="R199" s="173"/>
      <c r="S199" s="173"/>
      <c r="T199" s="174"/>
      <c r="U199" s="168"/>
      <c r="V199" s="168">
        <f>SUM(V200:V215)</f>
        <v>0</v>
      </c>
      <c r="W199" s="168"/>
      <c r="X199" s="168"/>
      <c r="AG199" t="s">
        <v>110</v>
      </c>
    </row>
    <row r="200" spans="1:60" outlineLevel="1" x14ac:dyDescent="0.2">
      <c r="A200" s="183">
        <v>33</v>
      </c>
      <c r="B200" s="184" t="s">
        <v>328</v>
      </c>
      <c r="C200" s="195" t="s">
        <v>329</v>
      </c>
      <c r="D200" s="185" t="s">
        <v>183</v>
      </c>
      <c r="E200" s="186">
        <v>10</v>
      </c>
      <c r="F200" s="187"/>
      <c r="G200" s="188">
        <f t="shared" ref="G200:G215" si="0">ROUND(E200*F200,2)</f>
        <v>0</v>
      </c>
      <c r="H200" s="187"/>
      <c r="I200" s="188">
        <f t="shared" ref="I200:I215" si="1">ROUND(E200*H200,2)</f>
        <v>0</v>
      </c>
      <c r="J200" s="187"/>
      <c r="K200" s="188">
        <f t="shared" ref="K200:K215" si="2">ROUND(E200*J200,2)</f>
        <v>0</v>
      </c>
      <c r="L200" s="188">
        <v>21</v>
      </c>
      <c r="M200" s="188">
        <f t="shared" ref="M200:M215" si="3">G200*(1+L200/100)</f>
        <v>0</v>
      </c>
      <c r="N200" s="188">
        <v>0</v>
      </c>
      <c r="O200" s="188">
        <f t="shared" ref="O200:O215" si="4">ROUND(E200*N200,2)</f>
        <v>0</v>
      </c>
      <c r="P200" s="188">
        <v>0</v>
      </c>
      <c r="Q200" s="188">
        <f t="shared" ref="Q200:Q215" si="5">ROUND(E200*P200,2)</f>
        <v>0</v>
      </c>
      <c r="R200" s="188"/>
      <c r="S200" s="188" t="s">
        <v>213</v>
      </c>
      <c r="T200" s="189" t="s">
        <v>330</v>
      </c>
      <c r="U200" s="157">
        <v>0</v>
      </c>
      <c r="V200" s="157">
        <f t="shared" ref="V200:V215" si="6">ROUND(E200*U200,2)</f>
        <v>0</v>
      </c>
      <c r="W200" s="157"/>
      <c r="X200" s="157" t="s">
        <v>115</v>
      </c>
      <c r="Y200" s="148"/>
      <c r="Z200" s="148"/>
      <c r="AA200" s="148"/>
      <c r="AB200" s="148"/>
      <c r="AC200" s="148"/>
      <c r="AD200" s="148"/>
      <c r="AE200" s="148"/>
      <c r="AF200" s="148"/>
      <c r="AG200" s="148" t="s">
        <v>331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83">
        <v>34</v>
      </c>
      <c r="B201" s="184" t="s">
        <v>332</v>
      </c>
      <c r="C201" s="195" t="s">
        <v>333</v>
      </c>
      <c r="D201" s="185" t="s">
        <v>183</v>
      </c>
      <c r="E201" s="186">
        <v>18</v>
      </c>
      <c r="F201" s="187"/>
      <c r="G201" s="188">
        <f t="shared" si="0"/>
        <v>0</v>
      </c>
      <c r="H201" s="187"/>
      <c r="I201" s="188">
        <f t="shared" si="1"/>
        <v>0</v>
      </c>
      <c r="J201" s="187"/>
      <c r="K201" s="188">
        <f t="shared" si="2"/>
        <v>0</v>
      </c>
      <c r="L201" s="188">
        <v>21</v>
      </c>
      <c r="M201" s="188">
        <f t="shared" si="3"/>
        <v>0</v>
      </c>
      <c r="N201" s="188">
        <v>0</v>
      </c>
      <c r="O201" s="188">
        <f t="shared" si="4"/>
        <v>0</v>
      </c>
      <c r="P201" s="188">
        <v>0</v>
      </c>
      <c r="Q201" s="188">
        <f t="shared" si="5"/>
        <v>0</v>
      </c>
      <c r="R201" s="188"/>
      <c r="S201" s="188" t="s">
        <v>213</v>
      </c>
      <c r="T201" s="189" t="s">
        <v>330</v>
      </c>
      <c r="U201" s="157">
        <v>0</v>
      </c>
      <c r="V201" s="157">
        <f t="shared" si="6"/>
        <v>0</v>
      </c>
      <c r="W201" s="157"/>
      <c r="X201" s="157" t="s">
        <v>115</v>
      </c>
      <c r="Y201" s="148"/>
      <c r="Z201" s="148"/>
      <c r="AA201" s="148"/>
      <c r="AB201" s="148"/>
      <c r="AC201" s="148"/>
      <c r="AD201" s="148"/>
      <c r="AE201" s="148"/>
      <c r="AF201" s="148"/>
      <c r="AG201" s="148" t="s">
        <v>331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83">
        <v>35</v>
      </c>
      <c r="B202" s="184" t="s">
        <v>334</v>
      </c>
      <c r="C202" s="195" t="s">
        <v>335</v>
      </c>
      <c r="D202" s="185" t="s">
        <v>183</v>
      </c>
      <c r="E202" s="186">
        <v>6</v>
      </c>
      <c r="F202" s="187"/>
      <c r="G202" s="188">
        <f t="shared" si="0"/>
        <v>0</v>
      </c>
      <c r="H202" s="187"/>
      <c r="I202" s="188">
        <f t="shared" si="1"/>
        <v>0</v>
      </c>
      <c r="J202" s="187"/>
      <c r="K202" s="188">
        <f t="shared" si="2"/>
        <v>0</v>
      </c>
      <c r="L202" s="188">
        <v>21</v>
      </c>
      <c r="M202" s="188">
        <f t="shared" si="3"/>
        <v>0</v>
      </c>
      <c r="N202" s="188">
        <v>0</v>
      </c>
      <c r="O202" s="188">
        <f t="shared" si="4"/>
        <v>0</v>
      </c>
      <c r="P202" s="188">
        <v>0</v>
      </c>
      <c r="Q202" s="188">
        <f t="shared" si="5"/>
        <v>0</v>
      </c>
      <c r="R202" s="188"/>
      <c r="S202" s="188" t="s">
        <v>213</v>
      </c>
      <c r="T202" s="189" t="s">
        <v>330</v>
      </c>
      <c r="U202" s="157">
        <v>0</v>
      </c>
      <c r="V202" s="157">
        <f t="shared" si="6"/>
        <v>0</v>
      </c>
      <c r="W202" s="157"/>
      <c r="X202" s="157" t="s">
        <v>115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331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83">
        <v>36</v>
      </c>
      <c r="B203" s="184" t="s">
        <v>336</v>
      </c>
      <c r="C203" s="195" t="s">
        <v>337</v>
      </c>
      <c r="D203" s="185" t="s">
        <v>338</v>
      </c>
      <c r="E203" s="186">
        <v>19</v>
      </c>
      <c r="F203" s="187"/>
      <c r="G203" s="188">
        <f t="shared" si="0"/>
        <v>0</v>
      </c>
      <c r="H203" s="187"/>
      <c r="I203" s="188">
        <f t="shared" si="1"/>
        <v>0</v>
      </c>
      <c r="J203" s="187"/>
      <c r="K203" s="188">
        <f t="shared" si="2"/>
        <v>0</v>
      </c>
      <c r="L203" s="188">
        <v>21</v>
      </c>
      <c r="M203" s="188">
        <f t="shared" si="3"/>
        <v>0</v>
      </c>
      <c r="N203" s="188">
        <v>0</v>
      </c>
      <c r="O203" s="188">
        <f t="shared" si="4"/>
        <v>0</v>
      </c>
      <c r="P203" s="188">
        <v>0</v>
      </c>
      <c r="Q203" s="188">
        <f t="shared" si="5"/>
        <v>0</v>
      </c>
      <c r="R203" s="188"/>
      <c r="S203" s="188" t="s">
        <v>213</v>
      </c>
      <c r="T203" s="189" t="s">
        <v>330</v>
      </c>
      <c r="U203" s="157">
        <v>0</v>
      </c>
      <c r="V203" s="157">
        <f t="shared" si="6"/>
        <v>0</v>
      </c>
      <c r="W203" s="157"/>
      <c r="X203" s="157" t="s">
        <v>115</v>
      </c>
      <c r="Y203" s="148"/>
      <c r="Z203" s="148"/>
      <c r="AA203" s="148"/>
      <c r="AB203" s="148"/>
      <c r="AC203" s="148"/>
      <c r="AD203" s="148"/>
      <c r="AE203" s="148"/>
      <c r="AF203" s="148"/>
      <c r="AG203" s="148" t="s">
        <v>331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ht="33.75" outlineLevel="1" x14ac:dyDescent="0.2">
      <c r="A204" s="183">
        <v>37</v>
      </c>
      <c r="B204" s="184" t="s">
        <v>339</v>
      </c>
      <c r="C204" s="195" t="s">
        <v>340</v>
      </c>
      <c r="D204" s="185" t="s">
        <v>338</v>
      </c>
      <c r="E204" s="186">
        <v>1</v>
      </c>
      <c r="F204" s="187"/>
      <c r="G204" s="188">
        <f t="shared" si="0"/>
        <v>0</v>
      </c>
      <c r="H204" s="187"/>
      <c r="I204" s="188">
        <f t="shared" si="1"/>
        <v>0</v>
      </c>
      <c r="J204" s="187"/>
      <c r="K204" s="188">
        <f t="shared" si="2"/>
        <v>0</v>
      </c>
      <c r="L204" s="188">
        <v>21</v>
      </c>
      <c r="M204" s="188">
        <f t="shared" si="3"/>
        <v>0</v>
      </c>
      <c r="N204" s="188">
        <v>0</v>
      </c>
      <c r="O204" s="188">
        <f t="shared" si="4"/>
        <v>0</v>
      </c>
      <c r="P204" s="188">
        <v>0</v>
      </c>
      <c r="Q204" s="188">
        <f t="shared" si="5"/>
        <v>0</v>
      </c>
      <c r="R204" s="188"/>
      <c r="S204" s="188" t="s">
        <v>213</v>
      </c>
      <c r="T204" s="189" t="s">
        <v>330</v>
      </c>
      <c r="U204" s="157">
        <v>0</v>
      </c>
      <c r="V204" s="157">
        <f t="shared" si="6"/>
        <v>0</v>
      </c>
      <c r="W204" s="157"/>
      <c r="X204" s="157" t="s">
        <v>168</v>
      </c>
      <c r="Y204" s="148"/>
      <c r="Z204" s="148"/>
      <c r="AA204" s="148"/>
      <c r="AB204" s="148"/>
      <c r="AC204" s="148"/>
      <c r="AD204" s="148"/>
      <c r="AE204" s="148"/>
      <c r="AF204" s="148"/>
      <c r="AG204" s="148" t="s">
        <v>341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ht="22.5" outlineLevel="1" x14ac:dyDescent="0.2">
      <c r="A205" s="183">
        <v>38</v>
      </c>
      <c r="B205" s="184" t="s">
        <v>342</v>
      </c>
      <c r="C205" s="195" t="s">
        <v>343</v>
      </c>
      <c r="D205" s="185" t="s">
        <v>338</v>
      </c>
      <c r="E205" s="186">
        <v>1</v>
      </c>
      <c r="F205" s="187"/>
      <c r="G205" s="188">
        <f t="shared" si="0"/>
        <v>0</v>
      </c>
      <c r="H205" s="187"/>
      <c r="I205" s="188">
        <f t="shared" si="1"/>
        <v>0</v>
      </c>
      <c r="J205" s="187"/>
      <c r="K205" s="188">
        <f t="shared" si="2"/>
        <v>0</v>
      </c>
      <c r="L205" s="188">
        <v>21</v>
      </c>
      <c r="M205" s="188">
        <f t="shared" si="3"/>
        <v>0</v>
      </c>
      <c r="N205" s="188">
        <v>0</v>
      </c>
      <c r="O205" s="188">
        <f t="shared" si="4"/>
        <v>0</v>
      </c>
      <c r="P205" s="188">
        <v>0</v>
      </c>
      <c r="Q205" s="188">
        <f t="shared" si="5"/>
        <v>0</v>
      </c>
      <c r="R205" s="188"/>
      <c r="S205" s="188" t="s">
        <v>213</v>
      </c>
      <c r="T205" s="189" t="s">
        <v>330</v>
      </c>
      <c r="U205" s="157">
        <v>0</v>
      </c>
      <c r="V205" s="157">
        <f t="shared" si="6"/>
        <v>0</v>
      </c>
      <c r="W205" s="157"/>
      <c r="X205" s="157" t="s">
        <v>168</v>
      </c>
      <c r="Y205" s="148"/>
      <c r="Z205" s="148"/>
      <c r="AA205" s="148"/>
      <c r="AB205" s="148"/>
      <c r="AC205" s="148"/>
      <c r="AD205" s="148"/>
      <c r="AE205" s="148"/>
      <c r="AF205" s="148"/>
      <c r="AG205" s="148" t="s">
        <v>341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83">
        <v>39</v>
      </c>
      <c r="B206" s="184" t="s">
        <v>344</v>
      </c>
      <c r="C206" s="195" t="s">
        <v>345</v>
      </c>
      <c r="D206" s="185" t="s">
        <v>183</v>
      </c>
      <c r="E206" s="186">
        <v>18</v>
      </c>
      <c r="F206" s="187"/>
      <c r="G206" s="188">
        <f t="shared" si="0"/>
        <v>0</v>
      </c>
      <c r="H206" s="187"/>
      <c r="I206" s="188">
        <f t="shared" si="1"/>
        <v>0</v>
      </c>
      <c r="J206" s="187"/>
      <c r="K206" s="188">
        <f t="shared" si="2"/>
        <v>0</v>
      </c>
      <c r="L206" s="188">
        <v>21</v>
      </c>
      <c r="M206" s="188">
        <f t="shared" si="3"/>
        <v>0</v>
      </c>
      <c r="N206" s="188">
        <v>0</v>
      </c>
      <c r="O206" s="188">
        <f t="shared" si="4"/>
        <v>0</v>
      </c>
      <c r="P206" s="188">
        <v>0</v>
      </c>
      <c r="Q206" s="188">
        <f t="shared" si="5"/>
        <v>0</v>
      </c>
      <c r="R206" s="188"/>
      <c r="S206" s="188" t="s">
        <v>213</v>
      </c>
      <c r="T206" s="189" t="s">
        <v>330</v>
      </c>
      <c r="U206" s="157">
        <v>0</v>
      </c>
      <c r="V206" s="157">
        <f t="shared" si="6"/>
        <v>0</v>
      </c>
      <c r="W206" s="157"/>
      <c r="X206" s="157" t="s">
        <v>115</v>
      </c>
      <c r="Y206" s="148"/>
      <c r="Z206" s="148"/>
      <c r="AA206" s="148"/>
      <c r="AB206" s="148"/>
      <c r="AC206" s="148"/>
      <c r="AD206" s="148"/>
      <c r="AE206" s="148"/>
      <c r="AF206" s="148"/>
      <c r="AG206" s="148" t="s">
        <v>331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83">
        <v>40</v>
      </c>
      <c r="B207" s="184" t="s">
        <v>346</v>
      </c>
      <c r="C207" s="195" t="s">
        <v>347</v>
      </c>
      <c r="D207" s="185" t="s">
        <v>183</v>
      </c>
      <c r="E207" s="186">
        <v>8</v>
      </c>
      <c r="F207" s="187"/>
      <c r="G207" s="188">
        <f t="shared" si="0"/>
        <v>0</v>
      </c>
      <c r="H207" s="187"/>
      <c r="I207" s="188">
        <f t="shared" si="1"/>
        <v>0</v>
      </c>
      <c r="J207" s="187"/>
      <c r="K207" s="188">
        <f t="shared" si="2"/>
        <v>0</v>
      </c>
      <c r="L207" s="188">
        <v>21</v>
      </c>
      <c r="M207" s="188">
        <f t="shared" si="3"/>
        <v>0</v>
      </c>
      <c r="N207" s="188">
        <v>0</v>
      </c>
      <c r="O207" s="188">
        <f t="shared" si="4"/>
        <v>0</v>
      </c>
      <c r="P207" s="188">
        <v>0</v>
      </c>
      <c r="Q207" s="188">
        <f t="shared" si="5"/>
        <v>0</v>
      </c>
      <c r="R207" s="188"/>
      <c r="S207" s="188" t="s">
        <v>213</v>
      </c>
      <c r="T207" s="189" t="s">
        <v>330</v>
      </c>
      <c r="U207" s="157">
        <v>0</v>
      </c>
      <c r="V207" s="157">
        <f t="shared" si="6"/>
        <v>0</v>
      </c>
      <c r="W207" s="157"/>
      <c r="X207" s="157" t="s">
        <v>115</v>
      </c>
      <c r="Y207" s="148"/>
      <c r="Z207" s="148"/>
      <c r="AA207" s="148"/>
      <c r="AB207" s="148"/>
      <c r="AC207" s="148"/>
      <c r="AD207" s="148"/>
      <c r="AE207" s="148"/>
      <c r="AF207" s="148"/>
      <c r="AG207" s="148" t="s">
        <v>331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83">
        <v>41</v>
      </c>
      <c r="B208" s="184" t="s">
        <v>348</v>
      </c>
      <c r="C208" s="195" t="s">
        <v>349</v>
      </c>
      <c r="D208" s="185" t="s">
        <v>183</v>
      </c>
      <c r="E208" s="186">
        <v>15</v>
      </c>
      <c r="F208" s="187"/>
      <c r="G208" s="188">
        <f t="shared" si="0"/>
        <v>0</v>
      </c>
      <c r="H208" s="187"/>
      <c r="I208" s="188">
        <f t="shared" si="1"/>
        <v>0</v>
      </c>
      <c r="J208" s="187"/>
      <c r="K208" s="188">
        <f t="shared" si="2"/>
        <v>0</v>
      </c>
      <c r="L208" s="188">
        <v>21</v>
      </c>
      <c r="M208" s="188">
        <f t="shared" si="3"/>
        <v>0</v>
      </c>
      <c r="N208" s="188">
        <v>0</v>
      </c>
      <c r="O208" s="188">
        <f t="shared" si="4"/>
        <v>0</v>
      </c>
      <c r="P208" s="188">
        <v>0</v>
      </c>
      <c r="Q208" s="188">
        <f t="shared" si="5"/>
        <v>0</v>
      </c>
      <c r="R208" s="188"/>
      <c r="S208" s="188" t="s">
        <v>213</v>
      </c>
      <c r="T208" s="189" t="s">
        <v>330</v>
      </c>
      <c r="U208" s="157">
        <v>0</v>
      </c>
      <c r="V208" s="157">
        <f t="shared" si="6"/>
        <v>0</v>
      </c>
      <c r="W208" s="157"/>
      <c r="X208" s="157" t="s">
        <v>115</v>
      </c>
      <c r="Y208" s="148"/>
      <c r="Z208" s="148"/>
      <c r="AA208" s="148"/>
      <c r="AB208" s="148"/>
      <c r="AC208" s="148"/>
      <c r="AD208" s="148"/>
      <c r="AE208" s="148"/>
      <c r="AF208" s="148"/>
      <c r="AG208" s="148" t="s">
        <v>331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83">
        <v>42</v>
      </c>
      <c r="B209" s="184" t="s">
        <v>350</v>
      </c>
      <c r="C209" s="195" t="s">
        <v>351</v>
      </c>
      <c r="D209" s="185" t="s">
        <v>183</v>
      </c>
      <c r="E209" s="186">
        <v>5</v>
      </c>
      <c r="F209" s="187"/>
      <c r="G209" s="188">
        <f t="shared" si="0"/>
        <v>0</v>
      </c>
      <c r="H209" s="187"/>
      <c r="I209" s="188">
        <f t="shared" si="1"/>
        <v>0</v>
      </c>
      <c r="J209" s="187"/>
      <c r="K209" s="188">
        <f t="shared" si="2"/>
        <v>0</v>
      </c>
      <c r="L209" s="188">
        <v>21</v>
      </c>
      <c r="M209" s="188">
        <f t="shared" si="3"/>
        <v>0</v>
      </c>
      <c r="N209" s="188">
        <v>0</v>
      </c>
      <c r="O209" s="188">
        <f t="shared" si="4"/>
        <v>0</v>
      </c>
      <c r="P209" s="188">
        <v>0</v>
      </c>
      <c r="Q209" s="188">
        <f t="shared" si="5"/>
        <v>0</v>
      </c>
      <c r="R209" s="188"/>
      <c r="S209" s="188" t="s">
        <v>213</v>
      </c>
      <c r="T209" s="189" t="s">
        <v>330</v>
      </c>
      <c r="U209" s="157">
        <v>0</v>
      </c>
      <c r="V209" s="157">
        <f t="shared" si="6"/>
        <v>0</v>
      </c>
      <c r="W209" s="157"/>
      <c r="X209" s="157" t="s">
        <v>115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331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83">
        <v>43</v>
      </c>
      <c r="B210" s="184" t="s">
        <v>352</v>
      </c>
      <c r="C210" s="195" t="s">
        <v>353</v>
      </c>
      <c r="D210" s="185" t="s">
        <v>338</v>
      </c>
      <c r="E210" s="186">
        <v>6</v>
      </c>
      <c r="F210" s="187"/>
      <c r="G210" s="188">
        <f t="shared" si="0"/>
        <v>0</v>
      </c>
      <c r="H210" s="187"/>
      <c r="I210" s="188">
        <f t="shared" si="1"/>
        <v>0</v>
      </c>
      <c r="J210" s="187"/>
      <c r="K210" s="188">
        <f t="shared" si="2"/>
        <v>0</v>
      </c>
      <c r="L210" s="188">
        <v>21</v>
      </c>
      <c r="M210" s="188">
        <f t="shared" si="3"/>
        <v>0</v>
      </c>
      <c r="N210" s="188">
        <v>0</v>
      </c>
      <c r="O210" s="188">
        <f t="shared" si="4"/>
        <v>0</v>
      </c>
      <c r="P210" s="188">
        <v>0</v>
      </c>
      <c r="Q210" s="188">
        <f t="shared" si="5"/>
        <v>0</v>
      </c>
      <c r="R210" s="188"/>
      <c r="S210" s="188" t="s">
        <v>213</v>
      </c>
      <c r="T210" s="189" t="s">
        <v>330</v>
      </c>
      <c r="U210" s="157">
        <v>0</v>
      </c>
      <c r="V210" s="157">
        <f t="shared" si="6"/>
        <v>0</v>
      </c>
      <c r="W210" s="157"/>
      <c r="X210" s="157" t="s">
        <v>115</v>
      </c>
      <c r="Y210" s="148"/>
      <c r="Z210" s="148"/>
      <c r="AA210" s="148"/>
      <c r="AB210" s="148"/>
      <c r="AC210" s="148"/>
      <c r="AD210" s="148"/>
      <c r="AE210" s="148"/>
      <c r="AF210" s="148"/>
      <c r="AG210" s="148" t="s">
        <v>331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83">
        <v>44</v>
      </c>
      <c r="B211" s="184" t="s">
        <v>354</v>
      </c>
      <c r="C211" s="195" t="s">
        <v>355</v>
      </c>
      <c r="D211" s="185" t="s">
        <v>338</v>
      </c>
      <c r="E211" s="186">
        <v>1</v>
      </c>
      <c r="F211" s="187"/>
      <c r="G211" s="188">
        <f t="shared" si="0"/>
        <v>0</v>
      </c>
      <c r="H211" s="187"/>
      <c r="I211" s="188">
        <f t="shared" si="1"/>
        <v>0</v>
      </c>
      <c r="J211" s="187"/>
      <c r="K211" s="188">
        <f t="shared" si="2"/>
        <v>0</v>
      </c>
      <c r="L211" s="188">
        <v>21</v>
      </c>
      <c r="M211" s="188">
        <f t="shared" si="3"/>
        <v>0</v>
      </c>
      <c r="N211" s="188">
        <v>0</v>
      </c>
      <c r="O211" s="188">
        <f t="shared" si="4"/>
        <v>0</v>
      </c>
      <c r="P211" s="188">
        <v>0</v>
      </c>
      <c r="Q211" s="188">
        <f t="shared" si="5"/>
        <v>0</v>
      </c>
      <c r="R211" s="188"/>
      <c r="S211" s="188" t="s">
        <v>213</v>
      </c>
      <c r="T211" s="189" t="s">
        <v>330</v>
      </c>
      <c r="U211" s="157">
        <v>0</v>
      </c>
      <c r="V211" s="157">
        <f t="shared" si="6"/>
        <v>0</v>
      </c>
      <c r="W211" s="157"/>
      <c r="X211" s="157" t="s">
        <v>168</v>
      </c>
      <c r="Y211" s="148"/>
      <c r="Z211" s="148"/>
      <c r="AA211" s="148"/>
      <c r="AB211" s="148"/>
      <c r="AC211" s="148"/>
      <c r="AD211" s="148"/>
      <c r="AE211" s="148"/>
      <c r="AF211" s="148"/>
      <c r="AG211" s="148" t="s">
        <v>341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83">
        <v>45</v>
      </c>
      <c r="B212" s="184" t="s">
        <v>356</v>
      </c>
      <c r="C212" s="195" t="s">
        <v>357</v>
      </c>
      <c r="D212" s="185" t="s">
        <v>358</v>
      </c>
      <c r="E212" s="186">
        <v>1</v>
      </c>
      <c r="F212" s="187"/>
      <c r="G212" s="188">
        <f t="shared" si="0"/>
        <v>0</v>
      </c>
      <c r="H212" s="187"/>
      <c r="I212" s="188">
        <f t="shared" si="1"/>
        <v>0</v>
      </c>
      <c r="J212" s="187"/>
      <c r="K212" s="188">
        <f t="shared" si="2"/>
        <v>0</v>
      </c>
      <c r="L212" s="188">
        <v>21</v>
      </c>
      <c r="M212" s="188">
        <f t="shared" si="3"/>
        <v>0</v>
      </c>
      <c r="N212" s="188">
        <v>0</v>
      </c>
      <c r="O212" s="188">
        <f t="shared" si="4"/>
        <v>0</v>
      </c>
      <c r="P212" s="188">
        <v>0</v>
      </c>
      <c r="Q212" s="188">
        <f t="shared" si="5"/>
        <v>0</v>
      </c>
      <c r="R212" s="188"/>
      <c r="S212" s="188" t="s">
        <v>213</v>
      </c>
      <c r="T212" s="189" t="s">
        <v>330</v>
      </c>
      <c r="U212" s="157">
        <v>0</v>
      </c>
      <c r="V212" s="157">
        <f t="shared" si="6"/>
        <v>0</v>
      </c>
      <c r="W212" s="157"/>
      <c r="X212" s="157" t="s">
        <v>115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331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83">
        <v>46</v>
      </c>
      <c r="B213" s="184" t="s">
        <v>359</v>
      </c>
      <c r="C213" s="195" t="s">
        <v>360</v>
      </c>
      <c r="D213" s="185" t="s">
        <v>358</v>
      </c>
      <c r="E213" s="186">
        <v>1</v>
      </c>
      <c r="F213" s="187"/>
      <c r="G213" s="188">
        <f t="shared" si="0"/>
        <v>0</v>
      </c>
      <c r="H213" s="187"/>
      <c r="I213" s="188">
        <f t="shared" si="1"/>
        <v>0</v>
      </c>
      <c r="J213" s="187"/>
      <c r="K213" s="188">
        <f t="shared" si="2"/>
        <v>0</v>
      </c>
      <c r="L213" s="188">
        <v>21</v>
      </c>
      <c r="M213" s="188">
        <f t="shared" si="3"/>
        <v>0</v>
      </c>
      <c r="N213" s="188">
        <v>0</v>
      </c>
      <c r="O213" s="188">
        <f t="shared" si="4"/>
        <v>0</v>
      </c>
      <c r="P213" s="188">
        <v>0</v>
      </c>
      <c r="Q213" s="188">
        <f t="shared" si="5"/>
        <v>0</v>
      </c>
      <c r="R213" s="188"/>
      <c r="S213" s="188" t="s">
        <v>213</v>
      </c>
      <c r="T213" s="189" t="s">
        <v>330</v>
      </c>
      <c r="U213" s="157">
        <v>0</v>
      </c>
      <c r="V213" s="157">
        <f t="shared" si="6"/>
        <v>0</v>
      </c>
      <c r="W213" s="157"/>
      <c r="X213" s="157" t="s">
        <v>115</v>
      </c>
      <c r="Y213" s="148"/>
      <c r="Z213" s="148"/>
      <c r="AA213" s="148"/>
      <c r="AB213" s="148"/>
      <c r="AC213" s="148"/>
      <c r="AD213" s="148"/>
      <c r="AE213" s="148"/>
      <c r="AF213" s="148"/>
      <c r="AG213" s="148" t="s">
        <v>331</v>
      </c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83">
        <v>47</v>
      </c>
      <c r="B214" s="184" t="s">
        <v>361</v>
      </c>
      <c r="C214" s="195" t="s">
        <v>362</v>
      </c>
      <c r="D214" s="185" t="s">
        <v>358</v>
      </c>
      <c r="E214" s="186">
        <v>1</v>
      </c>
      <c r="F214" s="187"/>
      <c r="G214" s="188">
        <f t="shared" si="0"/>
        <v>0</v>
      </c>
      <c r="H214" s="187"/>
      <c r="I214" s="188">
        <f t="shared" si="1"/>
        <v>0</v>
      </c>
      <c r="J214" s="187"/>
      <c r="K214" s="188">
        <f t="shared" si="2"/>
        <v>0</v>
      </c>
      <c r="L214" s="188">
        <v>21</v>
      </c>
      <c r="M214" s="188">
        <f t="shared" si="3"/>
        <v>0</v>
      </c>
      <c r="N214" s="188">
        <v>0</v>
      </c>
      <c r="O214" s="188">
        <f t="shared" si="4"/>
        <v>0</v>
      </c>
      <c r="P214" s="188">
        <v>0</v>
      </c>
      <c r="Q214" s="188">
        <f t="shared" si="5"/>
        <v>0</v>
      </c>
      <c r="R214" s="188"/>
      <c r="S214" s="188" t="s">
        <v>213</v>
      </c>
      <c r="T214" s="189" t="s">
        <v>330</v>
      </c>
      <c r="U214" s="157">
        <v>0</v>
      </c>
      <c r="V214" s="157">
        <f t="shared" si="6"/>
        <v>0</v>
      </c>
      <c r="W214" s="157"/>
      <c r="X214" s="157" t="s">
        <v>168</v>
      </c>
      <c r="Y214" s="148"/>
      <c r="Z214" s="148"/>
      <c r="AA214" s="148"/>
      <c r="AB214" s="148"/>
      <c r="AC214" s="148"/>
      <c r="AD214" s="148"/>
      <c r="AE214" s="148"/>
      <c r="AF214" s="148"/>
      <c r="AG214" s="148" t="s">
        <v>341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83">
        <v>48</v>
      </c>
      <c r="B215" s="184" t="s">
        <v>363</v>
      </c>
      <c r="C215" s="195" t="s">
        <v>364</v>
      </c>
      <c r="D215" s="185" t="s">
        <v>358</v>
      </c>
      <c r="E215" s="186">
        <v>1</v>
      </c>
      <c r="F215" s="187"/>
      <c r="G215" s="188">
        <f t="shared" si="0"/>
        <v>0</v>
      </c>
      <c r="H215" s="187"/>
      <c r="I215" s="188">
        <f t="shared" si="1"/>
        <v>0</v>
      </c>
      <c r="J215" s="187"/>
      <c r="K215" s="188">
        <f t="shared" si="2"/>
        <v>0</v>
      </c>
      <c r="L215" s="188">
        <v>21</v>
      </c>
      <c r="M215" s="188">
        <f t="shared" si="3"/>
        <v>0</v>
      </c>
      <c r="N215" s="188">
        <v>0</v>
      </c>
      <c r="O215" s="188">
        <f t="shared" si="4"/>
        <v>0</v>
      </c>
      <c r="P215" s="188">
        <v>0</v>
      </c>
      <c r="Q215" s="188">
        <f t="shared" si="5"/>
        <v>0</v>
      </c>
      <c r="R215" s="188"/>
      <c r="S215" s="188" t="s">
        <v>213</v>
      </c>
      <c r="T215" s="189" t="s">
        <v>330</v>
      </c>
      <c r="U215" s="157">
        <v>0</v>
      </c>
      <c r="V215" s="157">
        <f t="shared" si="6"/>
        <v>0</v>
      </c>
      <c r="W215" s="157"/>
      <c r="X215" s="157" t="s">
        <v>168</v>
      </c>
      <c r="Y215" s="148"/>
      <c r="Z215" s="148"/>
      <c r="AA215" s="148"/>
      <c r="AB215" s="148"/>
      <c r="AC215" s="148"/>
      <c r="AD215" s="148"/>
      <c r="AE215" s="148"/>
      <c r="AF215" s="148"/>
      <c r="AG215" s="148" t="s">
        <v>341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x14ac:dyDescent="0.2">
      <c r="A216" s="169" t="s">
        <v>109</v>
      </c>
      <c r="B216" s="170" t="s">
        <v>78</v>
      </c>
      <c r="C216" s="191" t="s">
        <v>79</v>
      </c>
      <c r="D216" s="171"/>
      <c r="E216" s="172"/>
      <c r="F216" s="173"/>
      <c r="G216" s="173">
        <f>SUMIF(AG217:AG228,"&lt;&gt;NOR",G217:G228)</f>
        <v>0</v>
      </c>
      <c r="H216" s="173"/>
      <c r="I216" s="173">
        <f>SUM(I217:I228)</f>
        <v>0</v>
      </c>
      <c r="J216" s="173"/>
      <c r="K216" s="173">
        <f>SUM(K217:K228)</f>
        <v>0</v>
      </c>
      <c r="L216" s="173"/>
      <c r="M216" s="173">
        <f>SUM(M217:M228)</f>
        <v>0</v>
      </c>
      <c r="N216" s="173"/>
      <c r="O216" s="173">
        <f>SUM(O217:O228)</f>
        <v>0</v>
      </c>
      <c r="P216" s="173"/>
      <c r="Q216" s="173">
        <f>SUM(Q217:Q228)</f>
        <v>0</v>
      </c>
      <c r="R216" s="173"/>
      <c r="S216" s="173"/>
      <c r="T216" s="174"/>
      <c r="U216" s="168"/>
      <c r="V216" s="168">
        <f>SUM(V217:V228)</f>
        <v>0.52</v>
      </c>
      <c r="W216" s="168"/>
      <c r="X216" s="168"/>
      <c r="AG216" t="s">
        <v>110</v>
      </c>
    </row>
    <row r="217" spans="1:60" ht="22.5" outlineLevel="1" x14ac:dyDescent="0.2">
      <c r="A217" s="175">
        <v>49</v>
      </c>
      <c r="B217" s="176" t="s">
        <v>365</v>
      </c>
      <c r="C217" s="192" t="s">
        <v>366</v>
      </c>
      <c r="D217" s="177" t="s">
        <v>183</v>
      </c>
      <c r="E217" s="178">
        <v>20.02</v>
      </c>
      <c r="F217" s="179"/>
      <c r="G217" s="180">
        <f>ROUND(E217*F217,2)</f>
        <v>0</v>
      </c>
      <c r="H217" s="179"/>
      <c r="I217" s="180">
        <f>ROUND(E217*H217,2)</f>
        <v>0</v>
      </c>
      <c r="J217" s="179"/>
      <c r="K217" s="180">
        <f>ROUND(E217*J217,2)</f>
        <v>0</v>
      </c>
      <c r="L217" s="180">
        <v>21</v>
      </c>
      <c r="M217" s="180">
        <f>G217*(1+L217/100)</f>
        <v>0</v>
      </c>
      <c r="N217" s="180">
        <v>6.0000000000000002E-5</v>
      </c>
      <c r="O217" s="180">
        <f>ROUND(E217*N217,2)</f>
        <v>0</v>
      </c>
      <c r="P217" s="180">
        <v>0</v>
      </c>
      <c r="Q217" s="180">
        <f>ROUND(E217*P217,2)</f>
        <v>0</v>
      </c>
      <c r="R217" s="180"/>
      <c r="S217" s="180" t="s">
        <v>114</v>
      </c>
      <c r="T217" s="181" t="s">
        <v>114</v>
      </c>
      <c r="U217" s="157">
        <v>2.5999999999999999E-2</v>
      </c>
      <c r="V217" s="157">
        <f>ROUND(E217*U217,2)</f>
        <v>0.52</v>
      </c>
      <c r="W217" s="157"/>
      <c r="X217" s="157" t="s">
        <v>115</v>
      </c>
      <c r="Y217" s="148"/>
      <c r="Z217" s="148"/>
      <c r="AA217" s="148"/>
      <c r="AB217" s="148"/>
      <c r="AC217" s="148"/>
      <c r="AD217" s="148"/>
      <c r="AE217" s="148"/>
      <c r="AF217" s="148"/>
      <c r="AG217" s="148" t="s">
        <v>116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93" t="s">
        <v>238</v>
      </c>
      <c r="D218" s="158"/>
      <c r="E218" s="159"/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118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93" t="s">
        <v>239</v>
      </c>
      <c r="D219" s="158"/>
      <c r="E219" s="159"/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118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93" t="s">
        <v>367</v>
      </c>
      <c r="D220" s="158"/>
      <c r="E220" s="159">
        <v>8.5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118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93" t="s">
        <v>242</v>
      </c>
      <c r="D221" s="158"/>
      <c r="E221" s="159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118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93" t="s">
        <v>243</v>
      </c>
      <c r="D222" s="158"/>
      <c r="E222" s="159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118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93" t="s">
        <v>368</v>
      </c>
      <c r="D223" s="158"/>
      <c r="E223" s="159">
        <v>6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118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93" t="s">
        <v>245</v>
      </c>
      <c r="D224" s="158"/>
      <c r="E224" s="159"/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118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93" t="s">
        <v>246</v>
      </c>
      <c r="D225" s="158"/>
      <c r="E225" s="159"/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118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93" t="s">
        <v>369</v>
      </c>
      <c r="D226" s="158"/>
      <c r="E226" s="159">
        <v>3.7</v>
      </c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118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94" t="s">
        <v>121</v>
      </c>
      <c r="D227" s="160"/>
      <c r="E227" s="161">
        <v>18.2</v>
      </c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118</v>
      </c>
      <c r="AH227" s="148">
        <v>1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96" t="s">
        <v>370</v>
      </c>
      <c r="D228" s="162"/>
      <c r="E228" s="163">
        <v>1.82</v>
      </c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118</v>
      </c>
      <c r="AH228" s="148">
        <v>4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x14ac:dyDescent="0.2">
      <c r="A229" s="169" t="s">
        <v>109</v>
      </c>
      <c r="B229" s="170" t="s">
        <v>80</v>
      </c>
      <c r="C229" s="191" t="s">
        <v>81</v>
      </c>
      <c r="D229" s="171"/>
      <c r="E229" s="172"/>
      <c r="F229" s="173"/>
      <c r="G229" s="173">
        <f>SUMIF(AG230:AG237,"&lt;&gt;NOR",G230:G237)</f>
        <v>0</v>
      </c>
      <c r="H229" s="173"/>
      <c r="I229" s="173">
        <f>SUM(I230:I237)</f>
        <v>0</v>
      </c>
      <c r="J229" s="173"/>
      <c r="K229" s="173">
        <f>SUM(K230:K237)</f>
        <v>0</v>
      </c>
      <c r="L229" s="173"/>
      <c r="M229" s="173">
        <f>SUM(M230:M237)</f>
        <v>0</v>
      </c>
      <c r="N229" s="173"/>
      <c r="O229" s="173">
        <f>SUM(O230:O237)</f>
        <v>0</v>
      </c>
      <c r="P229" s="173"/>
      <c r="Q229" s="173">
        <f>SUM(Q230:Q237)</f>
        <v>0</v>
      </c>
      <c r="R229" s="173"/>
      <c r="S229" s="173"/>
      <c r="T229" s="174"/>
      <c r="U229" s="168"/>
      <c r="V229" s="168">
        <f>SUM(V230:V237)</f>
        <v>25.389999999999997</v>
      </c>
      <c r="W229" s="168"/>
      <c r="X229" s="168"/>
      <c r="AG229" t="s">
        <v>110</v>
      </c>
    </row>
    <row r="230" spans="1:60" outlineLevel="1" x14ac:dyDescent="0.2">
      <c r="A230" s="175">
        <v>50</v>
      </c>
      <c r="B230" s="176" t="s">
        <v>122</v>
      </c>
      <c r="C230" s="192" t="s">
        <v>123</v>
      </c>
      <c r="D230" s="177" t="s">
        <v>124</v>
      </c>
      <c r="E230" s="178">
        <v>5.35</v>
      </c>
      <c r="F230" s="179"/>
      <c r="G230" s="180">
        <f>ROUND(E230*F230,2)</f>
        <v>0</v>
      </c>
      <c r="H230" s="179"/>
      <c r="I230" s="180">
        <f>ROUND(E230*H230,2)</f>
        <v>0</v>
      </c>
      <c r="J230" s="179"/>
      <c r="K230" s="180">
        <f>ROUND(E230*J230,2)</f>
        <v>0</v>
      </c>
      <c r="L230" s="180">
        <v>21</v>
      </c>
      <c r="M230" s="180">
        <f>G230*(1+L230/100)</f>
        <v>0</v>
      </c>
      <c r="N230" s="180">
        <v>0</v>
      </c>
      <c r="O230" s="180">
        <f>ROUND(E230*N230,2)</f>
        <v>0</v>
      </c>
      <c r="P230" s="180">
        <v>0</v>
      </c>
      <c r="Q230" s="180">
        <f>ROUND(E230*P230,2)</f>
        <v>0</v>
      </c>
      <c r="R230" s="180"/>
      <c r="S230" s="180" t="s">
        <v>114</v>
      </c>
      <c r="T230" s="181" t="s">
        <v>114</v>
      </c>
      <c r="U230" s="157">
        <v>0.752</v>
      </c>
      <c r="V230" s="157">
        <f>ROUND(E230*U230,2)</f>
        <v>4.0199999999999996</v>
      </c>
      <c r="W230" s="157"/>
      <c r="X230" s="157" t="s">
        <v>125</v>
      </c>
      <c r="Y230" s="148"/>
      <c r="Z230" s="148"/>
      <c r="AA230" s="148"/>
      <c r="AB230" s="148"/>
      <c r="AC230" s="148"/>
      <c r="AD230" s="148"/>
      <c r="AE230" s="148"/>
      <c r="AF230" s="148"/>
      <c r="AG230" s="148" t="s">
        <v>126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ht="22.5" outlineLevel="1" x14ac:dyDescent="0.2">
      <c r="A231" s="155"/>
      <c r="B231" s="156"/>
      <c r="C231" s="274" t="s">
        <v>127</v>
      </c>
      <c r="D231" s="275"/>
      <c r="E231" s="275"/>
      <c r="F231" s="275"/>
      <c r="G231" s="275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128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82" t="str">
        <f>C231</f>
        <v>S naložením suti nebo vybouraných hmot do dopravního prostředku a na jejich vyložením, popřípadě přeložením na normální dopravní prostředek.</v>
      </c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83">
        <v>51</v>
      </c>
      <c r="B232" s="184" t="s">
        <v>129</v>
      </c>
      <c r="C232" s="195" t="s">
        <v>130</v>
      </c>
      <c r="D232" s="185" t="s">
        <v>124</v>
      </c>
      <c r="E232" s="186">
        <v>48.15</v>
      </c>
      <c r="F232" s="187"/>
      <c r="G232" s="188">
        <f>ROUND(E232*F232,2)</f>
        <v>0</v>
      </c>
      <c r="H232" s="187"/>
      <c r="I232" s="188">
        <f>ROUND(E232*H232,2)</f>
        <v>0</v>
      </c>
      <c r="J232" s="187"/>
      <c r="K232" s="188">
        <f>ROUND(E232*J232,2)</f>
        <v>0</v>
      </c>
      <c r="L232" s="188">
        <v>21</v>
      </c>
      <c r="M232" s="188">
        <f>G232*(1+L232/100)</f>
        <v>0</v>
      </c>
      <c r="N232" s="188">
        <v>0</v>
      </c>
      <c r="O232" s="188">
        <f>ROUND(E232*N232,2)</f>
        <v>0</v>
      </c>
      <c r="P232" s="188">
        <v>0</v>
      </c>
      <c r="Q232" s="188">
        <f>ROUND(E232*P232,2)</f>
        <v>0</v>
      </c>
      <c r="R232" s="188"/>
      <c r="S232" s="188" t="s">
        <v>114</v>
      </c>
      <c r="T232" s="189" t="s">
        <v>114</v>
      </c>
      <c r="U232" s="157">
        <v>0.36</v>
      </c>
      <c r="V232" s="157">
        <f>ROUND(E232*U232,2)</f>
        <v>17.329999999999998</v>
      </c>
      <c r="W232" s="157"/>
      <c r="X232" s="157" t="s">
        <v>125</v>
      </c>
      <c r="Y232" s="148"/>
      <c r="Z232" s="148"/>
      <c r="AA232" s="148"/>
      <c r="AB232" s="148"/>
      <c r="AC232" s="148"/>
      <c r="AD232" s="148"/>
      <c r="AE232" s="148"/>
      <c r="AF232" s="148"/>
      <c r="AG232" s="148" t="s">
        <v>126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83">
        <v>52</v>
      </c>
      <c r="B233" s="184" t="s">
        <v>131</v>
      </c>
      <c r="C233" s="195" t="s">
        <v>132</v>
      </c>
      <c r="D233" s="185" t="s">
        <v>124</v>
      </c>
      <c r="E233" s="186">
        <v>5.35</v>
      </c>
      <c r="F233" s="187"/>
      <c r="G233" s="188">
        <f>ROUND(E233*F233,2)</f>
        <v>0</v>
      </c>
      <c r="H233" s="187"/>
      <c r="I233" s="188">
        <f>ROUND(E233*H233,2)</f>
        <v>0</v>
      </c>
      <c r="J233" s="187"/>
      <c r="K233" s="188">
        <f>ROUND(E233*J233,2)</f>
        <v>0</v>
      </c>
      <c r="L233" s="188">
        <v>21</v>
      </c>
      <c r="M233" s="188">
        <f>G233*(1+L233/100)</f>
        <v>0</v>
      </c>
      <c r="N233" s="188">
        <v>0</v>
      </c>
      <c r="O233" s="188">
        <f>ROUND(E233*N233,2)</f>
        <v>0</v>
      </c>
      <c r="P233" s="188">
        <v>0</v>
      </c>
      <c r="Q233" s="188">
        <f>ROUND(E233*P233,2)</f>
        <v>0</v>
      </c>
      <c r="R233" s="188"/>
      <c r="S233" s="188" t="s">
        <v>114</v>
      </c>
      <c r="T233" s="189" t="s">
        <v>114</v>
      </c>
      <c r="U233" s="157">
        <v>0.26500000000000001</v>
      </c>
      <c r="V233" s="157">
        <f>ROUND(E233*U233,2)</f>
        <v>1.42</v>
      </c>
      <c r="W233" s="157"/>
      <c r="X233" s="157" t="s">
        <v>125</v>
      </c>
      <c r="Y233" s="148"/>
      <c r="Z233" s="148"/>
      <c r="AA233" s="148"/>
      <c r="AB233" s="148"/>
      <c r="AC233" s="148"/>
      <c r="AD233" s="148"/>
      <c r="AE233" s="148"/>
      <c r="AF233" s="148"/>
      <c r="AG233" s="148" t="s">
        <v>126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75">
        <v>53</v>
      </c>
      <c r="B234" s="176" t="s">
        <v>133</v>
      </c>
      <c r="C234" s="192" t="s">
        <v>134</v>
      </c>
      <c r="D234" s="177" t="s">
        <v>124</v>
      </c>
      <c r="E234" s="178">
        <v>5.35</v>
      </c>
      <c r="F234" s="179"/>
      <c r="G234" s="180">
        <f>ROUND(E234*F234,2)</f>
        <v>0</v>
      </c>
      <c r="H234" s="179"/>
      <c r="I234" s="180">
        <f>ROUND(E234*H234,2)</f>
        <v>0</v>
      </c>
      <c r="J234" s="179"/>
      <c r="K234" s="180">
        <f>ROUND(E234*J234,2)</f>
        <v>0</v>
      </c>
      <c r="L234" s="180">
        <v>21</v>
      </c>
      <c r="M234" s="180">
        <f>G234*(1+L234/100)</f>
        <v>0</v>
      </c>
      <c r="N234" s="180">
        <v>0</v>
      </c>
      <c r="O234" s="180">
        <f>ROUND(E234*N234,2)</f>
        <v>0</v>
      </c>
      <c r="P234" s="180">
        <v>0</v>
      </c>
      <c r="Q234" s="180">
        <f>ROUND(E234*P234,2)</f>
        <v>0</v>
      </c>
      <c r="R234" s="180"/>
      <c r="S234" s="180" t="s">
        <v>114</v>
      </c>
      <c r="T234" s="181" t="s">
        <v>114</v>
      </c>
      <c r="U234" s="157">
        <v>0.49</v>
      </c>
      <c r="V234" s="157">
        <f>ROUND(E234*U234,2)</f>
        <v>2.62</v>
      </c>
      <c r="W234" s="157"/>
      <c r="X234" s="157" t="s">
        <v>125</v>
      </c>
      <c r="Y234" s="148"/>
      <c r="Z234" s="148"/>
      <c r="AA234" s="148"/>
      <c r="AB234" s="148"/>
      <c r="AC234" s="148"/>
      <c r="AD234" s="148"/>
      <c r="AE234" s="148"/>
      <c r="AF234" s="148"/>
      <c r="AG234" s="148" t="s">
        <v>126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274" t="s">
        <v>135</v>
      </c>
      <c r="D235" s="275"/>
      <c r="E235" s="275"/>
      <c r="F235" s="275"/>
      <c r="G235" s="275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128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83">
        <v>54</v>
      </c>
      <c r="B236" s="184" t="s">
        <v>136</v>
      </c>
      <c r="C236" s="195" t="s">
        <v>137</v>
      </c>
      <c r="D236" s="185" t="s">
        <v>124</v>
      </c>
      <c r="E236" s="186">
        <v>101.65</v>
      </c>
      <c r="F236" s="187"/>
      <c r="G236" s="188">
        <f>ROUND(E236*F236,2)</f>
        <v>0</v>
      </c>
      <c r="H236" s="187"/>
      <c r="I236" s="188">
        <f>ROUND(E236*H236,2)</f>
        <v>0</v>
      </c>
      <c r="J236" s="187"/>
      <c r="K236" s="188">
        <f>ROUND(E236*J236,2)</f>
        <v>0</v>
      </c>
      <c r="L236" s="188">
        <v>21</v>
      </c>
      <c r="M236" s="188">
        <f>G236*(1+L236/100)</f>
        <v>0</v>
      </c>
      <c r="N236" s="188">
        <v>0</v>
      </c>
      <c r="O236" s="188">
        <f>ROUND(E236*N236,2)</f>
        <v>0</v>
      </c>
      <c r="P236" s="188">
        <v>0</v>
      </c>
      <c r="Q236" s="188">
        <f>ROUND(E236*P236,2)</f>
        <v>0</v>
      </c>
      <c r="R236" s="188"/>
      <c r="S236" s="188" t="s">
        <v>114</v>
      </c>
      <c r="T236" s="189" t="s">
        <v>114</v>
      </c>
      <c r="U236" s="157">
        <v>0</v>
      </c>
      <c r="V236" s="157">
        <f>ROUND(E236*U236,2)</f>
        <v>0</v>
      </c>
      <c r="W236" s="157"/>
      <c r="X236" s="157" t="s">
        <v>125</v>
      </c>
      <c r="Y236" s="148"/>
      <c r="Z236" s="148"/>
      <c r="AA236" s="148"/>
      <c r="AB236" s="148"/>
      <c r="AC236" s="148"/>
      <c r="AD236" s="148"/>
      <c r="AE236" s="148"/>
      <c r="AF236" s="148"/>
      <c r="AG236" s="148" t="s">
        <v>126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75">
        <v>55</v>
      </c>
      <c r="B237" s="176" t="s">
        <v>138</v>
      </c>
      <c r="C237" s="192" t="s">
        <v>139</v>
      </c>
      <c r="D237" s="177" t="s">
        <v>124</v>
      </c>
      <c r="E237" s="178">
        <v>5.35</v>
      </c>
      <c r="F237" s="179"/>
      <c r="G237" s="180">
        <f>ROUND(E237*F237,2)</f>
        <v>0</v>
      </c>
      <c r="H237" s="179"/>
      <c r="I237" s="180">
        <f>ROUND(E237*H237,2)</f>
        <v>0</v>
      </c>
      <c r="J237" s="179"/>
      <c r="K237" s="180">
        <f>ROUND(E237*J237,2)</f>
        <v>0</v>
      </c>
      <c r="L237" s="180">
        <v>21</v>
      </c>
      <c r="M237" s="180">
        <f>G237*(1+L237/100)</f>
        <v>0</v>
      </c>
      <c r="N237" s="180">
        <v>0</v>
      </c>
      <c r="O237" s="180">
        <f>ROUND(E237*N237,2)</f>
        <v>0</v>
      </c>
      <c r="P237" s="180">
        <v>0</v>
      </c>
      <c r="Q237" s="180">
        <f>ROUND(E237*P237,2)</f>
        <v>0</v>
      </c>
      <c r="R237" s="180"/>
      <c r="S237" s="180" t="s">
        <v>114</v>
      </c>
      <c r="T237" s="181" t="s">
        <v>114</v>
      </c>
      <c r="U237" s="157">
        <v>0</v>
      </c>
      <c r="V237" s="157">
        <f>ROUND(E237*U237,2)</f>
        <v>0</v>
      </c>
      <c r="W237" s="157"/>
      <c r="X237" s="157" t="s">
        <v>125</v>
      </c>
      <c r="Y237" s="148"/>
      <c r="Z237" s="148"/>
      <c r="AA237" s="148"/>
      <c r="AB237" s="148"/>
      <c r="AC237" s="148"/>
      <c r="AD237" s="148"/>
      <c r="AE237" s="148"/>
      <c r="AF237" s="148"/>
      <c r="AG237" s="148" t="s">
        <v>126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x14ac:dyDescent="0.2">
      <c r="A238" s="3"/>
      <c r="B238" s="4"/>
      <c r="C238" s="200"/>
      <c r="D238" s="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AE238">
        <v>15</v>
      </c>
      <c r="AF238">
        <v>21</v>
      </c>
      <c r="AG238" t="s">
        <v>96</v>
      </c>
    </row>
    <row r="239" spans="1:60" x14ac:dyDescent="0.2">
      <c r="A239" s="151"/>
      <c r="B239" s="152" t="s">
        <v>31</v>
      </c>
      <c r="C239" s="201"/>
      <c r="D239" s="153"/>
      <c r="E239" s="154"/>
      <c r="F239" s="154"/>
      <c r="G239" s="190">
        <f>G8+G171+G191+G197+G199+G216+G229</f>
        <v>0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AE239">
        <f>SUMIF(L7:L237,AE238,G7:G237)</f>
        <v>0</v>
      </c>
      <c r="AF239">
        <f>SUMIF(L7:L237,AF238,G7:G237)</f>
        <v>0</v>
      </c>
      <c r="AG239" t="s">
        <v>232</v>
      </c>
    </row>
    <row r="240" spans="1:60" x14ac:dyDescent="0.2">
      <c r="A240" s="3"/>
      <c r="B240" s="4"/>
      <c r="C240" s="200"/>
      <c r="D240" s="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33" x14ac:dyDescent="0.2">
      <c r="A241" s="3"/>
      <c r="B241" s="4"/>
      <c r="C241" s="200"/>
      <c r="D241" s="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33" x14ac:dyDescent="0.2">
      <c r="A242" s="260" t="s">
        <v>233</v>
      </c>
      <c r="B242" s="260"/>
      <c r="C242" s="261"/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33" x14ac:dyDescent="0.2">
      <c r="A243" s="262"/>
      <c r="B243" s="263"/>
      <c r="C243" s="264"/>
      <c r="D243" s="263"/>
      <c r="E243" s="263"/>
      <c r="F243" s="263"/>
      <c r="G243" s="265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AG243" t="s">
        <v>234</v>
      </c>
    </row>
    <row r="244" spans="1:33" x14ac:dyDescent="0.2">
      <c r="A244" s="266"/>
      <c r="B244" s="267"/>
      <c r="C244" s="268"/>
      <c r="D244" s="267"/>
      <c r="E244" s="267"/>
      <c r="F244" s="267"/>
      <c r="G244" s="269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33" x14ac:dyDescent="0.2">
      <c r="A245" s="266"/>
      <c r="B245" s="267"/>
      <c r="C245" s="268"/>
      <c r="D245" s="267"/>
      <c r="E245" s="267"/>
      <c r="F245" s="267"/>
      <c r="G245" s="269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3" x14ac:dyDescent="0.2">
      <c r="A246" s="266"/>
      <c r="B246" s="267"/>
      <c r="C246" s="268"/>
      <c r="D246" s="267"/>
      <c r="E246" s="267"/>
      <c r="F246" s="267"/>
      <c r="G246" s="269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33" x14ac:dyDescent="0.2">
      <c r="A247" s="270"/>
      <c r="B247" s="271"/>
      <c r="C247" s="272"/>
      <c r="D247" s="271"/>
      <c r="E247" s="271"/>
      <c r="F247" s="271"/>
      <c r="G247" s="27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33" x14ac:dyDescent="0.2">
      <c r="A248" s="3"/>
      <c r="B248" s="4"/>
      <c r="C248" s="200"/>
      <c r="D248" s="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33" x14ac:dyDescent="0.2">
      <c r="C249" s="202"/>
      <c r="D249" s="10"/>
      <c r="AG249" t="s">
        <v>235</v>
      </c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A1:G1"/>
    <mergeCell ref="C2:G2"/>
    <mergeCell ref="C3:G3"/>
    <mergeCell ref="C4:G4"/>
    <mergeCell ref="A242:C242"/>
    <mergeCell ref="A243:G247"/>
    <mergeCell ref="C48:G48"/>
    <mergeCell ref="C185:G185"/>
    <mergeCell ref="C186:G186"/>
    <mergeCell ref="C187:G187"/>
    <mergeCell ref="C188:G188"/>
    <mergeCell ref="C231:G231"/>
    <mergeCell ref="C235:G23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05A7E-A1E2-4E5B-BB69-8E4E48AC8FE3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384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51</v>
      </c>
      <c r="C4" s="280" t="s">
        <v>52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75</v>
      </c>
      <c r="C8" s="191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371</v>
      </c>
      <c r="C9" s="192" t="s">
        <v>372</v>
      </c>
      <c r="D9" s="177" t="s">
        <v>373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330</v>
      </c>
      <c r="U9" s="157">
        <v>0</v>
      </c>
      <c r="V9" s="157">
        <f>ROUND(E9*U9,2)</f>
        <v>0</v>
      </c>
      <c r="W9" s="157"/>
      <c r="X9" s="157" t="s">
        <v>374</v>
      </c>
      <c r="Y9" s="148"/>
      <c r="Z9" s="148"/>
      <c r="AA9" s="148"/>
      <c r="AB9" s="148"/>
      <c r="AC9" s="148"/>
      <c r="AD9" s="148"/>
      <c r="AE9" s="148"/>
      <c r="AF9" s="148"/>
      <c r="AG9" s="148" t="s">
        <v>375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4" t="s">
        <v>376</v>
      </c>
      <c r="D10" s="275"/>
      <c r="E10" s="275"/>
      <c r="F10" s="275"/>
      <c r="G10" s="27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128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377</v>
      </c>
      <c r="C11" s="192" t="s">
        <v>378</v>
      </c>
      <c r="D11" s="177" t="s">
        <v>373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114</v>
      </c>
      <c r="T11" s="181" t="s">
        <v>330</v>
      </c>
      <c r="U11" s="157">
        <v>0</v>
      </c>
      <c r="V11" s="157">
        <f>ROUND(E11*U11,2)</f>
        <v>0</v>
      </c>
      <c r="W11" s="157"/>
      <c r="X11" s="157" t="s">
        <v>374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379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4" t="s">
        <v>380</v>
      </c>
      <c r="D12" s="275"/>
      <c r="E12" s="275"/>
      <c r="F12" s="275"/>
      <c r="G12" s="275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128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109</v>
      </c>
      <c r="B13" s="170" t="s">
        <v>83</v>
      </c>
      <c r="C13" s="191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110</v>
      </c>
    </row>
    <row r="14" spans="1:60" outlineLevel="1" x14ac:dyDescent="0.2">
      <c r="A14" s="175">
        <v>3</v>
      </c>
      <c r="B14" s="176" t="s">
        <v>381</v>
      </c>
      <c r="C14" s="192" t="s">
        <v>382</v>
      </c>
      <c r="D14" s="177" t="s">
        <v>373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330</v>
      </c>
      <c r="U14" s="157">
        <v>0</v>
      </c>
      <c r="V14" s="157">
        <f>ROUND(E14*U14,2)</f>
        <v>0</v>
      </c>
      <c r="W14" s="157"/>
      <c r="X14" s="157" t="s">
        <v>374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375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4" t="s">
        <v>383</v>
      </c>
      <c r="D15" s="275"/>
      <c r="E15" s="275"/>
      <c r="F15" s="275"/>
      <c r="G15" s="275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128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200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96</v>
      </c>
    </row>
    <row r="17" spans="1:33" x14ac:dyDescent="0.2">
      <c r="A17" s="151"/>
      <c r="B17" s="152" t="s">
        <v>31</v>
      </c>
      <c r="C17" s="201"/>
      <c r="D17" s="153"/>
      <c r="E17" s="154"/>
      <c r="F17" s="154"/>
      <c r="G17" s="190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232</v>
      </c>
    </row>
    <row r="18" spans="1:33" x14ac:dyDescent="0.2">
      <c r="A18" s="3"/>
      <c r="B18" s="4"/>
      <c r="C18" s="200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200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0" t="s">
        <v>233</v>
      </c>
      <c r="B20" s="260"/>
      <c r="C20" s="2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2"/>
      <c r="B21" s="263"/>
      <c r="C21" s="264"/>
      <c r="D21" s="263"/>
      <c r="E21" s="263"/>
      <c r="F21" s="263"/>
      <c r="G21" s="26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234</v>
      </c>
    </row>
    <row r="22" spans="1:33" x14ac:dyDescent="0.2">
      <c r="A22" s="266"/>
      <c r="B22" s="267"/>
      <c r="C22" s="268"/>
      <c r="D22" s="267"/>
      <c r="E22" s="267"/>
      <c r="F22" s="267"/>
      <c r="G22" s="26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6"/>
      <c r="B23" s="267"/>
      <c r="C23" s="268"/>
      <c r="D23" s="267"/>
      <c r="E23" s="267"/>
      <c r="F23" s="267"/>
      <c r="G23" s="2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6"/>
      <c r="B24" s="267"/>
      <c r="C24" s="268"/>
      <c r="D24" s="267"/>
      <c r="E24" s="267"/>
      <c r="F24" s="267"/>
      <c r="G24" s="26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0"/>
      <c r="B25" s="271"/>
      <c r="C25" s="272"/>
      <c r="D25" s="271"/>
      <c r="E25" s="271"/>
      <c r="F25" s="271"/>
      <c r="G25" s="27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200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202"/>
      <c r="D27" s="10"/>
      <c r="AG27" t="s">
        <v>235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22-002.09 A01 Pol</vt:lpstr>
      <vt:lpstr>22-002.09 E01 Pol</vt:lpstr>
      <vt:lpstr>22-002.09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'22-002.09 A01 Pol'!Názvy_tisku</vt:lpstr>
      <vt:lpstr>'22-002.09 E01 Pol'!Názvy_tisku</vt:lpstr>
      <vt:lpstr>'22-002.09 O01 Pol'!Názvy_tisku</vt:lpstr>
      <vt:lpstr>oadresa</vt:lpstr>
      <vt:lpstr>Stavba!Objednatel</vt:lpstr>
      <vt:lpstr>Stavba!Objekt</vt:lpstr>
      <vt:lpstr>'22-002.09 A01 Pol'!Oblast_tisku</vt:lpstr>
      <vt:lpstr>'22-002.09 E01 Pol'!Oblast_tisku</vt:lpstr>
      <vt:lpstr>'22-002.09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2022-03-14T09:32:54Z</dcterms:modified>
</cp:coreProperties>
</file>