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 - Parkoviště Veveří-Veveří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 - Parkoviště Veveří-Veveří'!$C$88:$K$170</definedName>
    <definedName name="_xlnm.Print_Area" localSheetId="1">'D - Parkoviště Veveří-Veveří'!$C$4:$J$39,'D - Parkoviště Veveří-Veveří'!$C$45:$J$70,'D - Parkoviště Veveří-Veveří'!$C$76:$K$170</definedName>
    <definedName name="_xlnm.Print_Titles" localSheetId="1">'D - Parkoviště Veveří-Veveří'!$88:$88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R124"/>
  <c r="P124"/>
  <c r="BI123"/>
  <c r="BH123"/>
  <c r="BG123"/>
  <c r="BF123"/>
  <c r="T123"/>
  <c r="R123"/>
  <c r="P123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55"/>
  <c r="J17"/>
  <c r="J12"/>
  <c r="J83"/>
  <c r="E7"/>
  <c r="E79"/>
  <c i="1" r="L50"/>
  <c r="AM50"/>
  <c r="AM49"/>
  <c r="L49"/>
  <c r="AM47"/>
  <c r="L47"/>
  <c r="L45"/>
  <c r="L44"/>
  <c i="2" r="J167"/>
  <c r="BK104"/>
  <c r="BK129"/>
  <c r="J131"/>
  <c r="J170"/>
  <c r="BK160"/>
  <c r="BK128"/>
  <c r="J123"/>
  <c r="BK127"/>
  <c r="BK164"/>
  <c r="J155"/>
  <c r="J102"/>
  <c r="BK153"/>
  <c r="BK96"/>
  <c r="J104"/>
  <c r="BK155"/>
  <c r="J127"/>
  <c r="J112"/>
  <c r="J168"/>
  <c r="J92"/>
  <c r="J164"/>
  <c r="BK152"/>
  <c r="BK98"/>
  <c r="BK163"/>
  <c r="BK100"/>
  <c r="J116"/>
  <c r="BK151"/>
  <c r="BK161"/>
  <c r="J110"/>
  <c r="BK166"/>
  <c r="BK116"/>
  <c r="BK95"/>
  <c r="J157"/>
  <c r="BK167"/>
  <c r="J129"/>
  <c r="J119"/>
  <c r="BK137"/>
  <c r="BK94"/>
  <c r="BK131"/>
  <c r="BK149"/>
  <c r="J165"/>
  <c r="J143"/>
  <c r="BK165"/>
  <c i="1" r="AS54"/>
  <c i="2" r="BK92"/>
  <c r="J153"/>
  <c r="BK105"/>
  <c r="J161"/>
  <c r="J95"/>
  <c r="J124"/>
  <c r="BK108"/>
  <c r="J166"/>
  <c r="J133"/>
  <c r="J160"/>
  <c r="BK111"/>
  <c r="BK124"/>
  <c r="BK139"/>
  <c r="BK123"/>
  <c r="J109"/>
  <c r="J141"/>
  <c r="J94"/>
  <c r="BK117"/>
  <c r="BK143"/>
  <c r="J151"/>
  <c r="J128"/>
  <c r="BK102"/>
  <c r="J100"/>
  <c r="J152"/>
  <c r="BK133"/>
  <c r="J96"/>
  <c r="BK135"/>
  <c r="J98"/>
  <c r="BK106"/>
  <c r="BK110"/>
  <c r="J108"/>
  <c r="BK157"/>
  <c r="BK109"/>
  <c r="J105"/>
  <c r="BK112"/>
  <c r="BK145"/>
  <c r="BK170"/>
  <c r="J114"/>
  <c r="BK141"/>
  <c r="J135"/>
  <c r="J163"/>
  <c r="J106"/>
  <c r="J149"/>
  <c r="BK114"/>
  <c r="J145"/>
  <c r="J111"/>
  <c r="BK119"/>
  <c r="J137"/>
  <c r="BK168"/>
  <c r="J139"/>
  <c r="J117"/>
  <c l="1" r="BK91"/>
  <c r="BK90"/>
  <c r="J90"/>
  <c r="J60"/>
  <c r="BK122"/>
  <c r="J122"/>
  <c r="J63"/>
  <c r="R122"/>
  <c r="R121"/>
  <c r="T91"/>
  <c r="T90"/>
  <c r="P122"/>
  <c r="P121"/>
  <c r="R126"/>
  <c r="R125"/>
  <c r="T148"/>
  <c r="T147"/>
  <c r="P159"/>
  <c r="P158"/>
  <c r="R91"/>
  <c r="R90"/>
  <c r="T122"/>
  <c r="T121"/>
  <c r="T126"/>
  <c r="T125"/>
  <c r="BK148"/>
  <c r="J148"/>
  <c r="J67"/>
  <c r="R148"/>
  <c r="R147"/>
  <c r="R159"/>
  <c r="R158"/>
  <c r="P91"/>
  <c r="P90"/>
  <c r="BK126"/>
  <c r="BK125"/>
  <c r="J125"/>
  <c r="J64"/>
  <c r="P126"/>
  <c r="P125"/>
  <c r="P148"/>
  <c r="P147"/>
  <c r="BK159"/>
  <c r="BK158"/>
  <c r="J158"/>
  <c r="J68"/>
  <c r="T159"/>
  <c r="T158"/>
  <c r="E48"/>
  <c r="BE102"/>
  <c r="F86"/>
  <c r="BE92"/>
  <c r="BE95"/>
  <c r="BE104"/>
  <c r="BE108"/>
  <c r="BE116"/>
  <c r="BE123"/>
  <c r="BE160"/>
  <c r="BE94"/>
  <c r="BE100"/>
  <c r="BE110"/>
  <c r="BE119"/>
  <c r="BE124"/>
  <c r="BE127"/>
  <c r="BE129"/>
  <c r="BE133"/>
  <c r="BE141"/>
  <c r="BE145"/>
  <c r="BE152"/>
  <c r="BE112"/>
  <c r="BE114"/>
  <c r="BE137"/>
  <c r="J52"/>
  <c r="BE98"/>
  <c r="BE105"/>
  <c r="BE111"/>
  <c r="BE151"/>
  <c r="BE155"/>
  <c r="BE96"/>
  <c r="BE106"/>
  <c r="BE109"/>
  <c r="BE117"/>
  <c r="BE128"/>
  <c r="BE131"/>
  <c r="BE135"/>
  <c r="BE139"/>
  <c r="BE143"/>
  <c r="BE149"/>
  <c r="BE153"/>
  <c r="BE157"/>
  <c r="BE161"/>
  <c r="BE163"/>
  <c r="BE164"/>
  <c r="BE165"/>
  <c r="BE166"/>
  <c r="BE167"/>
  <c r="BE168"/>
  <c r="BE170"/>
  <c r="F35"/>
  <c i="1" r="BB55"/>
  <c r="BB54"/>
  <c r="W31"/>
  <c i="2" r="F37"/>
  <c i="1" r="BD55"/>
  <c r="BD54"/>
  <c r="W33"/>
  <c i="2" r="F34"/>
  <c i="1" r="BA55"/>
  <c r="BA54"/>
  <c r="W30"/>
  <c i="2" r="F36"/>
  <c i="1" r="BC55"/>
  <c r="BC54"/>
  <c r="W32"/>
  <c i="2" r="J34"/>
  <c i="1" r="AW55"/>
  <c i="2" l="1" r="R89"/>
  <c r="P89"/>
  <c i="1" r="AU55"/>
  <c i="2" r="T89"/>
  <c r="J91"/>
  <c r="J61"/>
  <c r="BK121"/>
  <c r="J121"/>
  <c r="J62"/>
  <c r="J126"/>
  <c r="J65"/>
  <c r="BK147"/>
  <c r="J147"/>
  <c r="J66"/>
  <c r="J159"/>
  <c r="J69"/>
  <c i="1" r="AX54"/>
  <c r="AU54"/>
  <c i="2" r="J33"/>
  <c i="1" r="AV55"/>
  <c r="AT55"/>
  <c r="AY54"/>
  <c i="2" r="F33"/>
  <c i="1" r="AZ55"/>
  <c r="AZ54"/>
  <c r="AV54"/>
  <c r="AK29"/>
  <c r="AW54"/>
  <c r="AK30"/>
  <c i="2" l="1" r="BK89"/>
  <c r="J89"/>
  <c r="J59"/>
  <c i="1" r="AT54"/>
  <c r="W29"/>
  <c i="2" l="1" r="J30"/>
  <c i="1" r="AG55"/>
  <c r="AG54"/>
  <c r="AK26"/>
  <c r="AK35"/>
  <c i="2" l="1" r="J39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<sst xmlns="http://schemas.openxmlformats.org/spreadsheetml/2006/main">
  <si>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</si>
  <si>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</si>
  <si>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</si>
  <si>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</si>
  <si>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</si>
  <si>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{1e7e2677-7690-4e89-aa2f-27fa6d796de7}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</si>
  <si>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</si>
  <si>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</si>
  <si>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</si>
  <si>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</si>
  <si>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</si>
  <si>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</si>
  <si>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</si>
  <si>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</si>
  <si>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21_089-7S1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</si>
  <si>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</si>
  <si>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</si>
  <si>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Výstavba sítě dobíjecích stanic pro elektromobily v Brně</t>
  </si>
  <si>
    <t>KSO:</t>
  </si>
  <si>
    <t/>
  </si>
  <si>
    <t>CC-CZ:</t>
  </si>
  <si>
    <t>Místo:</t>
  </si>
  <si>
    <t>Brno</t>
  </si>
  <si>
    <t>Datum:</t>
  </si>
  <si>
    <t>18. 7. 2021</t>
  </si>
  <si>
    <t>Zadavatel:</t>
  </si>
  <si>
    <t>IČ:</t>
  </si>
  <si>
    <t>46347534</t>
  </si>
  <si>
    <t>Teplárny Brno a.s.</t>
  </si>
  <si>
    <t>DIČ:</t>
  </si>
  <si>
    <t>CZ46347534</t>
  </si>
  <si>
    <t>Uchazeč:</t>
  </si>
  <si>
    <t>Vyplň údaj</t>
  </si>
  <si>
    <t>Projektant:</t>
  </si>
  <si>
    <t>Ing. Milan Navrátil</t>
  </si>
  <si>
    <t>True</t>
  </si>
  <si>
    <t>Zpracovatel:</t>
  </si>
  <si>
    <t>61989100</t>
  </si>
  <si>
    <t>Vysoká škola báňská - Technická univerzita Ostrava</t>
  </si>
  <si>
    <t>CZ61989100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</si>
  <si>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</si>
  <si>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</si>
  <si>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</si>
  <si>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</si>
  <si>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</si>
  <si>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</si>
  <si>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</si>
  <si>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</si>
  <si>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</si>
  <si>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</si>
  <si>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</si>
  <si>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</si>
  <si>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</si>
  <si>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</si>
  <si>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</si>
  <si>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</si>
  <si>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</si>
  <si>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</si>
  <si>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</si>
  <si>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</si>
  <si>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</si>
  <si>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</si>
  <si>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</si>
  <si>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</si>
  <si>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</si>
  <si>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</si>
  <si>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</si>
  <si>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</si>
  <si>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</si>
  <si>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</si>
  <si>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</si>
  <si>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</si>
  <si>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</si>
  <si>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</si>
  <si>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</si>
  <si>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</si>
  <si>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</si>
  <si>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</si>
  <si>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</si>
  <si>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</si>
  <si>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</si>
  <si>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Parkoviště Veveří-Veveří</t>
  </si>
  <si>
    <t>STA</t>
  </si>
  <si>
    <t>1</t>
  </si>
  <si>
    <t>{2b262d0e-1e60-46b5-a42d-eb751bf7f804}</t>
  </si>
  <si>
    <t>2</t>
  </si>
  <si>
    <t>KRYCÍ LIST SOUPISU PRACÍ</t>
  </si>
  <si>
    <t>Objekt:</t>
  </si>
  <si>
    <t>D - Parkoviště Veveří-Veveří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</si>
  <si>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</si>
  <si>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</si>
  <si>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</si>
  <si>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</si>
  <si>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</si>
  <si>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</si>
  <si>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6 - Úpravy povrchů, podlahy a osazování výplní</t>
  </si>
  <si>
    <t xml:space="preserve">    62 - Úprava povrchů vnějších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</si>
  <si>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</si>
  <si>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</si>
  <si>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</si>
  <si>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</si>
  <si>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>OST - Ostatní</t>
  </si>
  <si>
    <t xml:space="preserve">    10-OST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</si>
  <si>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</si>
  <si>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</si>
  <si>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</si>
  <si>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</si>
  <si>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</si>
  <si>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</si>
  <si>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</si>
  <si>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</si>
  <si>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</si>
  <si>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</si>
  <si>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</si>
  <si>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</si>
  <si>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</si>
  <si>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</si>
  <si>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</si>
  <si>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</si>
  <si>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</si>
  <si>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65</t>
  </si>
  <si>
    <t>K</t>
  </si>
  <si>
    <t>119003211</t>
  </si>
  <si>
    <t>Pomocné konstrukce při zabezpečení výkopu svislé ocelové mobilní oplocení, výšky do 1,5 m panely s reflexními signalizačními pruhy zřízení</t>
  </si>
  <si>
    <t>m</t>
  </si>
  <si>
    <t>CS ÚRS 2021 01</t>
  </si>
  <si>
    <t>512</t>
  </si>
  <si>
    <t>1730192502</t>
  </si>
  <si>
    <t>Online PSC</t>
  </si>
  <si>
    <t>https://podminky.urs.cz/item/CS_URS_2021_01/119003211</t>
  </si>
  <si>
    <t>66</t>
  </si>
  <si>
    <t>100111</t>
  </si>
  <si>
    <t>Pronájem mobilního oplocení 5 dní</t>
  </si>
  <si>
    <t>-1486007551</t>
  </si>
  <si>
    <t>67</t>
  </si>
  <si>
    <t>1001121</t>
  </si>
  <si>
    <t xml:space="preserve">Pronájem přechodové lávky pro pěší přes výkop 2ks_x000d_
</t>
  </si>
  <si>
    <t>dní</t>
  </si>
  <si>
    <t>1662153919</t>
  </si>
  <si>
    <t>68</t>
  </si>
  <si>
    <t>119003212</t>
  </si>
  <si>
    <t>Pomocné konstrukce při zabezpečení výkopu svislé ocelové mobilní oplocení, výšky do 1,5 m panely s reflexními signalizačními pruhy odstranění</t>
  </si>
  <si>
    <t>4</t>
  </si>
  <si>
    <t>-1702924137</t>
  </si>
  <si>
    <t>https://podminky.urs.cz/item/CS_URS_2021_01/119003212</t>
  </si>
  <si>
    <t>121151103</t>
  </si>
  <si>
    <t>Sejmutí ornice strojně při souvislé ploše do 100 m2, tl. vrstvy do 200 mm</t>
  </si>
  <si>
    <t>m2</t>
  </si>
  <si>
    <t>-1041605603</t>
  </si>
  <si>
    <t>https://podminky.urs.cz/item/CS_URS_2021_01/121151103</t>
  </si>
  <si>
    <t>64</t>
  </si>
  <si>
    <t>101100</t>
  </si>
  <si>
    <t>Výkop ve volném terénu, hloubky 900mm, šíře 300mm, se zapravrním do původního stavu a pískovým ložem pro kabelová vedení</t>
  </si>
  <si>
    <t>188989282</t>
  </si>
  <si>
    <t>P</t>
  </si>
  <si>
    <t>Poznámka k položce:_x000d_
-příplatek za ztížení vykopávky v blízkosti podzemního vedení_x000d_
-hloubení rýh š do 2000 mm v hornině tř. 3 objemu _x000d_
-svislé přemístění výkopku z horniny tř. 1 až 4 hl výkopu do 2,5 m_x000d_
-vodorovné přemístění do 10000 m výkopku/sypaniny z horniny tř. 1 až 4_x000d_
-nakládání výkopku z hornin tř. 1 až 4 do 100 m3_x000d_
-poplatek za uložení odpadu ze sypaniny na skládce (skládkovné)_x000d_
-zásyp jam, šachet rýh nebo kolem objektů sypaninou se zhutněním_x000d_
-založení parkového trávníku výsevem plochy do 1000 m2 v rovině a ve svahu do 1:5_x000d_
-osivo směs travní parková</t>
  </si>
  <si>
    <t>46</t>
  </si>
  <si>
    <t>131213101</t>
  </si>
  <si>
    <t>Hloubení jam ručně zapažených i nezapažených s urovnáním dna do předepsaného profilu a spádu v hornině třídy těžitelnosti I skupiny 3 soudržných</t>
  </si>
  <si>
    <t>m3</t>
  </si>
  <si>
    <t>2092874892</t>
  </si>
  <si>
    <t>https://podminky.urs.cz/item/CS_URS_2021_01/131213101</t>
  </si>
  <si>
    <t>3</t>
  </si>
  <si>
    <t>M</t>
  </si>
  <si>
    <t>58153678</t>
  </si>
  <si>
    <t>písek technický filtrační sušený PR SVL frakce 0,9/1 VL</t>
  </si>
  <si>
    <t>t</t>
  </si>
  <si>
    <t>8</t>
  </si>
  <si>
    <t>-1942011728</t>
  </si>
  <si>
    <t>8500038750</t>
  </si>
  <si>
    <t>Fólie výstražná rudá s bleskem š. 330 mm 100 m</t>
  </si>
  <si>
    <t>145537198</t>
  </si>
  <si>
    <t>57</t>
  </si>
  <si>
    <t>-1266526614</t>
  </si>
  <si>
    <t>58</t>
  </si>
  <si>
    <t>101112</t>
  </si>
  <si>
    <t>Základ pro dobíjecí stanici 1m3</t>
  </si>
  <si>
    <t>ks</t>
  </si>
  <si>
    <t>415145296</t>
  </si>
  <si>
    <t>59</t>
  </si>
  <si>
    <t>101113</t>
  </si>
  <si>
    <t>Vybudování betonového základu 1m3</t>
  </si>
  <si>
    <t>1564141911</t>
  </si>
  <si>
    <t>70</t>
  </si>
  <si>
    <t>1011151</t>
  </si>
  <si>
    <t xml:space="preserve">Dlažba zámková  přírodní – 100 × 200 × 80 mm</t>
  </si>
  <si>
    <t>1239843367</t>
  </si>
  <si>
    <t>72</t>
  </si>
  <si>
    <t>101116</t>
  </si>
  <si>
    <t>Zahradní obrubník 180x30 mm, 1,2m, šedá</t>
  </si>
  <si>
    <t>-1530271384</t>
  </si>
  <si>
    <t>62</t>
  </si>
  <si>
    <t>141721216</t>
  </si>
  <si>
    <t>Řízený zemní protlak délky protlaku do 50 m v hornině třídy těžitelnosti I a II, skupiny 1 až 4 včetně protlačení trub v hloubce do 6 m vnějšího průměru vrtu přes 225 do 250 mm</t>
  </si>
  <si>
    <t>1852864744</t>
  </si>
  <si>
    <t>https://podminky.urs.cz/item/CS_URS_2021_01/141721216</t>
  </si>
  <si>
    <t>73</t>
  </si>
  <si>
    <t>132212112</t>
  </si>
  <si>
    <t>Hloubení rýh šířky do 800 mm ručně zapažených i nezapažených, s urovnáním dna do předepsaného profilu a spádu v hornině třídy těžitelnosti I skupiny 3 nesoudržných</t>
  </si>
  <si>
    <t>-1614900285</t>
  </si>
  <si>
    <t>https://podminky.urs.cz/item/CS_URS_2021_01/132212112</t>
  </si>
  <si>
    <t>74</t>
  </si>
  <si>
    <t>34111080</t>
  </si>
  <si>
    <t>kabel instalační jádro Cu plné izolace PVC plášť PVC 450/750V (CYKY) 4x16mm2</t>
  </si>
  <si>
    <t>-12335358</t>
  </si>
  <si>
    <t>75</t>
  </si>
  <si>
    <t>741122222</t>
  </si>
  <si>
    <t>Montáž kabelů měděných bez ukončení uložených volně nebo v liště plných kulatých (např. CYKY) počtu a průřezu žil 4x10 mm2</t>
  </si>
  <si>
    <t>16</t>
  </si>
  <si>
    <t>1413209949</t>
  </si>
  <si>
    <t>https://podminky.urs.cz/item/CS_URS_2021_01/741122222</t>
  </si>
  <si>
    <t>76</t>
  </si>
  <si>
    <t>210100014</t>
  </si>
  <si>
    <t>Ukončení vodičů izolovaných s označením a zapojením v rozváděči nebo na přístroji průřezu žíly do 10 mm2</t>
  </si>
  <si>
    <t>kus</t>
  </si>
  <si>
    <t>2068724919</t>
  </si>
  <si>
    <t>https://podminky.urs.cz/item/CS_URS_2021_01/210100014</t>
  </si>
  <si>
    <t>6</t>
  </si>
  <si>
    <t>Úpravy povrchů, podlahy a osazování výplní</t>
  </si>
  <si>
    <t>Úprava povrchů vnějších</t>
  </si>
  <si>
    <t>47</t>
  </si>
  <si>
    <t>101090</t>
  </si>
  <si>
    <t>Rozebrání zámkové dlažby chodniků</t>
  </si>
  <si>
    <t xml:space="preserve">hod </t>
  </si>
  <si>
    <t>-489254199</t>
  </si>
  <si>
    <t>48</t>
  </si>
  <si>
    <t>101091</t>
  </si>
  <si>
    <t>Uvedení zámkové dlažby do původního stavu</t>
  </si>
  <si>
    <t>hod</t>
  </si>
  <si>
    <t>1300869316</t>
  </si>
  <si>
    <t>PSV</t>
  </si>
  <si>
    <t>Práce a dodávky PSV</t>
  </si>
  <si>
    <t>741</t>
  </si>
  <si>
    <t>Elektroinstalace - silnoproud</t>
  </si>
  <si>
    <t>28</t>
  </si>
  <si>
    <t>100</t>
  </si>
  <si>
    <t>Montáž dobíjecí stanice 2x22kW na betonový základ - dodávka Tepláren Brno a.s.</t>
  </si>
  <si>
    <t>243029718</t>
  </si>
  <si>
    <t>29</t>
  </si>
  <si>
    <t>102</t>
  </si>
  <si>
    <t xml:space="preserve">Podružný materiál pro montáž dobíjecí stanice </t>
  </si>
  <si>
    <t>-62497749</t>
  </si>
  <si>
    <t>20</t>
  </si>
  <si>
    <t>741120406</t>
  </si>
  <si>
    <t>Montáž vodičů izolovaných měděných drátovacích bez ukončení v rozváděčích plných a laněných (např. CY), průřezu žily 50 až 70 mm2</t>
  </si>
  <si>
    <t>299656367</t>
  </si>
  <si>
    <t>https://podminky.urs.cz/item/CS_URS_2021_01/741120406</t>
  </si>
  <si>
    <t>32</t>
  </si>
  <si>
    <t>741130012</t>
  </si>
  <si>
    <t>Ukončení vodičů izolovaných s označením a zapojením v rozváděči nebo na přístroji, průřezu žíly do 70 mm2</t>
  </si>
  <si>
    <t>-107580325</t>
  </si>
  <si>
    <t>https://podminky.urs.cz/item/CS_URS_2021_01/741130012</t>
  </si>
  <si>
    <t>34141033</t>
  </si>
  <si>
    <t>vodič propojovací flexibilní jádro Cu lanované izolace PVC 450/750V (H07V-K) 1x70mm2</t>
  </si>
  <si>
    <t>1437861040</t>
  </si>
  <si>
    <t>VV</t>
  </si>
  <si>
    <t>10*1,15 'Přepočtené koeficientem množství</t>
  </si>
  <si>
    <t>49</t>
  </si>
  <si>
    <t>741122226</t>
  </si>
  <si>
    <t>Montáž kabelů měděných bez ukončení uložených volně nebo v liště plných kulatých (např. CYKY) počtu a průřezu žil 3x50+35 až 95+50 mm2</t>
  </si>
  <si>
    <t>-721819154</t>
  </si>
  <si>
    <t>https://podminky.urs.cz/item/CS_URS_2021_01/741122226</t>
  </si>
  <si>
    <t>51</t>
  </si>
  <si>
    <t>741130013</t>
  </si>
  <si>
    <t>Ukončení vodičů izolovaných s označením a zapojením v rozváděči nebo na přístroji, průřezu žíly do 95 mm2</t>
  </si>
  <si>
    <t>1891397310</t>
  </si>
  <si>
    <t>https://podminky.urs.cz/item/CS_URS_2021_01/741130013</t>
  </si>
  <si>
    <t>50</t>
  </si>
  <si>
    <t>34113129</t>
  </si>
  <si>
    <t>kabel silový jádro Cu izolace PVC plášť PVC 0,6/1kV (1-CYKY) 4x95mm2</t>
  </si>
  <si>
    <t>596379821</t>
  </si>
  <si>
    <t>52*1,15 'Přepočtené koeficientem množství</t>
  </si>
  <si>
    <t>52</t>
  </si>
  <si>
    <t>741122223</t>
  </si>
  <si>
    <t>Montáž kabelů měděných bez ukončení uložených volně nebo v liště plných kulatých (např. CYKY) počtu a průřezu žil 4x16 až 25 mm2</t>
  </si>
  <si>
    <t>1578479983</t>
  </si>
  <si>
    <t>https://podminky.urs.cz/item/CS_URS_2021_01/741122223</t>
  </si>
  <si>
    <t>54</t>
  </si>
  <si>
    <t>741130007</t>
  </si>
  <si>
    <t>Ukončení vodičů izolovaných s označením a zapojením v rozváděči nebo na přístroji, průřezu žíly do 25 mm2</t>
  </si>
  <si>
    <t>-652836343</t>
  </si>
  <si>
    <t>https://podminky.urs.cz/item/CS_URS_2021_01/741130007</t>
  </si>
  <si>
    <t>53</t>
  </si>
  <si>
    <t>34113134</t>
  </si>
  <si>
    <t>kabel silový jádro Cu izolace PVC plášť PVC 0,6/1kV (1-CYKY) 5x25mm2</t>
  </si>
  <si>
    <t>-487304621</t>
  </si>
  <si>
    <t>7*1,15 'Přepočtené koeficientem množství</t>
  </si>
  <si>
    <t>Práce a dodávky M</t>
  </si>
  <si>
    <t>21-M</t>
  </si>
  <si>
    <t>Elektromontáže</t>
  </si>
  <si>
    <t>56</t>
  </si>
  <si>
    <t>210191515</t>
  </si>
  <si>
    <t xml:space="preserve">Montáž skříní pojistkových tenkocementových v pilíři rozpojovacích bez zapojení vodičů </t>
  </si>
  <si>
    <t>-1843636718</t>
  </si>
  <si>
    <t>https://podminky.urs.cz/item/CS_URS_2021_01/210191515</t>
  </si>
  <si>
    <t>55</t>
  </si>
  <si>
    <t>1256646</t>
  </si>
  <si>
    <t>ROZVADEC NR212+000/NKD7D/upravený na přímé měření 63A EO-N 85960530145810</t>
  </si>
  <si>
    <t>256</t>
  </si>
  <si>
    <t>166704214</t>
  </si>
  <si>
    <t>12</t>
  </si>
  <si>
    <t>101101</t>
  </si>
  <si>
    <t>Základ pro rozváděč NR212</t>
  </si>
  <si>
    <t>1913323044</t>
  </si>
  <si>
    <t>24</t>
  </si>
  <si>
    <t>35442062</t>
  </si>
  <si>
    <t>pás zemnící 30x4mm FeZn</t>
  </si>
  <si>
    <t>kg</t>
  </si>
  <si>
    <t>524443709</t>
  </si>
  <si>
    <t>52,5*1,1 'Přepočtené koeficientem množství</t>
  </si>
  <si>
    <t>26</t>
  </si>
  <si>
    <t>35441073</t>
  </si>
  <si>
    <t>drát D 10mm FeZn</t>
  </si>
  <si>
    <t>1528656174</t>
  </si>
  <si>
    <t>3,04347826086957*1,15 'Přepočtené koeficientem množství</t>
  </si>
  <si>
    <t>25</t>
  </si>
  <si>
    <t>34571352</t>
  </si>
  <si>
    <t>trubka elektroinstalační ohebná dvouplášťová korugovaná (chránička) D 52/63mm, HDPE+LDPE</t>
  </si>
  <si>
    <t>-1194574928</t>
  </si>
  <si>
    <t>OST</t>
  </si>
  <si>
    <t>Ostatní</t>
  </si>
  <si>
    <t>10-OST</t>
  </si>
  <si>
    <t>35</t>
  </si>
  <si>
    <t>741128002</t>
  </si>
  <si>
    <t>Ostatní práce při montáži vodičů a kabelů úpravy vodičů a kabelů označování dalším štítkem</t>
  </si>
  <si>
    <t>kpl</t>
  </si>
  <si>
    <t>1761870369</t>
  </si>
  <si>
    <t>36</t>
  </si>
  <si>
    <t>741810001</t>
  </si>
  <si>
    <t>Zkoušky a prohlídky elektrických rozvodů a zařízení celková prohlídka a vyhotovení revizní zprávy pro objem montážních prací do 100 tis. Kč</t>
  </si>
  <si>
    <t>1949915878</t>
  </si>
  <si>
    <t>https://podminky.urs.cz/item/CS_URS_2021_01/741810001</t>
  </si>
  <si>
    <t>37</t>
  </si>
  <si>
    <t>101102</t>
  </si>
  <si>
    <t>Vytýčení inženýrských sítí dle vyjádření správců sítí a dotčených orgánů</t>
  </si>
  <si>
    <t>-1026941795</t>
  </si>
  <si>
    <t>38</t>
  </si>
  <si>
    <t>101103</t>
  </si>
  <si>
    <t>Geodetické práce před výstavbou</t>
  </si>
  <si>
    <t>650094376</t>
  </si>
  <si>
    <t>39</t>
  </si>
  <si>
    <t>101104</t>
  </si>
  <si>
    <t>Geodetické práce při provádění stavby</t>
  </si>
  <si>
    <t>-1873039995</t>
  </si>
  <si>
    <t>40</t>
  </si>
  <si>
    <t>101105</t>
  </si>
  <si>
    <t>Geodetické práce po výstavbě</t>
  </si>
  <si>
    <t>-485326046</t>
  </si>
  <si>
    <t>41</t>
  </si>
  <si>
    <t>101106</t>
  </si>
  <si>
    <t>Oživení a prvedení zkoušek</t>
  </si>
  <si>
    <t>279687363</t>
  </si>
  <si>
    <t>42</t>
  </si>
  <si>
    <t>101107</t>
  </si>
  <si>
    <t>Inženýrská činnost</t>
  </si>
  <si>
    <t>-367973759</t>
  </si>
  <si>
    <t>Poznámka k položce:_x000d_
- Dokumentace skutečného provedení stavby_x000d_
- Koordinace instalace kabelu s ostatními sítěmi na stavbě _x000d_
atd.</t>
  </si>
  <si>
    <t>43</t>
  </si>
  <si>
    <t>101108</t>
  </si>
  <si>
    <t xml:space="preserve">Fotodokumentace </t>
  </si>
  <si>
    <t>-1541810331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</si>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</sst>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9003211" TargetMode="External" /><Relationship Id="rId2" Type="http://schemas.openxmlformats.org/officeDocument/2006/relationships/hyperlink" Target="https://podminky.urs.cz/item/CS_URS_2021_01/119003212" TargetMode="External" /><Relationship Id="rId3" Type="http://schemas.openxmlformats.org/officeDocument/2006/relationships/hyperlink" Target="https://podminky.urs.cz/item/CS_URS_2021_01/121151103" TargetMode="External" /><Relationship Id="rId4" Type="http://schemas.openxmlformats.org/officeDocument/2006/relationships/hyperlink" Target="https://podminky.urs.cz/item/CS_URS_2021_01/131213101" TargetMode="External" /><Relationship Id="rId5" Type="http://schemas.openxmlformats.org/officeDocument/2006/relationships/hyperlink" Target="https://podminky.urs.cz/item/CS_URS_2021_01/131213101" TargetMode="External" /><Relationship Id="rId6" Type="http://schemas.openxmlformats.org/officeDocument/2006/relationships/hyperlink" Target="https://podminky.urs.cz/item/CS_URS_2021_01/141721216" TargetMode="External" /><Relationship Id="rId7" Type="http://schemas.openxmlformats.org/officeDocument/2006/relationships/hyperlink" Target="https://podminky.urs.cz/item/CS_URS_2021_01/132212112" TargetMode="External" /><Relationship Id="rId8" Type="http://schemas.openxmlformats.org/officeDocument/2006/relationships/hyperlink" Target="https://podminky.urs.cz/item/CS_URS_2021_01/741122222" TargetMode="External" /><Relationship Id="rId9" Type="http://schemas.openxmlformats.org/officeDocument/2006/relationships/hyperlink" Target="https://podminky.urs.cz/item/CS_URS_2021_01/210100014" TargetMode="External" /><Relationship Id="rId10" Type="http://schemas.openxmlformats.org/officeDocument/2006/relationships/hyperlink" Target="https://podminky.urs.cz/item/CS_URS_2021_01/741120406" TargetMode="External" /><Relationship Id="rId11" Type="http://schemas.openxmlformats.org/officeDocument/2006/relationships/hyperlink" Target="https://podminky.urs.cz/item/CS_URS_2021_01/741130012" TargetMode="External" /><Relationship Id="rId12" Type="http://schemas.openxmlformats.org/officeDocument/2006/relationships/hyperlink" Target="https://podminky.urs.cz/item/CS_URS_2021_01/741122226" TargetMode="External" /><Relationship Id="rId13" Type="http://schemas.openxmlformats.org/officeDocument/2006/relationships/hyperlink" Target="https://podminky.urs.cz/item/CS_URS_2021_01/741130013" TargetMode="External" /><Relationship Id="rId14" Type="http://schemas.openxmlformats.org/officeDocument/2006/relationships/hyperlink" Target="https://podminky.urs.cz/item/CS_URS_2021_01/741122223" TargetMode="External" /><Relationship Id="rId15" Type="http://schemas.openxmlformats.org/officeDocument/2006/relationships/hyperlink" Target="https://podminky.urs.cz/item/CS_URS_2021_01/741130007" TargetMode="External" /><Relationship Id="rId16" Type="http://schemas.openxmlformats.org/officeDocument/2006/relationships/hyperlink" Target="https://podminky.urs.cz/item/CS_URS_2021_01/210191515" TargetMode="External" /><Relationship Id="rId17" Type="http://schemas.openxmlformats.org/officeDocument/2006/relationships/hyperlink" Target="https://podminky.urs.cz/item/CS_URS_2021_01/741810001" TargetMode="External" /><Relationship Id="rId1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21_089-7S1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Výstavba sítě dobíjecích stanic pro elektromobily v Brně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Brno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18. 7. 2021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Teplárny Brno a.s.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Ing. Milan Navrátil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40.0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>Vysoká škola báňská - Technická univerzita Ostrava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7" customFormat="1" ht="16.5" customHeight="1">
      <c r="A55" s="110" t="s">
        <v>80</v>
      </c>
      <c r="B55" s="111"/>
      <c r="C55" s="112"/>
      <c r="D55" s="113" t="s">
        <v>75</v>
      </c>
      <c r="E55" s="113"/>
      <c r="F55" s="113"/>
      <c r="G55" s="113"/>
      <c r="H55" s="113"/>
      <c r="I55" s="114"/>
      <c r="J55" s="113" t="s">
        <v>81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'D - Parkoviště Veveří-Veveří'!J30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82</v>
      </c>
      <c r="AR55" s="117"/>
      <c r="AS55" s="118">
        <v>0</v>
      </c>
      <c r="AT55" s="119">
        <f>ROUND(SUM(AV55:AW55),2)</f>
        <v>0</v>
      </c>
      <c r="AU55" s="120">
        <f>'D - Parkoviště Veveří-Veveří'!P89</f>
        <v>0</v>
      </c>
      <c r="AV55" s="119">
        <f>'D - Parkoviště Veveří-Veveří'!J33</f>
        <v>0</v>
      </c>
      <c r="AW55" s="119">
        <f>'D - Parkoviště Veveří-Veveří'!J34</f>
        <v>0</v>
      </c>
      <c r="AX55" s="119">
        <f>'D - Parkoviště Veveří-Veveří'!J35</f>
        <v>0</v>
      </c>
      <c r="AY55" s="119">
        <f>'D - Parkoviště Veveří-Veveří'!J36</f>
        <v>0</v>
      </c>
      <c r="AZ55" s="119">
        <f>'D - Parkoviště Veveří-Veveří'!F33</f>
        <v>0</v>
      </c>
      <c r="BA55" s="119">
        <f>'D - Parkoviště Veveří-Veveří'!F34</f>
        <v>0</v>
      </c>
      <c r="BB55" s="119">
        <f>'D - Parkoviště Veveří-Veveří'!F35</f>
        <v>0</v>
      </c>
      <c r="BC55" s="119">
        <f>'D - Parkoviště Veveří-Veveří'!F36</f>
        <v>0</v>
      </c>
      <c r="BD55" s="121">
        <f>'D - Parkoviště Veveří-Veveří'!F37</f>
        <v>0</v>
      </c>
      <c r="BE55" s="7"/>
      <c r="BT55" s="122" t="s">
        <v>83</v>
      </c>
      <c r="BV55" s="122" t="s">
        <v>78</v>
      </c>
      <c r="BW55" s="122" t="s">
        <v>84</v>
      </c>
      <c r="BX55" s="122" t="s">
        <v>5</v>
      </c>
      <c r="CL55" s="122" t="s">
        <v>19</v>
      </c>
      <c r="CM55" s="122" t="s">
        <v>85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5t6ddU5zzJ0C2yBh+jcC+XBJ1c27w9zJWeA0UgY5hDsG9WBsBt3brTUYVOhUGtv/QW4HZneBf5vNw+jBl2exew==" hashValue="s0NcdLQitKOTPYDyNcg8olIT5P3QBeuaPQk3VgQ/JY+J+759mju2l4zBiQO7XB6jc+MbcPaqbbD526VKAfGY0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D - Parkoviště Veveří-Veveř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85</v>
      </c>
    </row>
    <row r="4" s="1" customFormat="1" ht="24.96" customHeight="1">
      <c r="B4" s="19"/>
      <c r="D4" s="125" t="s">
        <v>86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stavby'!K6</f>
        <v>Výstavba sítě dobíjecích stanic pro elektromobily v Brně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87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0" t="s">
        <v>88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stavby'!AN8</f>
        <v>18. 7. 2021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">
        <v>27</v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">
        <v>28</v>
      </c>
      <c r="F15" s="37"/>
      <c r="G15" s="37"/>
      <c r="H15" s="37"/>
      <c r="I15" s="127" t="s">
        <v>29</v>
      </c>
      <c r="J15" s="131" t="s">
        <v>30</v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31</v>
      </c>
      <c r="E17" s="37"/>
      <c r="F17" s="37"/>
      <c r="G17" s="37"/>
      <c r="H17" s="37"/>
      <c r="I17" s="127" t="s">
        <v>26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29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33</v>
      </c>
      <c r="E20" s="37"/>
      <c r="F20" s="37"/>
      <c r="G20" s="37"/>
      <c r="H20" s="37"/>
      <c r="I20" s="127" t="s">
        <v>26</v>
      </c>
      <c r="J20" s="131" t="s">
        <v>19</v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">
        <v>34</v>
      </c>
      <c r="F21" s="37"/>
      <c r="G21" s="37"/>
      <c r="H21" s="37"/>
      <c r="I21" s="127" t="s">
        <v>29</v>
      </c>
      <c r="J21" s="131" t="s">
        <v>19</v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36</v>
      </c>
      <c r="E23" s="37"/>
      <c r="F23" s="37"/>
      <c r="G23" s="37"/>
      <c r="H23" s="37"/>
      <c r="I23" s="127" t="s">
        <v>26</v>
      </c>
      <c r="J23" s="131" t="s">
        <v>37</v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">
        <v>38</v>
      </c>
      <c r="F24" s="37"/>
      <c r="G24" s="37"/>
      <c r="H24" s="37"/>
      <c r="I24" s="127" t="s">
        <v>29</v>
      </c>
      <c r="J24" s="131" t="s">
        <v>39</v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40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42</v>
      </c>
      <c r="E30" s="37"/>
      <c r="F30" s="37"/>
      <c r="G30" s="37"/>
      <c r="H30" s="37"/>
      <c r="I30" s="37"/>
      <c r="J30" s="139">
        <f>ROUND(J89,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44</v>
      </c>
      <c r="G32" s="37"/>
      <c r="H32" s="37"/>
      <c r="I32" s="140" t="s">
        <v>43</v>
      </c>
      <c r="J32" s="140" t="s">
        <v>45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46</v>
      </c>
      <c r="E33" s="127" t="s">
        <v>47</v>
      </c>
      <c r="F33" s="142">
        <f>ROUND((SUM(BE89:BE170)),  2)</f>
        <v>0</v>
      </c>
      <c r="G33" s="37"/>
      <c r="H33" s="37"/>
      <c r="I33" s="143">
        <v>0.20999999999999999</v>
      </c>
      <c r="J33" s="142">
        <f>ROUND(((SUM(BE89:BE170))*I33),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48</v>
      </c>
      <c r="F34" s="142">
        <f>ROUND((SUM(BF89:BF170)),  2)</f>
        <v>0</v>
      </c>
      <c r="G34" s="37"/>
      <c r="H34" s="37"/>
      <c r="I34" s="143">
        <v>0.14999999999999999</v>
      </c>
      <c r="J34" s="142">
        <f>ROUND(((SUM(BF89:BF170))*I34),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49</v>
      </c>
      <c r="F35" s="142">
        <f>ROUND((SUM(BG89:BG170)),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50</v>
      </c>
      <c r="F36" s="142">
        <f>ROUND((SUM(BH89:BH170)),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51</v>
      </c>
      <c r="F37" s="142">
        <f>ROUND((SUM(BI89:BI170)),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52</v>
      </c>
      <c r="E39" s="146"/>
      <c r="F39" s="146"/>
      <c r="G39" s="147" t="s">
        <v>53</v>
      </c>
      <c r="H39" s="148" t="s">
        <v>54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89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5" t="str">
        <f>E7</f>
        <v>Výstavba sítě dobíjecích stanic pro elektromobily v Brně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87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D - Parkoviště Veveří-Veveří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Brno</v>
      </c>
      <c r="G52" s="39"/>
      <c r="H52" s="39"/>
      <c r="I52" s="31" t="s">
        <v>23</v>
      </c>
      <c r="J52" s="71" t="str">
        <f>IF(J12="","",J12)</f>
        <v>18. 7. 2021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Teplárny Brno a.s.</v>
      </c>
      <c r="G54" s="39"/>
      <c r="H54" s="39"/>
      <c r="I54" s="31" t="s">
        <v>33</v>
      </c>
      <c r="J54" s="35" t="str">
        <f>E21</f>
        <v>Ing. Milan Navrátil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40.0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>Vysoká škola báňská - Technická univerzita Ostrava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90</v>
      </c>
      <c r="D57" s="157"/>
      <c r="E57" s="157"/>
      <c r="F57" s="157"/>
      <c r="G57" s="157"/>
      <c r="H57" s="157"/>
      <c r="I57" s="157"/>
      <c r="J57" s="158" t="s">
        <v>91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74</v>
      </c>
      <c r="D59" s="39"/>
      <c r="E59" s="39"/>
      <c r="F59" s="39"/>
      <c r="G59" s="39"/>
      <c r="H59" s="39"/>
      <c r="I59" s="39"/>
      <c r="J59" s="101">
        <f>J89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92</v>
      </c>
    </row>
    <row r="60" s="9" customFormat="1" ht="24.96" customHeight="1">
      <c r="A60" s="9"/>
      <c r="B60" s="160"/>
      <c r="C60" s="161"/>
      <c r="D60" s="162" t="s">
        <v>93</v>
      </c>
      <c r="E60" s="163"/>
      <c r="F60" s="163"/>
      <c r="G60" s="163"/>
      <c r="H60" s="163"/>
      <c r="I60" s="163"/>
      <c r="J60" s="164">
        <f>J90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94</v>
      </c>
      <c r="E61" s="169"/>
      <c r="F61" s="169"/>
      <c r="G61" s="169"/>
      <c r="H61" s="169"/>
      <c r="I61" s="169"/>
      <c r="J61" s="170">
        <f>J91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0"/>
      <c r="C62" s="161"/>
      <c r="D62" s="162" t="s">
        <v>95</v>
      </c>
      <c r="E62" s="163"/>
      <c r="F62" s="163"/>
      <c r="G62" s="163"/>
      <c r="H62" s="163"/>
      <c r="I62" s="163"/>
      <c r="J62" s="164">
        <f>J121</f>
        <v>0</v>
      </c>
      <c r="K62" s="161"/>
      <c r="L62" s="16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6"/>
      <c r="C63" s="167"/>
      <c r="D63" s="168" t="s">
        <v>96</v>
      </c>
      <c r="E63" s="169"/>
      <c r="F63" s="169"/>
      <c r="G63" s="169"/>
      <c r="H63" s="169"/>
      <c r="I63" s="169"/>
      <c r="J63" s="170">
        <f>J122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0"/>
      <c r="C64" s="161"/>
      <c r="D64" s="162" t="s">
        <v>97</v>
      </c>
      <c r="E64" s="163"/>
      <c r="F64" s="163"/>
      <c r="G64" s="163"/>
      <c r="H64" s="163"/>
      <c r="I64" s="163"/>
      <c r="J64" s="164">
        <f>J125</f>
        <v>0</v>
      </c>
      <c r="K64" s="161"/>
      <c r="L64" s="16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6"/>
      <c r="C65" s="167"/>
      <c r="D65" s="168" t="s">
        <v>98</v>
      </c>
      <c r="E65" s="169"/>
      <c r="F65" s="169"/>
      <c r="G65" s="169"/>
      <c r="H65" s="169"/>
      <c r="I65" s="169"/>
      <c r="J65" s="170">
        <f>J126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0"/>
      <c r="C66" s="161"/>
      <c r="D66" s="162" t="s">
        <v>99</v>
      </c>
      <c r="E66" s="163"/>
      <c r="F66" s="163"/>
      <c r="G66" s="163"/>
      <c r="H66" s="163"/>
      <c r="I66" s="163"/>
      <c r="J66" s="164">
        <f>J147</f>
        <v>0</v>
      </c>
      <c r="K66" s="161"/>
      <c r="L66" s="16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6"/>
      <c r="C67" s="167"/>
      <c r="D67" s="168" t="s">
        <v>100</v>
      </c>
      <c r="E67" s="169"/>
      <c r="F67" s="169"/>
      <c r="G67" s="169"/>
      <c r="H67" s="169"/>
      <c r="I67" s="169"/>
      <c r="J67" s="170">
        <f>J148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0"/>
      <c r="C68" s="161"/>
      <c r="D68" s="162" t="s">
        <v>101</v>
      </c>
      <c r="E68" s="163"/>
      <c r="F68" s="163"/>
      <c r="G68" s="163"/>
      <c r="H68" s="163"/>
      <c r="I68" s="163"/>
      <c r="J68" s="164">
        <f>J158</f>
        <v>0</v>
      </c>
      <c r="K68" s="161"/>
      <c r="L68" s="165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66"/>
      <c r="C69" s="167"/>
      <c r="D69" s="168" t="s">
        <v>102</v>
      </c>
      <c r="E69" s="169"/>
      <c r="F69" s="169"/>
      <c r="G69" s="169"/>
      <c r="H69" s="169"/>
      <c r="I69" s="169"/>
      <c r="J69" s="170">
        <f>J159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2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2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="2" customFormat="1" ht="6.96" customHeight="1">
      <c r="A75" s="37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4.96" customHeight="1">
      <c r="A76" s="37"/>
      <c r="B76" s="38"/>
      <c r="C76" s="22" t="s">
        <v>103</v>
      </c>
      <c r="D76" s="39"/>
      <c r="E76" s="39"/>
      <c r="F76" s="39"/>
      <c r="G76" s="39"/>
      <c r="H76" s="39"/>
      <c r="I76" s="39"/>
      <c r="J76" s="39"/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16</v>
      </c>
      <c r="D78" s="39"/>
      <c r="E78" s="39"/>
      <c r="F78" s="39"/>
      <c r="G78" s="39"/>
      <c r="H78" s="39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155" t="str">
        <f>E7</f>
        <v>Výstavba sítě dobíjecích stanic pro elektromobily v Brně</v>
      </c>
      <c r="F79" s="31"/>
      <c r="G79" s="31"/>
      <c r="H79" s="31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87</v>
      </c>
      <c r="D80" s="39"/>
      <c r="E80" s="39"/>
      <c r="F80" s="39"/>
      <c r="G80" s="39"/>
      <c r="H80" s="39"/>
      <c r="I80" s="39"/>
      <c r="J80" s="39"/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68" t="str">
        <f>E9</f>
        <v>D - Parkoviště Veveří-Veveří</v>
      </c>
      <c r="F81" s="39"/>
      <c r="G81" s="39"/>
      <c r="H81" s="39"/>
      <c r="I81" s="39"/>
      <c r="J81" s="39"/>
      <c r="K81" s="3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2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21</v>
      </c>
      <c r="D83" s="39"/>
      <c r="E83" s="39"/>
      <c r="F83" s="26" t="str">
        <f>F12</f>
        <v>Brno</v>
      </c>
      <c r="G83" s="39"/>
      <c r="H83" s="39"/>
      <c r="I83" s="31" t="s">
        <v>23</v>
      </c>
      <c r="J83" s="71" t="str">
        <f>IF(J12="","",J12)</f>
        <v>18. 7. 2021</v>
      </c>
      <c r="K83" s="39"/>
      <c r="L83" s="12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2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25</v>
      </c>
      <c r="D85" s="39"/>
      <c r="E85" s="39"/>
      <c r="F85" s="26" t="str">
        <f>E15</f>
        <v>Teplárny Brno a.s.</v>
      </c>
      <c r="G85" s="39"/>
      <c r="H85" s="39"/>
      <c r="I85" s="31" t="s">
        <v>33</v>
      </c>
      <c r="J85" s="35" t="str">
        <f>E21</f>
        <v>Ing. Milan Navrátil</v>
      </c>
      <c r="K85" s="39"/>
      <c r="L85" s="12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40.05" customHeight="1">
      <c r="A86" s="37"/>
      <c r="B86" s="38"/>
      <c r="C86" s="31" t="s">
        <v>31</v>
      </c>
      <c r="D86" s="39"/>
      <c r="E86" s="39"/>
      <c r="F86" s="26" t="str">
        <f>IF(E18="","",E18)</f>
        <v>Vyplň údaj</v>
      </c>
      <c r="G86" s="39"/>
      <c r="H86" s="39"/>
      <c r="I86" s="31" t="s">
        <v>36</v>
      </c>
      <c r="J86" s="35" t="str">
        <f>E24</f>
        <v>Vysoká škola báňská - Technická univerzita Ostrava</v>
      </c>
      <c r="K86" s="39"/>
      <c r="L86" s="12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0.32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2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11" customFormat="1" ht="29.28" customHeight="1">
      <c r="A88" s="172"/>
      <c r="B88" s="173"/>
      <c r="C88" s="174" t="s">
        <v>104</v>
      </c>
      <c r="D88" s="175" t="s">
        <v>61</v>
      </c>
      <c r="E88" s="175" t="s">
        <v>57</v>
      </c>
      <c r="F88" s="175" t="s">
        <v>58</v>
      </c>
      <c r="G88" s="175" t="s">
        <v>105</v>
      </c>
      <c r="H88" s="175" t="s">
        <v>106</v>
      </c>
      <c r="I88" s="175" t="s">
        <v>107</v>
      </c>
      <c r="J88" s="175" t="s">
        <v>91</v>
      </c>
      <c r="K88" s="176" t="s">
        <v>108</v>
      </c>
      <c r="L88" s="177"/>
      <c r="M88" s="91" t="s">
        <v>19</v>
      </c>
      <c r="N88" s="92" t="s">
        <v>46</v>
      </c>
      <c r="O88" s="92" t="s">
        <v>109</v>
      </c>
      <c r="P88" s="92" t="s">
        <v>110</v>
      </c>
      <c r="Q88" s="92" t="s">
        <v>111</v>
      </c>
      <c r="R88" s="92" t="s">
        <v>112</v>
      </c>
      <c r="S88" s="92" t="s">
        <v>113</v>
      </c>
      <c r="T88" s="93" t="s">
        <v>114</v>
      </c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</row>
    <row r="89" s="2" customFormat="1" ht="22.8" customHeight="1">
      <c r="A89" s="37"/>
      <c r="B89" s="38"/>
      <c r="C89" s="98" t="s">
        <v>115</v>
      </c>
      <c r="D89" s="39"/>
      <c r="E89" s="39"/>
      <c r="F89" s="39"/>
      <c r="G89" s="39"/>
      <c r="H89" s="39"/>
      <c r="I89" s="39"/>
      <c r="J89" s="178">
        <f>BK89</f>
        <v>0</v>
      </c>
      <c r="K89" s="39"/>
      <c r="L89" s="43"/>
      <c r="M89" s="94"/>
      <c r="N89" s="179"/>
      <c r="O89" s="95"/>
      <c r="P89" s="180">
        <f>P90+P121+P125+P147+P158</f>
        <v>0</v>
      </c>
      <c r="Q89" s="95"/>
      <c r="R89" s="180">
        <f>R90+R121+R125+R147+R158</f>
        <v>3.9925325000000003</v>
      </c>
      <c r="S89" s="95"/>
      <c r="T89" s="181">
        <f>T90+T121+T125+T147+T158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75</v>
      </c>
      <c r="AU89" s="16" t="s">
        <v>92</v>
      </c>
      <c r="BK89" s="182">
        <f>BK90+BK121+BK125+BK147+BK158</f>
        <v>0</v>
      </c>
    </row>
    <row r="90" s="12" customFormat="1" ht="25.92" customHeight="1">
      <c r="A90" s="12"/>
      <c r="B90" s="183"/>
      <c r="C90" s="184"/>
      <c r="D90" s="185" t="s">
        <v>75</v>
      </c>
      <c r="E90" s="186" t="s">
        <v>116</v>
      </c>
      <c r="F90" s="186" t="s">
        <v>117</v>
      </c>
      <c r="G90" s="184"/>
      <c r="H90" s="184"/>
      <c r="I90" s="187"/>
      <c r="J90" s="188">
        <f>BK90</f>
        <v>0</v>
      </c>
      <c r="K90" s="184"/>
      <c r="L90" s="189"/>
      <c r="M90" s="190"/>
      <c r="N90" s="191"/>
      <c r="O90" s="191"/>
      <c r="P90" s="192">
        <f>P91</f>
        <v>0</v>
      </c>
      <c r="Q90" s="191"/>
      <c r="R90" s="192">
        <f>R91</f>
        <v>3.6053300000000004</v>
      </c>
      <c r="S90" s="191"/>
      <c r="T90" s="193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4" t="s">
        <v>83</v>
      </c>
      <c r="AT90" s="195" t="s">
        <v>75</v>
      </c>
      <c r="AU90" s="195" t="s">
        <v>76</v>
      </c>
      <c r="AY90" s="194" t="s">
        <v>118</v>
      </c>
      <c r="BK90" s="196">
        <f>BK91</f>
        <v>0</v>
      </c>
    </row>
    <row r="91" s="12" customFormat="1" ht="22.8" customHeight="1">
      <c r="A91" s="12"/>
      <c r="B91" s="183"/>
      <c r="C91" s="184"/>
      <c r="D91" s="185" t="s">
        <v>75</v>
      </c>
      <c r="E91" s="197" t="s">
        <v>83</v>
      </c>
      <c r="F91" s="197" t="s">
        <v>119</v>
      </c>
      <c r="G91" s="184"/>
      <c r="H91" s="184"/>
      <c r="I91" s="187"/>
      <c r="J91" s="198">
        <f>BK91</f>
        <v>0</v>
      </c>
      <c r="K91" s="184"/>
      <c r="L91" s="189"/>
      <c r="M91" s="190"/>
      <c r="N91" s="191"/>
      <c r="O91" s="191"/>
      <c r="P91" s="192">
        <f>SUM(P92:P120)</f>
        <v>0</v>
      </c>
      <c r="Q91" s="191"/>
      <c r="R91" s="192">
        <f>SUM(R92:R120)</f>
        <v>3.6053300000000004</v>
      </c>
      <c r="S91" s="191"/>
      <c r="T91" s="193">
        <f>SUM(T92:T120)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4" t="s">
        <v>83</v>
      </c>
      <c r="AT91" s="195" t="s">
        <v>75</v>
      </c>
      <c r="AU91" s="195" t="s">
        <v>83</v>
      </c>
      <c r="AY91" s="194" t="s">
        <v>118</v>
      </c>
      <c r="BK91" s="196">
        <f>SUM(BK92:BK120)</f>
        <v>0</v>
      </c>
    </row>
    <row r="92" s="2" customFormat="1" ht="24.15" customHeight="1">
      <c r="A92" s="37"/>
      <c r="B92" s="38"/>
      <c r="C92" s="199" t="s">
        <v>120</v>
      </c>
      <c r="D92" s="199" t="s">
        <v>121</v>
      </c>
      <c r="E92" s="200" t="s">
        <v>122</v>
      </c>
      <c r="F92" s="201" t="s">
        <v>123</v>
      </c>
      <c r="G92" s="202" t="s">
        <v>124</v>
      </c>
      <c r="H92" s="203">
        <v>66</v>
      </c>
      <c r="I92" s="204"/>
      <c r="J92" s="205">
        <f>ROUND(I92*H92,2)</f>
        <v>0</v>
      </c>
      <c r="K92" s="201" t="s">
        <v>125</v>
      </c>
      <c r="L92" s="43"/>
      <c r="M92" s="206" t="s">
        <v>19</v>
      </c>
      <c r="N92" s="207" t="s">
        <v>47</v>
      </c>
      <c r="O92" s="83"/>
      <c r="P92" s="208">
        <f>O92*H92</f>
        <v>0</v>
      </c>
      <c r="Q92" s="208">
        <v>0.00013999999999999999</v>
      </c>
      <c r="R92" s="208">
        <f>Q92*H92</f>
        <v>0.0092399999999999999</v>
      </c>
      <c r="S92" s="208">
        <v>0</v>
      </c>
      <c r="T92" s="209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0" t="s">
        <v>126</v>
      </c>
      <c r="AT92" s="210" t="s">
        <v>121</v>
      </c>
      <c r="AU92" s="210" t="s">
        <v>85</v>
      </c>
      <c r="AY92" s="16" t="s">
        <v>118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6" t="s">
        <v>83</v>
      </c>
      <c r="BK92" s="211">
        <f>ROUND(I92*H92,2)</f>
        <v>0</v>
      </c>
      <c r="BL92" s="16" t="s">
        <v>126</v>
      </c>
      <c r="BM92" s="210" t="s">
        <v>127</v>
      </c>
    </row>
    <row r="93" s="2" customFormat="1">
      <c r="A93" s="37"/>
      <c r="B93" s="38"/>
      <c r="C93" s="39"/>
      <c r="D93" s="212" t="s">
        <v>128</v>
      </c>
      <c r="E93" s="39"/>
      <c r="F93" s="213" t="s">
        <v>129</v>
      </c>
      <c r="G93" s="39"/>
      <c r="H93" s="39"/>
      <c r="I93" s="214"/>
      <c r="J93" s="39"/>
      <c r="K93" s="39"/>
      <c r="L93" s="43"/>
      <c r="M93" s="215"/>
      <c r="N93" s="216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128</v>
      </c>
      <c r="AU93" s="16" t="s">
        <v>85</v>
      </c>
    </row>
    <row r="94" s="2" customFormat="1" ht="16.5" customHeight="1">
      <c r="A94" s="37"/>
      <c r="B94" s="38"/>
      <c r="C94" s="199" t="s">
        <v>130</v>
      </c>
      <c r="D94" s="199" t="s">
        <v>121</v>
      </c>
      <c r="E94" s="200" t="s">
        <v>131</v>
      </c>
      <c r="F94" s="201" t="s">
        <v>132</v>
      </c>
      <c r="G94" s="202" t="s">
        <v>124</v>
      </c>
      <c r="H94" s="203">
        <v>66</v>
      </c>
      <c r="I94" s="204"/>
      <c r="J94" s="205">
        <f>ROUND(I94*H94,2)</f>
        <v>0</v>
      </c>
      <c r="K94" s="201" t="s">
        <v>19</v>
      </c>
      <c r="L94" s="43"/>
      <c r="M94" s="206" t="s">
        <v>19</v>
      </c>
      <c r="N94" s="207" t="s">
        <v>47</v>
      </c>
      <c r="O94" s="83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0" t="s">
        <v>126</v>
      </c>
      <c r="AT94" s="210" t="s">
        <v>121</v>
      </c>
      <c r="AU94" s="210" t="s">
        <v>85</v>
      </c>
      <c r="AY94" s="16" t="s">
        <v>118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6" t="s">
        <v>83</v>
      </c>
      <c r="BK94" s="211">
        <f>ROUND(I94*H94,2)</f>
        <v>0</v>
      </c>
      <c r="BL94" s="16" t="s">
        <v>126</v>
      </c>
      <c r="BM94" s="210" t="s">
        <v>133</v>
      </c>
    </row>
    <row r="95" s="2" customFormat="1" ht="24.9" customHeight="1">
      <c r="A95" s="37"/>
      <c r="B95" s="38"/>
      <c r="C95" s="199" t="s">
        <v>134</v>
      </c>
      <c r="D95" s="199" t="s">
        <v>121</v>
      </c>
      <c r="E95" s="200" t="s">
        <v>135</v>
      </c>
      <c r="F95" s="201" t="s">
        <v>136</v>
      </c>
      <c r="G95" s="202" t="s">
        <v>137</v>
      </c>
      <c r="H95" s="203">
        <v>5</v>
      </c>
      <c r="I95" s="204"/>
      <c r="J95" s="205">
        <f>ROUND(I95*H95,2)</f>
        <v>0</v>
      </c>
      <c r="K95" s="201" t="s">
        <v>19</v>
      </c>
      <c r="L95" s="43"/>
      <c r="M95" s="206" t="s">
        <v>19</v>
      </c>
      <c r="N95" s="207" t="s">
        <v>47</v>
      </c>
      <c r="O95" s="83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0" t="s">
        <v>126</v>
      </c>
      <c r="AT95" s="210" t="s">
        <v>121</v>
      </c>
      <c r="AU95" s="210" t="s">
        <v>85</v>
      </c>
      <c r="AY95" s="16" t="s">
        <v>118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6" t="s">
        <v>83</v>
      </c>
      <c r="BK95" s="211">
        <f>ROUND(I95*H95,2)</f>
        <v>0</v>
      </c>
      <c r="BL95" s="16" t="s">
        <v>126</v>
      </c>
      <c r="BM95" s="210" t="s">
        <v>138</v>
      </c>
    </row>
    <row r="96" s="2" customFormat="1" ht="24.15" customHeight="1">
      <c r="A96" s="37"/>
      <c r="B96" s="38"/>
      <c r="C96" s="199" t="s">
        <v>139</v>
      </c>
      <c r="D96" s="199" t="s">
        <v>121</v>
      </c>
      <c r="E96" s="200" t="s">
        <v>140</v>
      </c>
      <c r="F96" s="201" t="s">
        <v>141</v>
      </c>
      <c r="G96" s="202" t="s">
        <v>124</v>
      </c>
      <c r="H96" s="203">
        <v>640</v>
      </c>
      <c r="I96" s="204"/>
      <c r="J96" s="205">
        <f>ROUND(I96*H96,2)</f>
        <v>0</v>
      </c>
      <c r="K96" s="201" t="s">
        <v>125</v>
      </c>
      <c r="L96" s="43"/>
      <c r="M96" s="206" t="s">
        <v>19</v>
      </c>
      <c r="N96" s="207" t="s">
        <v>47</v>
      </c>
      <c r="O96" s="83"/>
      <c r="P96" s="208">
        <f>O96*H96</f>
        <v>0</v>
      </c>
      <c r="Q96" s="208">
        <v>0</v>
      </c>
      <c r="R96" s="208">
        <f>Q96*H96</f>
        <v>0</v>
      </c>
      <c r="S96" s="208">
        <v>0</v>
      </c>
      <c r="T96" s="209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0" t="s">
        <v>142</v>
      </c>
      <c r="AT96" s="210" t="s">
        <v>121</v>
      </c>
      <c r="AU96" s="210" t="s">
        <v>85</v>
      </c>
      <c r="AY96" s="16" t="s">
        <v>118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6" t="s">
        <v>83</v>
      </c>
      <c r="BK96" s="211">
        <f>ROUND(I96*H96,2)</f>
        <v>0</v>
      </c>
      <c r="BL96" s="16" t="s">
        <v>142</v>
      </c>
      <c r="BM96" s="210" t="s">
        <v>143</v>
      </c>
    </row>
    <row r="97" s="2" customFormat="1">
      <c r="A97" s="37"/>
      <c r="B97" s="38"/>
      <c r="C97" s="39"/>
      <c r="D97" s="212" t="s">
        <v>128</v>
      </c>
      <c r="E97" s="39"/>
      <c r="F97" s="213" t="s">
        <v>144</v>
      </c>
      <c r="G97" s="39"/>
      <c r="H97" s="39"/>
      <c r="I97" s="214"/>
      <c r="J97" s="39"/>
      <c r="K97" s="39"/>
      <c r="L97" s="43"/>
      <c r="M97" s="215"/>
      <c r="N97" s="216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128</v>
      </c>
      <c r="AU97" s="16" t="s">
        <v>85</v>
      </c>
    </row>
    <row r="98" s="2" customFormat="1" ht="16.5" customHeight="1">
      <c r="A98" s="37"/>
      <c r="B98" s="38"/>
      <c r="C98" s="199" t="s">
        <v>83</v>
      </c>
      <c r="D98" s="199" t="s">
        <v>121</v>
      </c>
      <c r="E98" s="200" t="s">
        <v>145</v>
      </c>
      <c r="F98" s="201" t="s">
        <v>146</v>
      </c>
      <c r="G98" s="202" t="s">
        <v>147</v>
      </c>
      <c r="H98" s="203">
        <v>10</v>
      </c>
      <c r="I98" s="204"/>
      <c r="J98" s="205">
        <f>ROUND(I98*H98,2)</f>
        <v>0</v>
      </c>
      <c r="K98" s="201" t="s">
        <v>125</v>
      </c>
      <c r="L98" s="43"/>
      <c r="M98" s="206" t="s">
        <v>19</v>
      </c>
      <c r="N98" s="207" t="s">
        <v>47</v>
      </c>
      <c r="O98" s="83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0" t="s">
        <v>142</v>
      </c>
      <c r="AT98" s="210" t="s">
        <v>121</v>
      </c>
      <c r="AU98" s="210" t="s">
        <v>85</v>
      </c>
      <c r="AY98" s="16" t="s">
        <v>118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6" t="s">
        <v>83</v>
      </c>
      <c r="BK98" s="211">
        <f>ROUND(I98*H98,2)</f>
        <v>0</v>
      </c>
      <c r="BL98" s="16" t="s">
        <v>142</v>
      </c>
      <c r="BM98" s="210" t="s">
        <v>148</v>
      </c>
    </row>
    <row r="99" s="2" customFormat="1">
      <c r="A99" s="37"/>
      <c r="B99" s="38"/>
      <c r="C99" s="39"/>
      <c r="D99" s="212" t="s">
        <v>128</v>
      </c>
      <c r="E99" s="39"/>
      <c r="F99" s="213" t="s">
        <v>149</v>
      </c>
      <c r="G99" s="39"/>
      <c r="H99" s="39"/>
      <c r="I99" s="214"/>
      <c r="J99" s="39"/>
      <c r="K99" s="39"/>
      <c r="L99" s="43"/>
      <c r="M99" s="215"/>
      <c r="N99" s="216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128</v>
      </c>
      <c r="AU99" s="16" t="s">
        <v>85</v>
      </c>
    </row>
    <row r="100" s="2" customFormat="1" ht="24.15" customHeight="1">
      <c r="A100" s="37"/>
      <c r="B100" s="38"/>
      <c r="C100" s="199" t="s">
        <v>150</v>
      </c>
      <c r="D100" s="199" t="s">
        <v>121</v>
      </c>
      <c r="E100" s="200" t="s">
        <v>151</v>
      </c>
      <c r="F100" s="201" t="s">
        <v>152</v>
      </c>
      <c r="G100" s="202" t="s">
        <v>124</v>
      </c>
      <c r="H100" s="203">
        <v>33</v>
      </c>
      <c r="I100" s="204"/>
      <c r="J100" s="205">
        <f>ROUND(I100*H100,2)</f>
        <v>0</v>
      </c>
      <c r="K100" s="201" t="s">
        <v>19</v>
      </c>
      <c r="L100" s="43"/>
      <c r="M100" s="206" t="s">
        <v>19</v>
      </c>
      <c r="N100" s="207" t="s">
        <v>47</v>
      </c>
      <c r="O100" s="83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0" t="s">
        <v>142</v>
      </c>
      <c r="AT100" s="210" t="s">
        <v>121</v>
      </c>
      <c r="AU100" s="210" t="s">
        <v>85</v>
      </c>
      <c r="AY100" s="16" t="s">
        <v>118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6" t="s">
        <v>83</v>
      </c>
      <c r="BK100" s="211">
        <f>ROUND(I100*H100,2)</f>
        <v>0</v>
      </c>
      <c r="BL100" s="16" t="s">
        <v>142</v>
      </c>
      <c r="BM100" s="210" t="s">
        <v>153</v>
      </c>
    </row>
    <row r="101" s="2" customFormat="1">
      <c r="A101" s="37"/>
      <c r="B101" s="38"/>
      <c r="C101" s="39"/>
      <c r="D101" s="217" t="s">
        <v>154</v>
      </c>
      <c r="E101" s="39"/>
      <c r="F101" s="218" t="s">
        <v>155</v>
      </c>
      <c r="G101" s="39"/>
      <c r="H101" s="39"/>
      <c r="I101" s="214"/>
      <c r="J101" s="39"/>
      <c r="K101" s="39"/>
      <c r="L101" s="43"/>
      <c r="M101" s="215"/>
      <c r="N101" s="216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154</v>
      </c>
      <c r="AU101" s="16" t="s">
        <v>85</v>
      </c>
    </row>
    <row r="102" s="2" customFormat="1" ht="24.15" customHeight="1">
      <c r="A102" s="37"/>
      <c r="B102" s="38"/>
      <c r="C102" s="199" t="s">
        <v>156</v>
      </c>
      <c r="D102" s="199" t="s">
        <v>121</v>
      </c>
      <c r="E102" s="200" t="s">
        <v>157</v>
      </c>
      <c r="F102" s="201" t="s">
        <v>158</v>
      </c>
      <c r="G102" s="202" t="s">
        <v>159</v>
      </c>
      <c r="H102" s="203">
        <v>0.40000000000000002</v>
      </c>
      <c r="I102" s="204"/>
      <c r="J102" s="205">
        <f>ROUND(I102*H102,2)</f>
        <v>0</v>
      </c>
      <c r="K102" s="201" t="s">
        <v>125</v>
      </c>
      <c r="L102" s="43"/>
      <c r="M102" s="206" t="s">
        <v>19</v>
      </c>
      <c r="N102" s="207" t="s">
        <v>47</v>
      </c>
      <c r="O102" s="83"/>
      <c r="P102" s="208">
        <f>O102*H102</f>
        <v>0</v>
      </c>
      <c r="Q102" s="208">
        <v>0</v>
      </c>
      <c r="R102" s="208">
        <f>Q102*H102</f>
        <v>0</v>
      </c>
      <c r="S102" s="208">
        <v>0</v>
      </c>
      <c r="T102" s="209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0" t="s">
        <v>142</v>
      </c>
      <c r="AT102" s="210" t="s">
        <v>121</v>
      </c>
      <c r="AU102" s="210" t="s">
        <v>85</v>
      </c>
      <c r="AY102" s="16" t="s">
        <v>118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6" t="s">
        <v>83</v>
      </c>
      <c r="BK102" s="211">
        <f>ROUND(I102*H102,2)</f>
        <v>0</v>
      </c>
      <c r="BL102" s="16" t="s">
        <v>142</v>
      </c>
      <c r="BM102" s="210" t="s">
        <v>160</v>
      </c>
    </row>
    <row r="103" s="2" customFormat="1">
      <c r="A103" s="37"/>
      <c r="B103" s="38"/>
      <c r="C103" s="39"/>
      <c r="D103" s="212" t="s">
        <v>128</v>
      </c>
      <c r="E103" s="39"/>
      <c r="F103" s="213" t="s">
        <v>161</v>
      </c>
      <c r="G103" s="39"/>
      <c r="H103" s="39"/>
      <c r="I103" s="214"/>
      <c r="J103" s="39"/>
      <c r="K103" s="39"/>
      <c r="L103" s="43"/>
      <c r="M103" s="215"/>
      <c r="N103" s="216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128</v>
      </c>
      <c r="AU103" s="16" t="s">
        <v>85</v>
      </c>
    </row>
    <row r="104" s="2" customFormat="1" ht="16.5" customHeight="1">
      <c r="A104" s="37"/>
      <c r="B104" s="38"/>
      <c r="C104" s="219" t="s">
        <v>162</v>
      </c>
      <c r="D104" s="219" t="s">
        <v>163</v>
      </c>
      <c r="E104" s="220" t="s">
        <v>164</v>
      </c>
      <c r="F104" s="221" t="s">
        <v>165</v>
      </c>
      <c r="G104" s="222" t="s">
        <v>166</v>
      </c>
      <c r="H104" s="223">
        <v>3.5</v>
      </c>
      <c r="I104" s="224"/>
      <c r="J104" s="225">
        <f>ROUND(I104*H104,2)</f>
        <v>0</v>
      </c>
      <c r="K104" s="221" t="s">
        <v>125</v>
      </c>
      <c r="L104" s="226"/>
      <c r="M104" s="227" t="s">
        <v>19</v>
      </c>
      <c r="N104" s="228" t="s">
        <v>47</v>
      </c>
      <c r="O104" s="83"/>
      <c r="P104" s="208">
        <f>O104*H104</f>
        <v>0</v>
      </c>
      <c r="Q104" s="208">
        <v>1</v>
      </c>
      <c r="R104" s="208">
        <f>Q104*H104</f>
        <v>3.5</v>
      </c>
      <c r="S104" s="208">
        <v>0</v>
      </c>
      <c r="T104" s="209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0" t="s">
        <v>167</v>
      </c>
      <c r="AT104" s="210" t="s">
        <v>163</v>
      </c>
      <c r="AU104" s="210" t="s">
        <v>85</v>
      </c>
      <c r="AY104" s="16" t="s">
        <v>118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6" t="s">
        <v>83</v>
      </c>
      <c r="BK104" s="211">
        <f>ROUND(I104*H104,2)</f>
        <v>0</v>
      </c>
      <c r="BL104" s="16" t="s">
        <v>142</v>
      </c>
      <c r="BM104" s="210" t="s">
        <v>168</v>
      </c>
    </row>
    <row r="105" s="2" customFormat="1" ht="16.5" customHeight="1">
      <c r="A105" s="37"/>
      <c r="B105" s="38"/>
      <c r="C105" s="219" t="s">
        <v>142</v>
      </c>
      <c r="D105" s="219" t="s">
        <v>163</v>
      </c>
      <c r="E105" s="220" t="s">
        <v>169</v>
      </c>
      <c r="F105" s="221" t="s">
        <v>170</v>
      </c>
      <c r="G105" s="222" t="s">
        <v>124</v>
      </c>
      <c r="H105" s="223">
        <v>49</v>
      </c>
      <c r="I105" s="224"/>
      <c r="J105" s="225">
        <f>ROUND(I105*H105,2)</f>
        <v>0</v>
      </c>
      <c r="K105" s="221" t="s">
        <v>19</v>
      </c>
      <c r="L105" s="226"/>
      <c r="M105" s="227" t="s">
        <v>19</v>
      </c>
      <c r="N105" s="228" t="s">
        <v>47</v>
      </c>
      <c r="O105" s="83"/>
      <c r="P105" s="208">
        <f>O105*H105</f>
        <v>0</v>
      </c>
      <c r="Q105" s="208">
        <v>1.0000000000000001E-05</v>
      </c>
      <c r="R105" s="208">
        <f>Q105*H105</f>
        <v>0.00049000000000000009</v>
      </c>
      <c r="S105" s="208">
        <v>0</v>
      </c>
      <c r="T105" s="209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0" t="s">
        <v>167</v>
      </c>
      <c r="AT105" s="210" t="s">
        <v>163</v>
      </c>
      <c r="AU105" s="210" t="s">
        <v>85</v>
      </c>
      <c r="AY105" s="16" t="s">
        <v>118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6" t="s">
        <v>83</v>
      </c>
      <c r="BK105" s="211">
        <f>ROUND(I105*H105,2)</f>
        <v>0</v>
      </c>
      <c r="BL105" s="16" t="s">
        <v>142</v>
      </c>
      <c r="BM105" s="210" t="s">
        <v>171</v>
      </c>
    </row>
    <row r="106" s="2" customFormat="1" ht="24.15" customHeight="1">
      <c r="A106" s="37"/>
      <c r="B106" s="38"/>
      <c r="C106" s="199" t="s">
        <v>172</v>
      </c>
      <c r="D106" s="199" t="s">
        <v>121</v>
      </c>
      <c r="E106" s="200" t="s">
        <v>157</v>
      </c>
      <c r="F106" s="201" t="s">
        <v>158</v>
      </c>
      <c r="G106" s="202" t="s">
        <v>159</v>
      </c>
      <c r="H106" s="203">
        <v>1.1000000000000001</v>
      </c>
      <c r="I106" s="204"/>
      <c r="J106" s="205">
        <f>ROUND(I106*H106,2)</f>
        <v>0</v>
      </c>
      <c r="K106" s="201" t="s">
        <v>125</v>
      </c>
      <c r="L106" s="43"/>
      <c r="M106" s="206" t="s">
        <v>19</v>
      </c>
      <c r="N106" s="207" t="s">
        <v>47</v>
      </c>
      <c r="O106" s="83"/>
      <c r="P106" s="208">
        <f>O106*H106</f>
        <v>0</v>
      </c>
      <c r="Q106" s="208">
        <v>0</v>
      </c>
      <c r="R106" s="208">
        <f>Q106*H106</f>
        <v>0</v>
      </c>
      <c r="S106" s="208">
        <v>0</v>
      </c>
      <c r="T106" s="209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0" t="s">
        <v>142</v>
      </c>
      <c r="AT106" s="210" t="s">
        <v>121</v>
      </c>
      <c r="AU106" s="210" t="s">
        <v>85</v>
      </c>
      <c r="AY106" s="16" t="s">
        <v>118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6" t="s">
        <v>83</v>
      </c>
      <c r="BK106" s="211">
        <f>ROUND(I106*H106,2)</f>
        <v>0</v>
      </c>
      <c r="BL106" s="16" t="s">
        <v>142</v>
      </c>
      <c r="BM106" s="210" t="s">
        <v>173</v>
      </c>
    </row>
    <row r="107" s="2" customFormat="1">
      <c r="A107" s="37"/>
      <c r="B107" s="38"/>
      <c r="C107" s="39"/>
      <c r="D107" s="212" t="s">
        <v>128</v>
      </c>
      <c r="E107" s="39"/>
      <c r="F107" s="213" t="s">
        <v>161</v>
      </c>
      <c r="G107" s="39"/>
      <c r="H107" s="39"/>
      <c r="I107" s="214"/>
      <c r="J107" s="39"/>
      <c r="K107" s="39"/>
      <c r="L107" s="43"/>
      <c r="M107" s="215"/>
      <c r="N107" s="216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128</v>
      </c>
      <c r="AU107" s="16" t="s">
        <v>85</v>
      </c>
    </row>
    <row r="108" s="2" customFormat="1" ht="16.5" customHeight="1">
      <c r="A108" s="37"/>
      <c r="B108" s="38"/>
      <c r="C108" s="219" t="s">
        <v>174</v>
      </c>
      <c r="D108" s="219" t="s">
        <v>163</v>
      </c>
      <c r="E108" s="220" t="s">
        <v>175</v>
      </c>
      <c r="F108" s="221" t="s">
        <v>176</v>
      </c>
      <c r="G108" s="222" t="s">
        <v>177</v>
      </c>
      <c r="H108" s="223">
        <v>1</v>
      </c>
      <c r="I108" s="224"/>
      <c r="J108" s="225">
        <f>ROUND(I108*H108,2)</f>
        <v>0</v>
      </c>
      <c r="K108" s="221" t="s">
        <v>19</v>
      </c>
      <c r="L108" s="226"/>
      <c r="M108" s="227" t="s">
        <v>19</v>
      </c>
      <c r="N108" s="228" t="s">
        <v>47</v>
      </c>
      <c r="O108" s="83"/>
      <c r="P108" s="208">
        <f>O108*H108</f>
        <v>0</v>
      </c>
      <c r="Q108" s="208">
        <v>0</v>
      </c>
      <c r="R108" s="208">
        <f>Q108*H108</f>
        <v>0</v>
      </c>
      <c r="S108" s="208">
        <v>0</v>
      </c>
      <c r="T108" s="209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0" t="s">
        <v>167</v>
      </c>
      <c r="AT108" s="210" t="s">
        <v>163</v>
      </c>
      <c r="AU108" s="210" t="s">
        <v>85</v>
      </c>
      <c r="AY108" s="16" t="s">
        <v>118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6" t="s">
        <v>83</v>
      </c>
      <c r="BK108" s="211">
        <f>ROUND(I108*H108,2)</f>
        <v>0</v>
      </c>
      <c r="BL108" s="16" t="s">
        <v>142</v>
      </c>
      <c r="BM108" s="210" t="s">
        <v>178</v>
      </c>
    </row>
    <row r="109" s="2" customFormat="1" ht="16.5" customHeight="1">
      <c r="A109" s="37"/>
      <c r="B109" s="38"/>
      <c r="C109" s="199" t="s">
        <v>179</v>
      </c>
      <c r="D109" s="199" t="s">
        <v>121</v>
      </c>
      <c r="E109" s="200" t="s">
        <v>180</v>
      </c>
      <c r="F109" s="201" t="s">
        <v>181</v>
      </c>
      <c r="G109" s="202" t="s">
        <v>177</v>
      </c>
      <c r="H109" s="203">
        <v>1</v>
      </c>
      <c r="I109" s="204"/>
      <c r="J109" s="205">
        <f>ROUND(I109*H109,2)</f>
        <v>0</v>
      </c>
      <c r="K109" s="201" t="s">
        <v>19</v>
      </c>
      <c r="L109" s="43"/>
      <c r="M109" s="206" t="s">
        <v>19</v>
      </c>
      <c r="N109" s="207" t="s">
        <v>47</v>
      </c>
      <c r="O109" s="83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0" t="s">
        <v>142</v>
      </c>
      <c r="AT109" s="210" t="s">
        <v>121</v>
      </c>
      <c r="AU109" s="210" t="s">
        <v>85</v>
      </c>
      <c r="AY109" s="16" t="s">
        <v>118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6" t="s">
        <v>83</v>
      </c>
      <c r="BK109" s="211">
        <f>ROUND(I109*H109,2)</f>
        <v>0</v>
      </c>
      <c r="BL109" s="16" t="s">
        <v>142</v>
      </c>
      <c r="BM109" s="210" t="s">
        <v>182</v>
      </c>
    </row>
    <row r="110" s="2" customFormat="1" ht="16.5" customHeight="1">
      <c r="A110" s="37"/>
      <c r="B110" s="38"/>
      <c r="C110" s="219" t="s">
        <v>183</v>
      </c>
      <c r="D110" s="219" t="s">
        <v>163</v>
      </c>
      <c r="E110" s="220" t="s">
        <v>184</v>
      </c>
      <c r="F110" s="221" t="s">
        <v>185</v>
      </c>
      <c r="G110" s="222" t="s">
        <v>147</v>
      </c>
      <c r="H110" s="223">
        <v>0.5</v>
      </c>
      <c r="I110" s="224"/>
      <c r="J110" s="225">
        <f>ROUND(I110*H110,2)</f>
        <v>0</v>
      </c>
      <c r="K110" s="221" t="s">
        <v>19</v>
      </c>
      <c r="L110" s="226"/>
      <c r="M110" s="227" t="s">
        <v>19</v>
      </c>
      <c r="N110" s="228" t="s">
        <v>47</v>
      </c>
      <c r="O110" s="83"/>
      <c r="P110" s="208">
        <f>O110*H110</f>
        <v>0</v>
      </c>
      <c r="Q110" s="208">
        <v>0</v>
      </c>
      <c r="R110" s="208">
        <f>Q110*H110</f>
        <v>0</v>
      </c>
      <c r="S110" s="208">
        <v>0</v>
      </c>
      <c r="T110" s="209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0" t="s">
        <v>167</v>
      </c>
      <c r="AT110" s="210" t="s">
        <v>163</v>
      </c>
      <c r="AU110" s="210" t="s">
        <v>85</v>
      </c>
      <c r="AY110" s="16" t="s">
        <v>118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6" t="s">
        <v>83</v>
      </c>
      <c r="BK110" s="211">
        <f>ROUND(I110*H110,2)</f>
        <v>0</v>
      </c>
      <c r="BL110" s="16" t="s">
        <v>142</v>
      </c>
      <c r="BM110" s="210" t="s">
        <v>186</v>
      </c>
    </row>
    <row r="111" s="2" customFormat="1" ht="16.5" customHeight="1">
      <c r="A111" s="37"/>
      <c r="B111" s="38"/>
      <c r="C111" s="219" t="s">
        <v>187</v>
      </c>
      <c r="D111" s="219" t="s">
        <v>163</v>
      </c>
      <c r="E111" s="220" t="s">
        <v>188</v>
      </c>
      <c r="F111" s="221" t="s">
        <v>189</v>
      </c>
      <c r="G111" s="222" t="s">
        <v>177</v>
      </c>
      <c r="H111" s="223">
        <v>4</v>
      </c>
      <c r="I111" s="224"/>
      <c r="J111" s="225">
        <f>ROUND(I111*H111,2)</f>
        <v>0</v>
      </c>
      <c r="K111" s="221" t="s">
        <v>19</v>
      </c>
      <c r="L111" s="226"/>
      <c r="M111" s="227" t="s">
        <v>19</v>
      </c>
      <c r="N111" s="228" t="s">
        <v>47</v>
      </c>
      <c r="O111" s="83"/>
      <c r="P111" s="208">
        <f>O111*H111</f>
        <v>0</v>
      </c>
      <c r="Q111" s="208">
        <v>0</v>
      </c>
      <c r="R111" s="208">
        <f>Q111*H111</f>
        <v>0</v>
      </c>
      <c r="S111" s="208">
        <v>0</v>
      </c>
      <c r="T111" s="209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0" t="s">
        <v>167</v>
      </c>
      <c r="AT111" s="210" t="s">
        <v>163</v>
      </c>
      <c r="AU111" s="210" t="s">
        <v>85</v>
      </c>
      <c r="AY111" s="16" t="s">
        <v>118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16" t="s">
        <v>83</v>
      </c>
      <c r="BK111" s="211">
        <f>ROUND(I111*H111,2)</f>
        <v>0</v>
      </c>
      <c r="BL111" s="16" t="s">
        <v>142</v>
      </c>
      <c r="BM111" s="210" t="s">
        <v>190</v>
      </c>
    </row>
    <row r="112" s="2" customFormat="1" ht="24.15" customHeight="1">
      <c r="A112" s="37"/>
      <c r="B112" s="38"/>
      <c r="C112" s="199" t="s">
        <v>191</v>
      </c>
      <c r="D112" s="199" t="s">
        <v>121</v>
      </c>
      <c r="E112" s="200" t="s">
        <v>192</v>
      </c>
      <c r="F112" s="201" t="s">
        <v>193</v>
      </c>
      <c r="G112" s="202" t="s">
        <v>124</v>
      </c>
      <c r="H112" s="203">
        <v>16</v>
      </c>
      <c r="I112" s="204"/>
      <c r="J112" s="205">
        <f>ROUND(I112*H112,2)</f>
        <v>0</v>
      </c>
      <c r="K112" s="201" t="s">
        <v>125</v>
      </c>
      <c r="L112" s="43"/>
      <c r="M112" s="206" t="s">
        <v>19</v>
      </c>
      <c r="N112" s="207" t="s">
        <v>47</v>
      </c>
      <c r="O112" s="83"/>
      <c r="P112" s="208">
        <f>O112*H112</f>
        <v>0</v>
      </c>
      <c r="Q112" s="208">
        <v>0.0053</v>
      </c>
      <c r="R112" s="208">
        <f>Q112*H112</f>
        <v>0.0848</v>
      </c>
      <c r="S112" s="208">
        <v>0</v>
      </c>
      <c r="T112" s="209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0" t="s">
        <v>142</v>
      </c>
      <c r="AT112" s="210" t="s">
        <v>121</v>
      </c>
      <c r="AU112" s="210" t="s">
        <v>85</v>
      </c>
      <c r="AY112" s="16" t="s">
        <v>118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6" t="s">
        <v>83</v>
      </c>
      <c r="BK112" s="211">
        <f>ROUND(I112*H112,2)</f>
        <v>0</v>
      </c>
      <c r="BL112" s="16" t="s">
        <v>142</v>
      </c>
      <c r="BM112" s="210" t="s">
        <v>194</v>
      </c>
    </row>
    <row r="113" s="2" customFormat="1">
      <c r="A113" s="37"/>
      <c r="B113" s="38"/>
      <c r="C113" s="39"/>
      <c r="D113" s="212" t="s">
        <v>128</v>
      </c>
      <c r="E113" s="39"/>
      <c r="F113" s="213" t="s">
        <v>195</v>
      </c>
      <c r="G113" s="39"/>
      <c r="H113" s="39"/>
      <c r="I113" s="214"/>
      <c r="J113" s="39"/>
      <c r="K113" s="39"/>
      <c r="L113" s="43"/>
      <c r="M113" s="215"/>
      <c r="N113" s="216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128</v>
      </c>
      <c r="AU113" s="16" t="s">
        <v>85</v>
      </c>
    </row>
    <row r="114" s="2" customFormat="1" ht="24.15" customHeight="1">
      <c r="A114" s="37"/>
      <c r="B114" s="38"/>
      <c r="C114" s="199" t="s">
        <v>196</v>
      </c>
      <c r="D114" s="199" t="s">
        <v>121</v>
      </c>
      <c r="E114" s="200" t="s">
        <v>197</v>
      </c>
      <c r="F114" s="201" t="s">
        <v>198</v>
      </c>
      <c r="G114" s="202" t="s">
        <v>159</v>
      </c>
      <c r="H114" s="203">
        <v>2.7999999999999998</v>
      </c>
      <c r="I114" s="204"/>
      <c r="J114" s="205">
        <f>ROUND(I114*H114,2)</f>
        <v>0</v>
      </c>
      <c r="K114" s="201" t="s">
        <v>125</v>
      </c>
      <c r="L114" s="43"/>
      <c r="M114" s="206" t="s">
        <v>19</v>
      </c>
      <c r="N114" s="207" t="s">
        <v>47</v>
      </c>
      <c r="O114" s="83"/>
      <c r="P114" s="208">
        <f>O114*H114</f>
        <v>0</v>
      </c>
      <c r="Q114" s="208">
        <v>0</v>
      </c>
      <c r="R114" s="208">
        <f>Q114*H114</f>
        <v>0</v>
      </c>
      <c r="S114" s="208">
        <v>0</v>
      </c>
      <c r="T114" s="209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0" t="s">
        <v>142</v>
      </c>
      <c r="AT114" s="210" t="s">
        <v>121</v>
      </c>
      <c r="AU114" s="210" t="s">
        <v>85</v>
      </c>
      <c r="AY114" s="16" t="s">
        <v>118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6" t="s">
        <v>83</v>
      </c>
      <c r="BK114" s="211">
        <f>ROUND(I114*H114,2)</f>
        <v>0</v>
      </c>
      <c r="BL114" s="16" t="s">
        <v>142</v>
      </c>
      <c r="BM114" s="210" t="s">
        <v>199</v>
      </c>
    </row>
    <row r="115" s="2" customFormat="1">
      <c r="A115" s="37"/>
      <c r="B115" s="38"/>
      <c r="C115" s="39"/>
      <c r="D115" s="212" t="s">
        <v>128</v>
      </c>
      <c r="E115" s="39"/>
      <c r="F115" s="213" t="s">
        <v>200</v>
      </c>
      <c r="G115" s="39"/>
      <c r="H115" s="39"/>
      <c r="I115" s="214"/>
      <c r="J115" s="39"/>
      <c r="K115" s="39"/>
      <c r="L115" s="43"/>
      <c r="M115" s="215"/>
      <c r="N115" s="216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128</v>
      </c>
      <c r="AU115" s="16" t="s">
        <v>85</v>
      </c>
    </row>
    <row r="116" s="2" customFormat="1" ht="16.5" customHeight="1">
      <c r="A116" s="37"/>
      <c r="B116" s="38"/>
      <c r="C116" s="219" t="s">
        <v>201</v>
      </c>
      <c r="D116" s="219" t="s">
        <v>163</v>
      </c>
      <c r="E116" s="220" t="s">
        <v>202</v>
      </c>
      <c r="F116" s="221" t="s">
        <v>203</v>
      </c>
      <c r="G116" s="222" t="s">
        <v>124</v>
      </c>
      <c r="H116" s="223">
        <v>12</v>
      </c>
      <c r="I116" s="224"/>
      <c r="J116" s="225">
        <f>ROUND(I116*H116,2)</f>
        <v>0</v>
      </c>
      <c r="K116" s="221" t="s">
        <v>125</v>
      </c>
      <c r="L116" s="226"/>
      <c r="M116" s="227" t="s">
        <v>19</v>
      </c>
      <c r="N116" s="228" t="s">
        <v>47</v>
      </c>
      <c r="O116" s="83"/>
      <c r="P116" s="208">
        <f>O116*H116</f>
        <v>0</v>
      </c>
      <c r="Q116" s="208">
        <v>0.00089999999999999998</v>
      </c>
      <c r="R116" s="208">
        <f>Q116*H116</f>
        <v>0.010800000000000001</v>
      </c>
      <c r="S116" s="208">
        <v>0</v>
      </c>
      <c r="T116" s="209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0" t="s">
        <v>167</v>
      </c>
      <c r="AT116" s="210" t="s">
        <v>163</v>
      </c>
      <c r="AU116" s="210" t="s">
        <v>85</v>
      </c>
      <c r="AY116" s="16" t="s">
        <v>118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6" t="s">
        <v>83</v>
      </c>
      <c r="BK116" s="211">
        <f>ROUND(I116*H116,2)</f>
        <v>0</v>
      </c>
      <c r="BL116" s="16" t="s">
        <v>142</v>
      </c>
      <c r="BM116" s="210" t="s">
        <v>204</v>
      </c>
    </row>
    <row r="117" s="2" customFormat="1" ht="24.15" customHeight="1">
      <c r="A117" s="37"/>
      <c r="B117" s="38"/>
      <c r="C117" s="199" t="s">
        <v>205</v>
      </c>
      <c r="D117" s="199" t="s">
        <v>121</v>
      </c>
      <c r="E117" s="200" t="s">
        <v>206</v>
      </c>
      <c r="F117" s="201" t="s">
        <v>207</v>
      </c>
      <c r="G117" s="202" t="s">
        <v>124</v>
      </c>
      <c r="H117" s="203">
        <v>10</v>
      </c>
      <c r="I117" s="204"/>
      <c r="J117" s="205">
        <f>ROUND(I117*H117,2)</f>
        <v>0</v>
      </c>
      <c r="K117" s="201" t="s">
        <v>125</v>
      </c>
      <c r="L117" s="43"/>
      <c r="M117" s="206" t="s">
        <v>19</v>
      </c>
      <c r="N117" s="207" t="s">
        <v>47</v>
      </c>
      <c r="O117" s="83"/>
      <c r="P117" s="208">
        <f>O117*H117</f>
        <v>0</v>
      </c>
      <c r="Q117" s="208">
        <v>0</v>
      </c>
      <c r="R117" s="208">
        <f>Q117*H117</f>
        <v>0</v>
      </c>
      <c r="S117" s="208">
        <v>0</v>
      </c>
      <c r="T117" s="209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0" t="s">
        <v>208</v>
      </c>
      <c r="AT117" s="210" t="s">
        <v>121</v>
      </c>
      <c r="AU117" s="210" t="s">
        <v>85</v>
      </c>
      <c r="AY117" s="16" t="s">
        <v>118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6" t="s">
        <v>83</v>
      </c>
      <c r="BK117" s="211">
        <f>ROUND(I117*H117,2)</f>
        <v>0</v>
      </c>
      <c r="BL117" s="16" t="s">
        <v>208</v>
      </c>
      <c r="BM117" s="210" t="s">
        <v>209</v>
      </c>
    </row>
    <row r="118" s="2" customFormat="1">
      <c r="A118" s="37"/>
      <c r="B118" s="38"/>
      <c r="C118" s="39"/>
      <c r="D118" s="212" t="s">
        <v>128</v>
      </c>
      <c r="E118" s="39"/>
      <c r="F118" s="213" t="s">
        <v>210</v>
      </c>
      <c r="G118" s="39"/>
      <c r="H118" s="39"/>
      <c r="I118" s="214"/>
      <c r="J118" s="39"/>
      <c r="K118" s="39"/>
      <c r="L118" s="43"/>
      <c r="M118" s="215"/>
      <c r="N118" s="216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128</v>
      </c>
      <c r="AU118" s="16" t="s">
        <v>85</v>
      </c>
    </row>
    <row r="119" s="2" customFormat="1" ht="21.75" customHeight="1">
      <c r="A119" s="37"/>
      <c r="B119" s="38"/>
      <c r="C119" s="199" t="s">
        <v>211</v>
      </c>
      <c r="D119" s="199" t="s">
        <v>121</v>
      </c>
      <c r="E119" s="200" t="s">
        <v>212</v>
      </c>
      <c r="F119" s="201" t="s">
        <v>213</v>
      </c>
      <c r="G119" s="202" t="s">
        <v>214</v>
      </c>
      <c r="H119" s="203">
        <v>8</v>
      </c>
      <c r="I119" s="204"/>
      <c r="J119" s="205">
        <f>ROUND(I119*H119,2)</f>
        <v>0</v>
      </c>
      <c r="K119" s="201" t="s">
        <v>125</v>
      </c>
      <c r="L119" s="43"/>
      <c r="M119" s="206" t="s">
        <v>19</v>
      </c>
      <c r="N119" s="207" t="s">
        <v>47</v>
      </c>
      <c r="O119" s="83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0" t="s">
        <v>150</v>
      </c>
      <c r="AT119" s="210" t="s">
        <v>121</v>
      </c>
      <c r="AU119" s="210" t="s">
        <v>85</v>
      </c>
      <c r="AY119" s="16" t="s">
        <v>118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83</v>
      </c>
      <c r="BK119" s="211">
        <f>ROUND(I119*H119,2)</f>
        <v>0</v>
      </c>
      <c r="BL119" s="16" t="s">
        <v>150</v>
      </c>
      <c r="BM119" s="210" t="s">
        <v>215</v>
      </c>
    </row>
    <row r="120" s="2" customFormat="1">
      <c r="A120" s="37"/>
      <c r="B120" s="38"/>
      <c r="C120" s="39"/>
      <c r="D120" s="212" t="s">
        <v>128</v>
      </c>
      <c r="E120" s="39"/>
      <c r="F120" s="213" t="s">
        <v>216</v>
      </c>
      <c r="G120" s="39"/>
      <c r="H120" s="39"/>
      <c r="I120" s="214"/>
      <c r="J120" s="39"/>
      <c r="K120" s="39"/>
      <c r="L120" s="43"/>
      <c r="M120" s="215"/>
      <c r="N120" s="216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128</v>
      </c>
      <c r="AU120" s="16" t="s">
        <v>85</v>
      </c>
    </row>
    <row r="121" s="12" customFormat="1" ht="25.92" customHeight="1">
      <c r="A121" s="12"/>
      <c r="B121" s="183"/>
      <c r="C121" s="184"/>
      <c r="D121" s="185" t="s">
        <v>75</v>
      </c>
      <c r="E121" s="186" t="s">
        <v>217</v>
      </c>
      <c r="F121" s="186" t="s">
        <v>218</v>
      </c>
      <c r="G121" s="184"/>
      <c r="H121" s="184"/>
      <c r="I121" s="187"/>
      <c r="J121" s="188">
        <f>BK121</f>
        <v>0</v>
      </c>
      <c r="K121" s="184"/>
      <c r="L121" s="189"/>
      <c r="M121" s="190"/>
      <c r="N121" s="191"/>
      <c r="O121" s="191"/>
      <c r="P121" s="192">
        <f>P122</f>
        <v>0</v>
      </c>
      <c r="Q121" s="191"/>
      <c r="R121" s="192">
        <f>R122</f>
        <v>0</v>
      </c>
      <c r="S121" s="191"/>
      <c r="T121" s="193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4" t="s">
        <v>83</v>
      </c>
      <c r="AT121" s="195" t="s">
        <v>75</v>
      </c>
      <c r="AU121" s="195" t="s">
        <v>76</v>
      </c>
      <c r="AY121" s="194" t="s">
        <v>118</v>
      </c>
      <c r="BK121" s="196">
        <f>BK122</f>
        <v>0</v>
      </c>
    </row>
    <row r="122" s="12" customFormat="1" ht="22.8" customHeight="1">
      <c r="A122" s="12"/>
      <c r="B122" s="183"/>
      <c r="C122" s="184"/>
      <c r="D122" s="185" t="s">
        <v>75</v>
      </c>
      <c r="E122" s="197" t="s">
        <v>191</v>
      </c>
      <c r="F122" s="197" t="s">
        <v>219</v>
      </c>
      <c r="G122" s="184"/>
      <c r="H122" s="184"/>
      <c r="I122" s="187"/>
      <c r="J122" s="198">
        <f>BK122</f>
        <v>0</v>
      </c>
      <c r="K122" s="184"/>
      <c r="L122" s="189"/>
      <c r="M122" s="190"/>
      <c r="N122" s="191"/>
      <c r="O122" s="191"/>
      <c r="P122" s="192">
        <f>SUM(P123:P124)</f>
        <v>0</v>
      </c>
      <c r="Q122" s="191"/>
      <c r="R122" s="192">
        <f>SUM(R123:R124)</f>
        <v>0</v>
      </c>
      <c r="S122" s="191"/>
      <c r="T122" s="193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4" t="s">
        <v>83</v>
      </c>
      <c r="AT122" s="195" t="s">
        <v>75</v>
      </c>
      <c r="AU122" s="195" t="s">
        <v>83</v>
      </c>
      <c r="AY122" s="194" t="s">
        <v>118</v>
      </c>
      <c r="BK122" s="196">
        <f>SUM(BK123:BK124)</f>
        <v>0</v>
      </c>
    </row>
    <row r="123" s="2" customFormat="1" ht="16.5" customHeight="1">
      <c r="A123" s="37"/>
      <c r="B123" s="38"/>
      <c r="C123" s="199" t="s">
        <v>220</v>
      </c>
      <c r="D123" s="199" t="s">
        <v>121</v>
      </c>
      <c r="E123" s="200" t="s">
        <v>221</v>
      </c>
      <c r="F123" s="201" t="s">
        <v>222</v>
      </c>
      <c r="G123" s="202" t="s">
        <v>223</v>
      </c>
      <c r="H123" s="203">
        <v>4</v>
      </c>
      <c r="I123" s="204"/>
      <c r="J123" s="205">
        <f>ROUND(I123*H123,2)</f>
        <v>0</v>
      </c>
      <c r="K123" s="201" t="s">
        <v>19</v>
      </c>
      <c r="L123" s="43"/>
      <c r="M123" s="206" t="s">
        <v>19</v>
      </c>
      <c r="N123" s="207" t="s">
        <v>47</v>
      </c>
      <c r="O123" s="83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0" t="s">
        <v>142</v>
      </c>
      <c r="AT123" s="210" t="s">
        <v>121</v>
      </c>
      <c r="AU123" s="210" t="s">
        <v>85</v>
      </c>
      <c r="AY123" s="16" t="s">
        <v>118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6" t="s">
        <v>83</v>
      </c>
      <c r="BK123" s="211">
        <f>ROUND(I123*H123,2)</f>
        <v>0</v>
      </c>
      <c r="BL123" s="16" t="s">
        <v>142</v>
      </c>
      <c r="BM123" s="210" t="s">
        <v>224</v>
      </c>
    </row>
    <row r="124" s="2" customFormat="1" ht="16.5" customHeight="1">
      <c r="A124" s="37"/>
      <c r="B124" s="38"/>
      <c r="C124" s="199" t="s">
        <v>225</v>
      </c>
      <c r="D124" s="199" t="s">
        <v>121</v>
      </c>
      <c r="E124" s="200" t="s">
        <v>226</v>
      </c>
      <c r="F124" s="201" t="s">
        <v>227</v>
      </c>
      <c r="G124" s="202" t="s">
        <v>228</v>
      </c>
      <c r="H124" s="203">
        <v>6</v>
      </c>
      <c r="I124" s="204"/>
      <c r="J124" s="205">
        <f>ROUND(I124*H124,2)</f>
        <v>0</v>
      </c>
      <c r="K124" s="201" t="s">
        <v>19</v>
      </c>
      <c r="L124" s="43"/>
      <c r="M124" s="206" t="s">
        <v>19</v>
      </c>
      <c r="N124" s="207" t="s">
        <v>47</v>
      </c>
      <c r="O124" s="83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0" t="s">
        <v>142</v>
      </c>
      <c r="AT124" s="210" t="s">
        <v>121</v>
      </c>
      <c r="AU124" s="210" t="s">
        <v>85</v>
      </c>
      <c r="AY124" s="16" t="s">
        <v>118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6" t="s">
        <v>83</v>
      </c>
      <c r="BK124" s="211">
        <f>ROUND(I124*H124,2)</f>
        <v>0</v>
      </c>
      <c r="BL124" s="16" t="s">
        <v>142</v>
      </c>
      <c r="BM124" s="210" t="s">
        <v>229</v>
      </c>
    </row>
    <row r="125" s="12" customFormat="1" ht="25.92" customHeight="1">
      <c r="A125" s="12"/>
      <c r="B125" s="183"/>
      <c r="C125" s="184"/>
      <c r="D125" s="185" t="s">
        <v>75</v>
      </c>
      <c r="E125" s="186" t="s">
        <v>230</v>
      </c>
      <c r="F125" s="186" t="s">
        <v>231</v>
      </c>
      <c r="G125" s="184"/>
      <c r="H125" s="184"/>
      <c r="I125" s="187"/>
      <c r="J125" s="188">
        <f>BK125</f>
        <v>0</v>
      </c>
      <c r="K125" s="184"/>
      <c r="L125" s="189"/>
      <c r="M125" s="190"/>
      <c r="N125" s="191"/>
      <c r="O125" s="191"/>
      <c r="P125" s="192">
        <f>P126</f>
        <v>0</v>
      </c>
      <c r="Q125" s="191"/>
      <c r="R125" s="192">
        <f>R126</f>
        <v>0.26605250000000003</v>
      </c>
      <c r="S125" s="191"/>
      <c r="T125" s="19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4" t="s">
        <v>85</v>
      </c>
      <c r="AT125" s="195" t="s">
        <v>75</v>
      </c>
      <c r="AU125" s="195" t="s">
        <v>76</v>
      </c>
      <c r="AY125" s="194" t="s">
        <v>118</v>
      </c>
      <c r="BK125" s="196">
        <f>BK126</f>
        <v>0</v>
      </c>
    </row>
    <row r="126" s="12" customFormat="1" ht="22.8" customHeight="1">
      <c r="A126" s="12"/>
      <c r="B126" s="183"/>
      <c r="C126" s="184"/>
      <c r="D126" s="185" t="s">
        <v>75</v>
      </c>
      <c r="E126" s="197" t="s">
        <v>232</v>
      </c>
      <c r="F126" s="197" t="s">
        <v>233</v>
      </c>
      <c r="G126" s="184"/>
      <c r="H126" s="184"/>
      <c r="I126" s="187"/>
      <c r="J126" s="198">
        <f>BK126</f>
        <v>0</v>
      </c>
      <c r="K126" s="184"/>
      <c r="L126" s="189"/>
      <c r="M126" s="190"/>
      <c r="N126" s="191"/>
      <c r="O126" s="191"/>
      <c r="P126" s="192">
        <f>SUM(P127:P146)</f>
        <v>0</v>
      </c>
      <c r="Q126" s="191"/>
      <c r="R126" s="192">
        <f>SUM(R127:R146)</f>
        <v>0.26605250000000003</v>
      </c>
      <c r="S126" s="191"/>
      <c r="T126" s="193">
        <f>SUM(T127:T146)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4" t="s">
        <v>85</v>
      </c>
      <c r="AT126" s="195" t="s">
        <v>75</v>
      </c>
      <c r="AU126" s="195" t="s">
        <v>83</v>
      </c>
      <c r="AY126" s="194" t="s">
        <v>118</v>
      </c>
      <c r="BK126" s="196">
        <f>SUM(BK127:BK146)</f>
        <v>0</v>
      </c>
    </row>
    <row r="127" s="2" customFormat="1" ht="16.5" customHeight="1">
      <c r="A127" s="37"/>
      <c r="B127" s="38"/>
      <c r="C127" s="199" t="s">
        <v>234</v>
      </c>
      <c r="D127" s="199" t="s">
        <v>121</v>
      </c>
      <c r="E127" s="200" t="s">
        <v>235</v>
      </c>
      <c r="F127" s="201" t="s">
        <v>236</v>
      </c>
      <c r="G127" s="202" t="s">
        <v>177</v>
      </c>
      <c r="H127" s="203">
        <v>1</v>
      </c>
      <c r="I127" s="204"/>
      <c r="J127" s="205">
        <f>ROUND(I127*H127,2)</f>
        <v>0</v>
      </c>
      <c r="K127" s="201" t="s">
        <v>19</v>
      </c>
      <c r="L127" s="43"/>
      <c r="M127" s="206" t="s">
        <v>19</v>
      </c>
      <c r="N127" s="207" t="s">
        <v>47</v>
      </c>
      <c r="O127" s="83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0" t="s">
        <v>208</v>
      </c>
      <c r="AT127" s="210" t="s">
        <v>121</v>
      </c>
      <c r="AU127" s="210" t="s">
        <v>85</v>
      </c>
      <c r="AY127" s="16" t="s">
        <v>118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6" t="s">
        <v>83</v>
      </c>
      <c r="BK127" s="211">
        <f>ROUND(I127*H127,2)</f>
        <v>0</v>
      </c>
      <c r="BL127" s="16" t="s">
        <v>208</v>
      </c>
      <c r="BM127" s="210" t="s">
        <v>237</v>
      </c>
    </row>
    <row r="128" s="2" customFormat="1" ht="16.5" customHeight="1">
      <c r="A128" s="37"/>
      <c r="B128" s="38"/>
      <c r="C128" s="219" t="s">
        <v>238</v>
      </c>
      <c r="D128" s="219" t="s">
        <v>163</v>
      </c>
      <c r="E128" s="220" t="s">
        <v>239</v>
      </c>
      <c r="F128" s="221" t="s">
        <v>240</v>
      </c>
      <c r="G128" s="222" t="s">
        <v>177</v>
      </c>
      <c r="H128" s="223">
        <v>1</v>
      </c>
      <c r="I128" s="224"/>
      <c r="J128" s="225">
        <f>ROUND(I128*H128,2)</f>
        <v>0</v>
      </c>
      <c r="K128" s="221" t="s">
        <v>19</v>
      </c>
      <c r="L128" s="226"/>
      <c r="M128" s="227" t="s">
        <v>19</v>
      </c>
      <c r="N128" s="228" t="s">
        <v>47</v>
      </c>
      <c r="O128" s="83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0" t="s">
        <v>167</v>
      </c>
      <c r="AT128" s="210" t="s">
        <v>163</v>
      </c>
      <c r="AU128" s="210" t="s">
        <v>85</v>
      </c>
      <c r="AY128" s="16" t="s">
        <v>118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6" t="s">
        <v>83</v>
      </c>
      <c r="BK128" s="211">
        <f>ROUND(I128*H128,2)</f>
        <v>0</v>
      </c>
      <c r="BL128" s="16" t="s">
        <v>142</v>
      </c>
      <c r="BM128" s="210" t="s">
        <v>241</v>
      </c>
    </row>
    <row r="129" s="2" customFormat="1" ht="24.15" customHeight="1">
      <c r="A129" s="37"/>
      <c r="B129" s="38"/>
      <c r="C129" s="199" t="s">
        <v>242</v>
      </c>
      <c r="D129" s="199" t="s">
        <v>121</v>
      </c>
      <c r="E129" s="200" t="s">
        <v>243</v>
      </c>
      <c r="F129" s="201" t="s">
        <v>244</v>
      </c>
      <c r="G129" s="202" t="s">
        <v>124</v>
      </c>
      <c r="H129" s="203">
        <v>10</v>
      </c>
      <c r="I129" s="204"/>
      <c r="J129" s="205">
        <f>ROUND(I129*H129,2)</f>
        <v>0</v>
      </c>
      <c r="K129" s="201" t="s">
        <v>125</v>
      </c>
      <c r="L129" s="43"/>
      <c r="M129" s="206" t="s">
        <v>19</v>
      </c>
      <c r="N129" s="207" t="s">
        <v>47</v>
      </c>
      <c r="O129" s="83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0" t="s">
        <v>208</v>
      </c>
      <c r="AT129" s="210" t="s">
        <v>121</v>
      </c>
      <c r="AU129" s="210" t="s">
        <v>85</v>
      </c>
      <c r="AY129" s="16" t="s">
        <v>118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6" t="s">
        <v>83</v>
      </c>
      <c r="BK129" s="211">
        <f>ROUND(I129*H129,2)</f>
        <v>0</v>
      </c>
      <c r="BL129" s="16" t="s">
        <v>208</v>
      </c>
      <c r="BM129" s="210" t="s">
        <v>245</v>
      </c>
    </row>
    <row r="130" s="2" customFormat="1">
      <c r="A130" s="37"/>
      <c r="B130" s="38"/>
      <c r="C130" s="39"/>
      <c r="D130" s="212" t="s">
        <v>128</v>
      </c>
      <c r="E130" s="39"/>
      <c r="F130" s="213" t="s">
        <v>246</v>
      </c>
      <c r="G130" s="39"/>
      <c r="H130" s="39"/>
      <c r="I130" s="214"/>
      <c r="J130" s="39"/>
      <c r="K130" s="39"/>
      <c r="L130" s="43"/>
      <c r="M130" s="215"/>
      <c r="N130" s="216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128</v>
      </c>
      <c r="AU130" s="16" t="s">
        <v>85</v>
      </c>
    </row>
    <row r="131" s="2" customFormat="1" ht="21.75" customHeight="1">
      <c r="A131" s="37"/>
      <c r="B131" s="38"/>
      <c r="C131" s="199" t="s">
        <v>247</v>
      </c>
      <c r="D131" s="199" t="s">
        <v>121</v>
      </c>
      <c r="E131" s="200" t="s">
        <v>248</v>
      </c>
      <c r="F131" s="201" t="s">
        <v>249</v>
      </c>
      <c r="G131" s="202" t="s">
        <v>214</v>
      </c>
      <c r="H131" s="203">
        <v>4</v>
      </c>
      <c r="I131" s="204"/>
      <c r="J131" s="205">
        <f>ROUND(I131*H131,2)</f>
        <v>0</v>
      </c>
      <c r="K131" s="201" t="s">
        <v>125</v>
      </c>
      <c r="L131" s="43"/>
      <c r="M131" s="206" t="s">
        <v>19</v>
      </c>
      <c r="N131" s="207" t="s">
        <v>47</v>
      </c>
      <c r="O131" s="83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0" t="s">
        <v>208</v>
      </c>
      <c r="AT131" s="210" t="s">
        <v>121</v>
      </c>
      <c r="AU131" s="210" t="s">
        <v>85</v>
      </c>
      <c r="AY131" s="16" t="s">
        <v>118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6" t="s">
        <v>83</v>
      </c>
      <c r="BK131" s="211">
        <f>ROUND(I131*H131,2)</f>
        <v>0</v>
      </c>
      <c r="BL131" s="16" t="s">
        <v>208</v>
      </c>
      <c r="BM131" s="210" t="s">
        <v>250</v>
      </c>
    </row>
    <row r="132" s="2" customFormat="1">
      <c r="A132" s="37"/>
      <c r="B132" s="38"/>
      <c r="C132" s="39"/>
      <c r="D132" s="212" t="s">
        <v>128</v>
      </c>
      <c r="E132" s="39"/>
      <c r="F132" s="213" t="s">
        <v>251</v>
      </c>
      <c r="G132" s="39"/>
      <c r="H132" s="39"/>
      <c r="I132" s="214"/>
      <c r="J132" s="39"/>
      <c r="K132" s="39"/>
      <c r="L132" s="43"/>
      <c r="M132" s="215"/>
      <c r="N132" s="216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128</v>
      </c>
      <c r="AU132" s="16" t="s">
        <v>85</v>
      </c>
    </row>
    <row r="133" s="2" customFormat="1" ht="16.5" customHeight="1">
      <c r="A133" s="37"/>
      <c r="B133" s="38"/>
      <c r="C133" s="219" t="s">
        <v>7</v>
      </c>
      <c r="D133" s="219" t="s">
        <v>163</v>
      </c>
      <c r="E133" s="220" t="s">
        <v>252</v>
      </c>
      <c r="F133" s="221" t="s">
        <v>253</v>
      </c>
      <c r="G133" s="222" t="s">
        <v>124</v>
      </c>
      <c r="H133" s="223">
        <v>11.5</v>
      </c>
      <c r="I133" s="224"/>
      <c r="J133" s="225">
        <f>ROUND(I133*H133,2)</f>
        <v>0</v>
      </c>
      <c r="K133" s="221" t="s">
        <v>125</v>
      </c>
      <c r="L133" s="226"/>
      <c r="M133" s="227" t="s">
        <v>19</v>
      </c>
      <c r="N133" s="228" t="s">
        <v>47</v>
      </c>
      <c r="O133" s="83"/>
      <c r="P133" s="208">
        <f>O133*H133</f>
        <v>0</v>
      </c>
      <c r="Q133" s="208">
        <v>0.00068999999999999997</v>
      </c>
      <c r="R133" s="208">
        <f>Q133*H133</f>
        <v>0.0079349999999999993</v>
      </c>
      <c r="S133" s="208">
        <v>0</v>
      </c>
      <c r="T133" s="20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0" t="s">
        <v>247</v>
      </c>
      <c r="AT133" s="210" t="s">
        <v>163</v>
      </c>
      <c r="AU133" s="210" t="s">
        <v>85</v>
      </c>
      <c r="AY133" s="16" t="s">
        <v>118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6" t="s">
        <v>83</v>
      </c>
      <c r="BK133" s="211">
        <f>ROUND(I133*H133,2)</f>
        <v>0</v>
      </c>
      <c r="BL133" s="16" t="s">
        <v>208</v>
      </c>
      <c r="BM133" s="210" t="s">
        <v>254</v>
      </c>
    </row>
    <row r="134" s="13" customFormat="1">
      <c r="A134" s="13"/>
      <c r="B134" s="229"/>
      <c r="C134" s="230"/>
      <c r="D134" s="217" t="s">
        <v>255</v>
      </c>
      <c r="E134" s="230"/>
      <c r="F134" s="231" t="s">
        <v>256</v>
      </c>
      <c r="G134" s="230"/>
      <c r="H134" s="232">
        <v>11.5</v>
      </c>
      <c r="I134" s="233"/>
      <c r="J134" s="230"/>
      <c r="K134" s="230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255</v>
      </c>
      <c r="AU134" s="238" t="s">
        <v>85</v>
      </c>
      <c r="AV134" s="13" t="s">
        <v>85</v>
      </c>
      <c r="AW134" s="13" t="s">
        <v>4</v>
      </c>
      <c r="AX134" s="13" t="s">
        <v>83</v>
      </c>
      <c r="AY134" s="238" t="s">
        <v>118</v>
      </c>
    </row>
    <row r="135" s="2" customFormat="1" ht="24.15" customHeight="1">
      <c r="A135" s="37"/>
      <c r="B135" s="38"/>
      <c r="C135" s="199" t="s">
        <v>257</v>
      </c>
      <c r="D135" s="199" t="s">
        <v>121</v>
      </c>
      <c r="E135" s="200" t="s">
        <v>258</v>
      </c>
      <c r="F135" s="201" t="s">
        <v>259</v>
      </c>
      <c r="G135" s="202" t="s">
        <v>124</v>
      </c>
      <c r="H135" s="203">
        <v>52</v>
      </c>
      <c r="I135" s="204"/>
      <c r="J135" s="205">
        <f>ROUND(I135*H135,2)</f>
        <v>0</v>
      </c>
      <c r="K135" s="201" t="s">
        <v>125</v>
      </c>
      <c r="L135" s="43"/>
      <c r="M135" s="206" t="s">
        <v>19</v>
      </c>
      <c r="N135" s="207" t="s">
        <v>47</v>
      </c>
      <c r="O135" s="83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0" t="s">
        <v>208</v>
      </c>
      <c r="AT135" s="210" t="s">
        <v>121</v>
      </c>
      <c r="AU135" s="210" t="s">
        <v>85</v>
      </c>
      <c r="AY135" s="16" t="s">
        <v>118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6" t="s">
        <v>83</v>
      </c>
      <c r="BK135" s="211">
        <f>ROUND(I135*H135,2)</f>
        <v>0</v>
      </c>
      <c r="BL135" s="16" t="s">
        <v>208</v>
      </c>
      <c r="BM135" s="210" t="s">
        <v>260</v>
      </c>
    </row>
    <row r="136" s="2" customFormat="1">
      <c r="A136" s="37"/>
      <c r="B136" s="38"/>
      <c r="C136" s="39"/>
      <c r="D136" s="212" t="s">
        <v>128</v>
      </c>
      <c r="E136" s="39"/>
      <c r="F136" s="213" t="s">
        <v>261</v>
      </c>
      <c r="G136" s="39"/>
      <c r="H136" s="39"/>
      <c r="I136" s="214"/>
      <c r="J136" s="39"/>
      <c r="K136" s="39"/>
      <c r="L136" s="43"/>
      <c r="M136" s="215"/>
      <c r="N136" s="216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128</v>
      </c>
      <c r="AU136" s="16" t="s">
        <v>85</v>
      </c>
    </row>
    <row r="137" s="2" customFormat="1" ht="21.75" customHeight="1">
      <c r="A137" s="37"/>
      <c r="B137" s="38"/>
      <c r="C137" s="199" t="s">
        <v>262</v>
      </c>
      <c r="D137" s="199" t="s">
        <v>121</v>
      </c>
      <c r="E137" s="200" t="s">
        <v>263</v>
      </c>
      <c r="F137" s="201" t="s">
        <v>264</v>
      </c>
      <c r="G137" s="202" t="s">
        <v>214</v>
      </c>
      <c r="H137" s="203">
        <v>8</v>
      </c>
      <c r="I137" s="204"/>
      <c r="J137" s="205">
        <f>ROUND(I137*H137,2)</f>
        <v>0</v>
      </c>
      <c r="K137" s="201" t="s">
        <v>125</v>
      </c>
      <c r="L137" s="43"/>
      <c r="M137" s="206" t="s">
        <v>19</v>
      </c>
      <c r="N137" s="207" t="s">
        <v>47</v>
      </c>
      <c r="O137" s="83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0" t="s">
        <v>208</v>
      </c>
      <c r="AT137" s="210" t="s">
        <v>121</v>
      </c>
      <c r="AU137" s="210" t="s">
        <v>85</v>
      </c>
      <c r="AY137" s="16" t="s">
        <v>118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6" t="s">
        <v>83</v>
      </c>
      <c r="BK137" s="211">
        <f>ROUND(I137*H137,2)</f>
        <v>0</v>
      </c>
      <c r="BL137" s="16" t="s">
        <v>208</v>
      </c>
      <c r="BM137" s="210" t="s">
        <v>265</v>
      </c>
    </row>
    <row r="138" s="2" customFormat="1">
      <c r="A138" s="37"/>
      <c r="B138" s="38"/>
      <c r="C138" s="39"/>
      <c r="D138" s="212" t="s">
        <v>128</v>
      </c>
      <c r="E138" s="39"/>
      <c r="F138" s="213" t="s">
        <v>266</v>
      </c>
      <c r="G138" s="39"/>
      <c r="H138" s="39"/>
      <c r="I138" s="214"/>
      <c r="J138" s="39"/>
      <c r="K138" s="39"/>
      <c r="L138" s="43"/>
      <c r="M138" s="215"/>
      <c r="N138" s="216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128</v>
      </c>
      <c r="AU138" s="16" t="s">
        <v>85</v>
      </c>
    </row>
    <row r="139" s="2" customFormat="1" ht="16.5" customHeight="1">
      <c r="A139" s="37"/>
      <c r="B139" s="38"/>
      <c r="C139" s="219" t="s">
        <v>267</v>
      </c>
      <c r="D139" s="219" t="s">
        <v>163</v>
      </c>
      <c r="E139" s="220" t="s">
        <v>268</v>
      </c>
      <c r="F139" s="221" t="s">
        <v>269</v>
      </c>
      <c r="G139" s="222" t="s">
        <v>124</v>
      </c>
      <c r="H139" s="223">
        <v>59.799999999999997</v>
      </c>
      <c r="I139" s="224"/>
      <c r="J139" s="225">
        <f>ROUND(I139*H139,2)</f>
        <v>0</v>
      </c>
      <c r="K139" s="221" t="s">
        <v>125</v>
      </c>
      <c r="L139" s="226"/>
      <c r="M139" s="227" t="s">
        <v>19</v>
      </c>
      <c r="N139" s="228" t="s">
        <v>47</v>
      </c>
      <c r="O139" s="83"/>
      <c r="P139" s="208">
        <f>O139*H139</f>
        <v>0</v>
      </c>
      <c r="Q139" s="208">
        <v>0.0040699999999999998</v>
      </c>
      <c r="R139" s="208">
        <f>Q139*H139</f>
        <v>0.24338599999999999</v>
      </c>
      <c r="S139" s="208">
        <v>0</v>
      </c>
      <c r="T139" s="20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0" t="s">
        <v>247</v>
      </c>
      <c r="AT139" s="210" t="s">
        <v>163</v>
      </c>
      <c r="AU139" s="210" t="s">
        <v>85</v>
      </c>
      <c r="AY139" s="16" t="s">
        <v>118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6" t="s">
        <v>83</v>
      </c>
      <c r="BK139" s="211">
        <f>ROUND(I139*H139,2)</f>
        <v>0</v>
      </c>
      <c r="BL139" s="16" t="s">
        <v>208</v>
      </c>
      <c r="BM139" s="210" t="s">
        <v>270</v>
      </c>
    </row>
    <row r="140" s="13" customFormat="1">
      <c r="A140" s="13"/>
      <c r="B140" s="229"/>
      <c r="C140" s="230"/>
      <c r="D140" s="217" t="s">
        <v>255</v>
      </c>
      <c r="E140" s="230"/>
      <c r="F140" s="231" t="s">
        <v>271</v>
      </c>
      <c r="G140" s="230"/>
      <c r="H140" s="232">
        <v>59.799999999999997</v>
      </c>
      <c r="I140" s="233"/>
      <c r="J140" s="230"/>
      <c r="K140" s="230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255</v>
      </c>
      <c r="AU140" s="238" t="s">
        <v>85</v>
      </c>
      <c r="AV140" s="13" t="s">
        <v>85</v>
      </c>
      <c r="AW140" s="13" t="s">
        <v>4</v>
      </c>
      <c r="AX140" s="13" t="s">
        <v>83</v>
      </c>
      <c r="AY140" s="238" t="s">
        <v>118</v>
      </c>
    </row>
    <row r="141" s="2" customFormat="1" ht="24.15" customHeight="1">
      <c r="A141" s="37"/>
      <c r="B141" s="38"/>
      <c r="C141" s="199" t="s">
        <v>272</v>
      </c>
      <c r="D141" s="199" t="s">
        <v>121</v>
      </c>
      <c r="E141" s="200" t="s">
        <v>273</v>
      </c>
      <c r="F141" s="201" t="s">
        <v>274</v>
      </c>
      <c r="G141" s="202" t="s">
        <v>124</v>
      </c>
      <c r="H141" s="203">
        <v>7</v>
      </c>
      <c r="I141" s="204"/>
      <c r="J141" s="205">
        <f>ROUND(I141*H141,2)</f>
        <v>0</v>
      </c>
      <c r="K141" s="201" t="s">
        <v>125</v>
      </c>
      <c r="L141" s="43"/>
      <c r="M141" s="206" t="s">
        <v>19</v>
      </c>
      <c r="N141" s="207" t="s">
        <v>47</v>
      </c>
      <c r="O141" s="83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0" t="s">
        <v>208</v>
      </c>
      <c r="AT141" s="210" t="s">
        <v>121</v>
      </c>
      <c r="AU141" s="210" t="s">
        <v>85</v>
      </c>
      <c r="AY141" s="16" t="s">
        <v>118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6" t="s">
        <v>83</v>
      </c>
      <c r="BK141" s="211">
        <f>ROUND(I141*H141,2)</f>
        <v>0</v>
      </c>
      <c r="BL141" s="16" t="s">
        <v>208</v>
      </c>
      <c r="BM141" s="210" t="s">
        <v>275</v>
      </c>
    </row>
    <row r="142" s="2" customFormat="1">
      <c r="A142" s="37"/>
      <c r="B142" s="38"/>
      <c r="C142" s="39"/>
      <c r="D142" s="212" t="s">
        <v>128</v>
      </c>
      <c r="E142" s="39"/>
      <c r="F142" s="213" t="s">
        <v>276</v>
      </c>
      <c r="G142" s="39"/>
      <c r="H142" s="39"/>
      <c r="I142" s="214"/>
      <c r="J142" s="39"/>
      <c r="K142" s="39"/>
      <c r="L142" s="43"/>
      <c r="M142" s="215"/>
      <c r="N142" s="216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128</v>
      </c>
      <c r="AU142" s="16" t="s">
        <v>85</v>
      </c>
    </row>
    <row r="143" s="2" customFormat="1" ht="21.75" customHeight="1">
      <c r="A143" s="37"/>
      <c r="B143" s="38"/>
      <c r="C143" s="199" t="s">
        <v>277</v>
      </c>
      <c r="D143" s="199" t="s">
        <v>121</v>
      </c>
      <c r="E143" s="200" t="s">
        <v>278</v>
      </c>
      <c r="F143" s="201" t="s">
        <v>279</v>
      </c>
      <c r="G143" s="202" t="s">
        <v>214</v>
      </c>
      <c r="H143" s="203">
        <v>10</v>
      </c>
      <c r="I143" s="204"/>
      <c r="J143" s="205">
        <f>ROUND(I143*H143,2)</f>
        <v>0</v>
      </c>
      <c r="K143" s="201" t="s">
        <v>125</v>
      </c>
      <c r="L143" s="43"/>
      <c r="M143" s="206" t="s">
        <v>19</v>
      </c>
      <c r="N143" s="207" t="s">
        <v>47</v>
      </c>
      <c r="O143" s="83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0" t="s">
        <v>208</v>
      </c>
      <c r="AT143" s="210" t="s">
        <v>121</v>
      </c>
      <c r="AU143" s="210" t="s">
        <v>85</v>
      </c>
      <c r="AY143" s="16" t="s">
        <v>118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6" t="s">
        <v>83</v>
      </c>
      <c r="BK143" s="211">
        <f>ROUND(I143*H143,2)</f>
        <v>0</v>
      </c>
      <c r="BL143" s="16" t="s">
        <v>208</v>
      </c>
      <c r="BM143" s="210" t="s">
        <v>280</v>
      </c>
    </row>
    <row r="144" s="2" customFormat="1">
      <c r="A144" s="37"/>
      <c r="B144" s="38"/>
      <c r="C144" s="39"/>
      <c r="D144" s="212" t="s">
        <v>128</v>
      </c>
      <c r="E144" s="39"/>
      <c r="F144" s="213" t="s">
        <v>281</v>
      </c>
      <c r="G144" s="39"/>
      <c r="H144" s="39"/>
      <c r="I144" s="214"/>
      <c r="J144" s="39"/>
      <c r="K144" s="39"/>
      <c r="L144" s="43"/>
      <c r="M144" s="215"/>
      <c r="N144" s="216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128</v>
      </c>
      <c r="AU144" s="16" t="s">
        <v>85</v>
      </c>
    </row>
    <row r="145" s="2" customFormat="1" ht="16.5" customHeight="1">
      <c r="A145" s="37"/>
      <c r="B145" s="38"/>
      <c r="C145" s="219" t="s">
        <v>282</v>
      </c>
      <c r="D145" s="219" t="s">
        <v>163</v>
      </c>
      <c r="E145" s="220" t="s">
        <v>283</v>
      </c>
      <c r="F145" s="221" t="s">
        <v>284</v>
      </c>
      <c r="G145" s="222" t="s">
        <v>124</v>
      </c>
      <c r="H145" s="223">
        <v>8.0500000000000007</v>
      </c>
      <c r="I145" s="224"/>
      <c r="J145" s="225">
        <f>ROUND(I145*H145,2)</f>
        <v>0</v>
      </c>
      <c r="K145" s="221" t="s">
        <v>125</v>
      </c>
      <c r="L145" s="226"/>
      <c r="M145" s="227" t="s">
        <v>19</v>
      </c>
      <c r="N145" s="228" t="s">
        <v>47</v>
      </c>
      <c r="O145" s="83"/>
      <c r="P145" s="208">
        <f>O145*H145</f>
        <v>0</v>
      </c>
      <c r="Q145" s="208">
        <v>0.00183</v>
      </c>
      <c r="R145" s="208">
        <f>Q145*H145</f>
        <v>0.014731500000000002</v>
      </c>
      <c r="S145" s="208">
        <v>0</v>
      </c>
      <c r="T145" s="20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0" t="s">
        <v>247</v>
      </c>
      <c r="AT145" s="210" t="s">
        <v>163</v>
      </c>
      <c r="AU145" s="210" t="s">
        <v>85</v>
      </c>
      <c r="AY145" s="16" t="s">
        <v>118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6" t="s">
        <v>83</v>
      </c>
      <c r="BK145" s="211">
        <f>ROUND(I145*H145,2)</f>
        <v>0</v>
      </c>
      <c r="BL145" s="16" t="s">
        <v>208</v>
      </c>
      <c r="BM145" s="210" t="s">
        <v>285</v>
      </c>
    </row>
    <row r="146" s="13" customFormat="1">
      <c r="A146" s="13"/>
      <c r="B146" s="229"/>
      <c r="C146" s="230"/>
      <c r="D146" s="217" t="s">
        <v>255</v>
      </c>
      <c r="E146" s="230"/>
      <c r="F146" s="231" t="s">
        <v>286</v>
      </c>
      <c r="G146" s="230"/>
      <c r="H146" s="232">
        <v>8.0500000000000007</v>
      </c>
      <c r="I146" s="233"/>
      <c r="J146" s="230"/>
      <c r="K146" s="230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255</v>
      </c>
      <c r="AU146" s="238" t="s">
        <v>85</v>
      </c>
      <c r="AV146" s="13" t="s">
        <v>85</v>
      </c>
      <c r="AW146" s="13" t="s">
        <v>4</v>
      </c>
      <c r="AX146" s="13" t="s">
        <v>83</v>
      </c>
      <c r="AY146" s="238" t="s">
        <v>118</v>
      </c>
    </row>
    <row r="147" s="12" customFormat="1" ht="25.92" customHeight="1">
      <c r="A147" s="12"/>
      <c r="B147" s="183"/>
      <c r="C147" s="184"/>
      <c r="D147" s="185" t="s">
        <v>75</v>
      </c>
      <c r="E147" s="186" t="s">
        <v>163</v>
      </c>
      <c r="F147" s="186" t="s">
        <v>287</v>
      </c>
      <c r="G147" s="184"/>
      <c r="H147" s="184"/>
      <c r="I147" s="187"/>
      <c r="J147" s="188">
        <f>BK147</f>
        <v>0</v>
      </c>
      <c r="K147" s="184"/>
      <c r="L147" s="189"/>
      <c r="M147" s="190"/>
      <c r="N147" s="191"/>
      <c r="O147" s="191"/>
      <c r="P147" s="192">
        <f>P148</f>
        <v>0</v>
      </c>
      <c r="Q147" s="191"/>
      <c r="R147" s="192">
        <f>R148</f>
        <v>0.12115000000000001</v>
      </c>
      <c r="S147" s="191"/>
      <c r="T147" s="193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94" t="s">
        <v>162</v>
      </c>
      <c r="AT147" s="195" t="s">
        <v>75</v>
      </c>
      <c r="AU147" s="195" t="s">
        <v>76</v>
      </c>
      <c r="AY147" s="194" t="s">
        <v>118</v>
      </c>
      <c r="BK147" s="196">
        <f>BK148</f>
        <v>0</v>
      </c>
    </row>
    <row r="148" s="12" customFormat="1" ht="22.8" customHeight="1">
      <c r="A148" s="12"/>
      <c r="B148" s="183"/>
      <c r="C148" s="184"/>
      <c r="D148" s="185" t="s">
        <v>75</v>
      </c>
      <c r="E148" s="197" t="s">
        <v>288</v>
      </c>
      <c r="F148" s="197" t="s">
        <v>289</v>
      </c>
      <c r="G148" s="184"/>
      <c r="H148" s="184"/>
      <c r="I148" s="187"/>
      <c r="J148" s="198">
        <f>BK148</f>
        <v>0</v>
      </c>
      <c r="K148" s="184"/>
      <c r="L148" s="189"/>
      <c r="M148" s="190"/>
      <c r="N148" s="191"/>
      <c r="O148" s="191"/>
      <c r="P148" s="192">
        <f>SUM(P149:P157)</f>
        <v>0</v>
      </c>
      <c r="Q148" s="191"/>
      <c r="R148" s="192">
        <f>SUM(R149:R157)</f>
        <v>0.12115000000000001</v>
      </c>
      <c r="S148" s="191"/>
      <c r="T148" s="193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4" t="s">
        <v>162</v>
      </c>
      <c r="AT148" s="195" t="s">
        <v>75</v>
      </c>
      <c r="AU148" s="195" t="s">
        <v>83</v>
      </c>
      <c r="AY148" s="194" t="s">
        <v>118</v>
      </c>
      <c r="BK148" s="196">
        <f>SUM(BK149:BK157)</f>
        <v>0</v>
      </c>
    </row>
    <row r="149" s="2" customFormat="1" ht="16.5" customHeight="1">
      <c r="A149" s="37"/>
      <c r="B149" s="38"/>
      <c r="C149" s="199" t="s">
        <v>290</v>
      </c>
      <c r="D149" s="199" t="s">
        <v>121</v>
      </c>
      <c r="E149" s="200" t="s">
        <v>291</v>
      </c>
      <c r="F149" s="201" t="s">
        <v>292</v>
      </c>
      <c r="G149" s="202" t="s">
        <v>214</v>
      </c>
      <c r="H149" s="203">
        <v>1</v>
      </c>
      <c r="I149" s="204"/>
      <c r="J149" s="205">
        <f>ROUND(I149*H149,2)</f>
        <v>0</v>
      </c>
      <c r="K149" s="201" t="s">
        <v>125</v>
      </c>
      <c r="L149" s="43"/>
      <c r="M149" s="206" t="s">
        <v>19</v>
      </c>
      <c r="N149" s="207" t="s">
        <v>47</v>
      </c>
      <c r="O149" s="83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0" t="s">
        <v>150</v>
      </c>
      <c r="AT149" s="210" t="s">
        <v>121</v>
      </c>
      <c r="AU149" s="210" t="s">
        <v>85</v>
      </c>
      <c r="AY149" s="16" t="s">
        <v>118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6" t="s">
        <v>83</v>
      </c>
      <c r="BK149" s="211">
        <f>ROUND(I149*H149,2)</f>
        <v>0</v>
      </c>
      <c r="BL149" s="16" t="s">
        <v>150</v>
      </c>
      <c r="BM149" s="210" t="s">
        <v>293</v>
      </c>
    </row>
    <row r="150" s="2" customFormat="1">
      <c r="A150" s="37"/>
      <c r="B150" s="38"/>
      <c r="C150" s="39"/>
      <c r="D150" s="212" t="s">
        <v>128</v>
      </c>
      <c r="E150" s="39"/>
      <c r="F150" s="213" t="s">
        <v>294</v>
      </c>
      <c r="G150" s="39"/>
      <c r="H150" s="39"/>
      <c r="I150" s="214"/>
      <c r="J150" s="39"/>
      <c r="K150" s="39"/>
      <c r="L150" s="43"/>
      <c r="M150" s="215"/>
      <c r="N150" s="216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128</v>
      </c>
      <c r="AU150" s="16" t="s">
        <v>85</v>
      </c>
    </row>
    <row r="151" s="2" customFormat="1" ht="16.5" customHeight="1">
      <c r="A151" s="37"/>
      <c r="B151" s="38"/>
      <c r="C151" s="219" t="s">
        <v>295</v>
      </c>
      <c r="D151" s="219" t="s">
        <v>163</v>
      </c>
      <c r="E151" s="220" t="s">
        <v>296</v>
      </c>
      <c r="F151" s="221" t="s">
        <v>297</v>
      </c>
      <c r="G151" s="222" t="s">
        <v>214</v>
      </c>
      <c r="H151" s="223">
        <v>1</v>
      </c>
      <c r="I151" s="224"/>
      <c r="J151" s="225">
        <f>ROUND(I151*H151,2)</f>
        <v>0</v>
      </c>
      <c r="K151" s="221" t="s">
        <v>19</v>
      </c>
      <c r="L151" s="226"/>
      <c r="M151" s="227" t="s">
        <v>19</v>
      </c>
      <c r="N151" s="228" t="s">
        <v>47</v>
      </c>
      <c r="O151" s="83"/>
      <c r="P151" s="208">
        <f>O151*H151</f>
        <v>0</v>
      </c>
      <c r="Q151" s="208">
        <v>0.02</v>
      </c>
      <c r="R151" s="208">
        <f>Q151*H151</f>
        <v>0.02</v>
      </c>
      <c r="S151" s="208">
        <v>0</v>
      </c>
      <c r="T151" s="20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0" t="s">
        <v>298</v>
      </c>
      <c r="AT151" s="210" t="s">
        <v>163</v>
      </c>
      <c r="AU151" s="210" t="s">
        <v>85</v>
      </c>
      <c r="AY151" s="16" t="s">
        <v>118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6" t="s">
        <v>83</v>
      </c>
      <c r="BK151" s="211">
        <f>ROUND(I151*H151,2)</f>
        <v>0</v>
      </c>
      <c r="BL151" s="16" t="s">
        <v>150</v>
      </c>
      <c r="BM151" s="210" t="s">
        <v>299</v>
      </c>
    </row>
    <row r="152" s="2" customFormat="1" ht="16.5" customHeight="1">
      <c r="A152" s="37"/>
      <c r="B152" s="38"/>
      <c r="C152" s="219" t="s">
        <v>300</v>
      </c>
      <c r="D152" s="219" t="s">
        <v>163</v>
      </c>
      <c r="E152" s="220" t="s">
        <v>301</v>
      </c>
      <c r="F152" s="221" t="s">
        <v>302</v>
      </c>
      <c r="G152" s="222" t="s">
        <v>177</v>
      </c>
      <c r="H152" s="223">
        <v>1</v>
      </c>
      <c r="I152" s="224"/>
      <c r="J152" s="225">
        <f>ROUND(I152*H152,2)</f>
        <v>0</v>
      </c>
      <c r="K152" s="221" t="s">
        <v>19</v>
      </c>
      <c r="L152" s="226"/>
      <c r="M152" s="227" t="s">
        <v>19</v>
      </c>
      <c r="N152" s="228" t="s">
        <v>47</v>
      </c>
      <c r="O152" s="83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0" t="s">
        <v>298</v>
      </c>
      <c r="AT152" s="210" t="s">
        <v>163</v>
      </c>
      <c r="AU152" s="210" t="s">
        <v>85</v>
      </c>
      <c r="AY152" s="16" t="s">
        <v>118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6" t="s">
        <v>83</v>
      </c>
      <c r="BK152" s="211">
        <f>ROUND(I152*H152,2)</f>
        <v>0</v>
      </c>
      <c r="BL152" s="16" t="s">
        <v>150</v>
      </c>
      <c r="BM152" s="210" t="s">
        <v>303</v>
      </c>
    </row>
    <row r="153" s="2" customFormat="1" ht="16.5" customHeight="1">
      <c r="A153" s="37"/>
      <c r="B153" s="38"/>
      <c r="C153" s="219" t="s">
        <v>304</v>
      </c>
      <c r="D153" s="219" t="s">
        <v>163</v>
      </c>
      <c r="E153" s="220" t="s">
        <v>305</v>
      </c>
      <c r="F153" s="221" t="s">
        <v>306</v>
      </c>
      <c r="G153" s="222" t="s">
        <v>307</v>
      </c>
      <c r="H153" s="223">
        <v>57.75</v>
      </c>
      <c r="I153" s="224"/>
      <c r="J153" s="225">
        <f>ROUND(I153*H153,2)</f>
        <v>0</v>
      </c>
      <c r="K153" s="221" t="s">
        <v>125</v>
      </c>
      <c r="L153" s="226"/>
      <c r="M153" s="227" t="s">
        <v>19</v>
      </c>
      <c r="N153" s="228" t="s">
        <v>47</v>
      </c>
      <c r="O153" s="83"/>
      <c r="P153" s="208">
        <f>O153*H153</f>
        <v>0</v>
      </c>
      <c r="Q153" s="208">
        <v>0.001</v>
      </c>
      <c r="R153" s="208">
        <f>Q153*H153</f>
        <v>0.057750000000000003</v>
      </c>
      <c r="S153" s="208">
        <v>0</v>
      </c>
      <c r="T153" s="20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10" t="s">
        <v>298</v>
      </c>
      <c r="AT153" s="210" t="s">
        <v>163</v>
      </c>
      <c r="AU153" s="210" t="s">
        <v>85</v>
      </c>
      <c r="AY153" s="16" t="s">
        <v>118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6" t="s">
        <v>83</v>
      </c>
      <c r="BK153" s="211">
        <f>ROUND(I153*H153,2)</f>
        <v>0</v>
      </c>
      <c r="BL153" s="16" t="s">
        <v>150</v>
      </c>
      <c r="BM153" s="210" t="s">
        <v>308</v>
      </c>
    </row>
    <row r="154" s="13" customFormat="1">
      <c r="A154" s="13"/>
      <c r="B154" s="229"/>
      <c r="C154" s="230"/>
      <c r="D154" s="217" t="s">
        <v>255</v>
      </c>
      <c r="E154" s="230"/>
      <c r="F154" s="231" t="s">
        <v>309</v>
      </c>
      <c r="G154" s="230"/>
      <c r="H154" s="232">
        <v>57.75</v>
      </c>
      <c r="I154" s="233"/>
      <c r="J154" s="230"/>
      <c r="K154" s="230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255</v>
      </c>
      <c r="AU154" s="238" t="s">
        <v>85</v>
      </c>
      <c r="AV154" s="13" t="s">
        <v>85</v>
      </c>
      <c r="AW154" s="13" t="s">
        <v>4</v>
      </c>
      <c r="AX154" s="13" t="s">
        <v>83</v>
      </c>
      <c r="AY154" s="238" t="s">
        <v>118</v>
      </c>
    </row>
    <row r="155" s="2" customFormat="1" ht="16.5" customHeight="1">
      <c r="A155" s="37"/>
      <c r="B155" s="38"/>
      <c r="C155" s="219" t="s">
        <v>310</v>
      </c>
      <c r="D155" s="219" t="s">
        <v>163</v>
      </c>
      <c r="E155" s="220" t="s">
        <v>311</v>
      </c>
      <c r="F155" s="221" t="s">
        <v>312</v>
      </c>
      <c r="G155" s="222" t="s">
        <v>307</v>
      </c>
      <c r="H155" s="223">
        <v>3.5</v>
      </c>
      <c r="I155" s="224"/>
      <c r="J155" s="225">
        <f>ROUND(I155*H155,2)</f>
        <v>0</v>
      </c>
      <c r="K155" s="221" t="s">
        <v>125</v>
      </c>
      <c r="L155" s="226"/>
      <c r="M155" s="227" t="s">
        <v>19</v>
      </c>
      <c r="N155" s="228" t="s">
        <v>47</v>
      </c>
      <c r="O155" s="83"/>
      <c r="P155" s="208">
        <f>O155*H155</f>
        <v>0</v>
      </c>
      <c r="Q155" s="208">
        <v>0.001</v>
      </c>
      <c r="R155" s="208">
        <f>Q155*H155</f>
        <v>0.0035000000000000001</v>
      </c>
      <c r="S155" s="208">
        <v>0</v>
      </c>
      <c r="T155" s="20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0" t="s">
        <v>298</v>
      </c>
      <c r="AT155" s="210" t="s">
        <v>163</v>
      </c>
      <c r="AU155" s="210" t="s">
        <v>85</v>
      </c>
      <c r="AY155" s="16" t="s">
        <v>118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6" t="s">
        <v>83</v>
      </c>
      <c r="BK155" s="211">
        <f>ROUND(I155*H155,2)</f>
        <v>0</v>
      </c>
      <c r="BL155" s="16" t="s">
        <v>150</v>
      </c>
      <c r="BM155" s="210" t="s">
        <v>313</v>
      </c>
    </row>
    <row r="156" s="13" customFormat="1">
      <c r="A156" s="13"/>
      <c r="B156" s="229"/>
      <c r="C156" s="230"/>
      <c r="D156" s="217" t="s">
        <v>255</v>
      </c>
      <c r="E156" s="230"/>
      <c r="F156" s="231" t="s">
        <v>314</v>
      </c>
      <c r="G156" s="230"/>
      <c r="H156" s="232">
        <v>3.5</v>
      </c>
      <c r="I156" s="233"/>
      <c r="J156" s="230"/>
      <c r="K156" s="230"/>
      <c r="L156" s="234"/>
      <c r="M156" s="235"/>
      <c r="N156" s="236"/>
      <c r="O156" s="236"/>
      <c r="P156" s="236"/>
      <c r="Q156" s="236"/>
      <c r="R156" s="236"/>
      <c r="S156" s="236"/>
      <c r="T156" s="23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8" t="s">
        <v>255</v>
      </c>
      <c r="AU156" s="238" t="s">
        <v>85</v>
      </c>
      <c r="AV156" s="13" t="s">
        <v>85</v>
      </c>
      <c r="AW156" s="13" t="s">
        <v>4</v>
      </c>
      <c r="AX156" s="13" t="s">
        <v>83</v>
      </c>
      <c r="AY156" s="238" t="s">
        <v>118</v>
      </c>
    </row>
    <row r="157" s="2" customFormat="1" ht="16.5" customHeight="1">
      <c r="A157" s="37"/>
      <c r="B157" s="38"/>
      <c r="C157" s="219" t="s">
        <v>315</v>
      </c>
      <c r="D157" s="219" t="s">
        <v>163</v>
      </c>
      <c r="E157" s="220" t="s">
        <v>316</v>
      </c>
      <c r="F157" s="221" t="s">
        <v>317</v>
      </c>
      <c r="G157" s="222" t="s">
        <v>124</v>
      </c>
      <c r="H157" s="223">
        <v>114</v>
      </c>
      <c r="I157" s="224"/>
      <c r="J157" s="225">
        <f>ROUND(I157*H157,2)</f>
        <v>0</v>
      </c>
      <c r="K157" s="221" t="s">
        <v>125</v>
      </c>
      <c r="L157" s="226"/>
      <c r="M157" s="227" t="s">
        <v>19</v>
      </c>
      <c r="N157" s="228" t="s">
        <v>47</v>
      </c>
      <c r="O157" s="83"/>
      <c r="P157" s="208">
        <f>O157*H157</f>
        <v>0</v>
      </c>
      <c r="Q157" s="208">
        <v>0.00035</v>
      </c>
      <c r="R157" s="208">
        <f>Q157*H157</f>
        <v>0.039899999999999998</v>
      </c>
      <c r="S157" s="208">
        <v>0</v>
      </c>
      <c r="T157" s="20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0" t="s">
        <v>247</v>
      </c>
      <c r="AT157" s="210" t="s">
        <v>163</v>
      </c>
      <c r="AU157" s="210" t="s">
        <v>85</v>
      </c>
      <c r="AY157" s="16" t="s">
        <v>118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6" t="s">
        <v>83</v>
      </c>
      <c r="BK157" s="211">
        <f>ROUND(I157*H157,2)</f>
        <v>0</v>
      </c>
      <c r="BL157" s="16" t="s">
        <v>208</v>
      </c>
      <c r="BM157" s="210" t="s">
        <v>318</v>
      </c>
    </row>
    <row r="158" s="12" customFormat="1" ht="25.92" customHeight="1">
      <c r="A158" s="12"/>
      <c r="B158" s="183"/>
      <c r="C158" s="184"/>
      <c r="D158" s="185" t="s">
        <v>75</v>
      </c>
      <c r="E158" s="186" t="s">
        <v>319</v>
      </c>
      <c r="F158" s="186" t="s">
        <v>320</v>
      </c>
      <c r="G158" s="184"/>
      <c r="H158" s="184"/>
      <c r="I158" s="187"/>
      <c r="J158" s="188">
        <f>BK158</f>
        <v>0</v>
      </c>
      <c r="K158" s="184"/>
      <c r="L158" s="189"/>
      <c r="M158" s="190"/>
      <c r="N158" s="191"/>
      <c r="O158" s="191"/>
      <c r="P158" s="192">
        <f>P159</f>
        <v>0</v>
      </c>
      <c r="Q158" s="191"/>
      <c r="R158" s="192">
        <f>R159</f>
        <v>0</v>
      </c>
      <c r="S158" s="191"/>
      <c r="T158" s="193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4" t="s">
        <v>142</v>
      </c>
      <c r="AT158" s="195" t="s">
        <v>75</v>
      </c>
      <c r="AU158" s="195" t="s">
        <v>76</v>
      </c>
      <c r="AY158" s="194" t="s">
        <v>118</v>
      </c>
      <c r="BK158" s="196">
        <f>BK159</f>
        <v>0</v>
      </c>
    </row>
    <row r="159" s="12" customFormat="1" ht="22.8" customHeight="1">
      <c r="A159" s="12"/>
      <c r="B159" s="183"/>
      <c r="C159" s="184"/>
      <c r="D159" s="185" t="s">
        <v>75</v>
      </c>
      <c r="E159" s="197" t="s">
        <v>321</v>
      </c>
      <c r="F159" s="197" t="s">
        <v>320</v>
      </c>
      <c r="G159" s="184"/>
      <c r="H159" s="184"/>
      <c r="I159" s="187"/>
      <c r="J159" s="198">
        <f>BK159</f>
        <v>0</v>
      </c>
      <c r="K159" s="184"/>
      <c r="L159" s="189"/>
      <c r="M159" s="190"/>
      <c r="N159" s="191"/>
      <c r="O159" s="191"/>
      <c r="P159" s="192">
        <f>SUM(P160:P170)</f>
        <v>0</v>
      </c>
      <c r="Q159" s="191"/>
      <c r="R159" s="192">
        <f>SUM(R160:R170)</f>
        <v>0</v>
      </c>
      <c r="S159" s="191"/>
      <c r="T159" s="193">
        <f>SUM(T160:T170)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94" t="s">
        <v>142</v>
      </c>
      <c r="AT159" s="195" t="s">
        <v>75</v>
      </c>
      <c r="AU159" s="195" t="s">
        <v>83</v>
      </c>
      <c r="AY159" s="194" t="s">
        <v>118</v>
      </c>
      <c r="BK159" s="196">
        <f>SUM(BK160:BK170)</f>
        <v>0</v>
      </c>
    </row>
    <row r="160" s="2" customFormat="1" ht="16.5" customHeight="1">
      <c r="A160" s="37"/>
      <c r="B160" s="38"/>
      <c r="C160" s="199" t="s">
        <v>322</v>
      </c>
      <c r="D160" s="199" t="s">
        <v>121</v>
      </c>
      <c r="E160" s="200" t="s">
        <v>323</v>
      </c>
      <c r="F160" s="201" t="s">
        <v>324</v>
      </c>
      <c r="G160" s="202" t="s">
        <v>325</v>
      </c>
      <c r="H160" s="203">
        <v>1</v>
      </c>
      <c r="I160" s="204"/>
      <c r="J160" s="205">
        <f>ROUND(I160*H160,2)</f>
        <v>0</v>
      </c>
      <c r="K160" s="201" t="s">
        <v>19</v>
      </c>
      <c r="L160" s="43"/>
      <c r="M160" s="206" t="s">
        <v>19</v>
      </c>
      <c r="N160" s="207" t="s">
        <v>47</v>
      </c>
      <c r="O160" s="83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0" t="s">
        <v>208</v>
      </c>
      <c r="AT160" s="210" t="s">
        <v>121</v>
      </c>
      <c r="AU160" s="210" t="s">
        <v>85</v>
      </c>
      <c r="AY160" s="16" t="s">
        <v>118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6" t="s">
        <v>83</v>
      </c>
      <c r="BK160" s="211">
        <f>ROUND(I160*H160,2)</f>
        <v>0</v>
      </c>
      <c r="BL160" s="16" t="s">
        <v>208</v>
      </c>
      <c r="BM160" s="210" t="s">
        <v>326</v>
      </c>
    </row>
    <row r="161" s="2" customFormat="1" ht="24.15" customHeight="1">
      <c r="A161" s="37"/>
      <c r="B161" s="38"/>
      <c r="C161" s="199" t="s">
        <v>327</v>
      </c>
      <c r="D161" s="199" t="s">
        <v>121</v>
      </c>
      <c r="E161" s="200" t="s">
        <v>328</v>
      </c>
      <c r="F161" s="201" t="s">
        <v>329</v>
      </c>
      <c r="G161" s="202" t="s">
        <v>214</v>
      </c>
      <c r="H161" s="203">
        <v>1</v>
      </c>
      <c r="I161" s="204"/>
      <c r="J161" s="205">
        <f>ROUND(I161*H161,2)</f>
        <v>0</v>
      </c>
      <c r="K161" s="201" t="s">
        <v>125</v>
      </c>
      <c r="L161" s="43"/>
      <c r="M161" s="206" t="s">
        <v>19</v>
      </c>
      <c r="N161" s="207" t="s">
        <v>47</v>
      </c>
      <c r="O161" s="83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0" t="s">
        <v>208</v>
      </c>
      <c r="AT161" s="210" t="s">
        <v>121</v>
      </c>
      <c r="AU161" s="210" t="s">
        <v>85</v>
      </c>
      <c r="AY161" s="16" t="s">
        <v>118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6" t="s">
        <v>83</v>
      </c>
      <c r="BK161" s="211">
        <f>ROUND(I161*H161,2)</f>
        <v>0</v>
      </c>
      <c r="BL161" s="16" t="s">
        <v>208</v>
      </c>
      <c r="BM161" s="210" t="s">
        <v>330</v>
      </c>
    </row>
    <row r="162" s="2" customFormat="1">
      <c r="A162" s="37"/>
      <c r="B162" s="38"/>
      <c r="C162" s="39"/>
      <c r="D162" s="212" t="s">
        <v>128</v>
      </c>
      <c r="E162" s="39"/>
      <c r="F162" s="213" t="s">
        <v>331</v>
      </c>
      <c r="G162" s="39"/>
      <c r="H162" s="39"/>
      <c r="I162" s="214"/>
      <c r="J162" s="39"/>
      <c r="K162" s="39"/>
      <c r="L162" s="43"/>
      <c r="M162" s="215"/>
      <c r="N162" s="216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128</v>
      </c>
      <c r="AU162" s="16" t="s">
        <v>85</v>
      </c>
    </row>
    <row r="163" s="2" customFormat="1" ht="16.5" customHeight="1">
      <c r="A163" s="37"/>
      <c r="B163" s="38"/>
      <c r="C163" s="199" t="s">
        <v>332</v>
      </c>
      <c r="D163" s="199" t="s">
        <v>121</v>
      </c>
      <c r="E163" s="200" t="s">
        <v>333</v>
      </c>
      <c r="F163" s="201" t="s">
        <v>334</v>
      </c>
      <c r="G163" s="202" t="s">
        <v>325</v>
      </c>
      <c r="H163" s="203">
        <v>1</v>
      </c>
      <c r="I163" s="204"/>
      <c r="J163" s="205">
        <f>ROUND(I163*H163,2)</f>
        <v>0</v>
      </c>
      <c r="K163" s="201" t="s">
        <v>19</v>
      </c>
      <c r="L163" s="43"/>
      <c r="M163" s="206" t="s">
        <v>19</v>
      </c>
      <c r="N163" s="207" t="s">
        <v>47</v>
      </c>
      <c r="O163" s="83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0" t="s">
        <v>208</v>
      </c>
      <c r="AT163" s="210" t="s">
        <v>121</v>
      </c>
      <c r="AU163" s="210" t="s">
        <v>85</v>
      </c>
      <c r="AY163" s="16" t="s">
        <v>118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6" t="s">
        <v>83</v>
      </c>
      <c r="BK163" s="211">
        <f>ROUND(I163*H163,2)</f>
        <v>0</v>
      </c>
      <c r="BL163" s="16" t="s">
        <v>208</v>
      </c>
      <c r="BM163" s="210" t="s">
        <v>335</v>
      </c>
    </row>
    <row r="164" s="2" customFormat="1" ht="16.5" customHeight="1">
      <c r="A164" s="37"/>
      <c r="B164" s="38"/>
      <c r="C164" s="199" t="s">
        <v>336</v>
      </c>
      <c r="D164" s="199" t="s">
        <v>121</v>
      </c>
      <c r="E164" s="200" t="s">
        <v>337</v>
      </c>
      <c r="F164" s="201" t="s">
        <v>338</v>
      </c>
      <c r="G164" s="202" t="s">
        <v>325</v>
      </c>
      <c r="H164" s="203">
        <v>1</v>
      </c>
      <c r="I164" s="204"/>
      <c r="J164" s="205">
        <f>ROUND(I164*H164,2)</f>
        <v>0</v>
      </c>
      <c r="K164" s="201" t="s">
        <v>19</v>
      </c>
      <c r="L164" s="43"/>
      <c r="M164" s="206" t="s">
        <v>19</v>
      </c>
      <c r="N164" s="207" t="s">
        <v>47</v>
      </c>
      <c r="O164" s="83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0" t="s">
        <v>208</v>
      </c>
      <c r="AT164" s="210" t="s">
        <v>121</v>
      </c>
      <c r="AU164" s="210" t="s">
        <v>85</v>
      </c>
      <c r="AY164" s="16" t="s">
        <v>118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6" t="s">
        <v>83</v>
      </c>
      <c r="BK164" s="211">
        <f>ROUND(I164*H164,2)</f>
        <v>0</v>
      </c>
      <c r="BL164" s="16" t="s">
        <v>208</v>
      </c>
      <c r="BM164" s="210" t="s">
        <v>339</v>
      </c>
    </row>
    <row r="165" s="2" customFormat="1" ht="16.5" customHeight="1">
      <c r="A165" s="37"/>
      <c r="B165" s="38"/>
      <c r="C165" s="199" t="s">
        <v>340</v>
      </c>
      <c r="D165" s="199" t="s">
        <v>121</v>
      </c>
      <c r="E165" s="200" t="s">
        <v>341</v>
      </c>
      <c r="F165" s="201" t="s">
        <v>342</v>
      </c>
      <c r="G165" s="202" t="s">
        <v>325</v>
      </c>
      <c r="H165" s="203">
        <v>1</v>
      </c>
      <c r="I165" s="204"/>
      <c r="J165" s="205">
        <f>ROUND(I165*H165,2)</f>
        <v>0</v>
      </c>
      <c r="K165" s="201" t="s">
        <v>19</v>
      </c>
      <c r="L165" s="43"/>
      <c r="M165" s="206" t="s">
        <v>19</v>
      </c>
      <c r="N165" s="207" t="s">
        <v>47</v>
      </c>
      <c r="O165" s="83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0" t="s">
        <v>208</v>
      </c>
      <c r="AT165" s="210" t="s">
        <v>121</v>
      </c>
      <c r="AU165" s="210" t="s">
        <v>85</v>
      </c>
      <c r="AY165" s="16" t="s">
        <v>118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6" t="s">
        <v>83</v>
      </c>
      <c r="BK165" s="211">
        <f>ROUND(I165*H165,2)</f>
        <v>0</v>
      </c>
      <c r="BL165" s="16" t="s">
        <v>208</v>
      </c>
      <c r="BM165" s="210" t="s">
        <v>343</v>
      </c>
    </row>
    <row r="166" s="2" customFormat="1" ht="16.5" customHeight="1">
      <c r="A166" s="37"/>
      <c r="B166" s="38"/>
      <c r="C166" s="199" t="s">
        <v>344</v>
      </c>
      <c r="D166" s="199" t="s">
        <v>121</v>
      </c>
      <c r="E166" s="200" t="s">
        <v>345</v>
      </c>
      <c r="F166" s="201" t="s">
        <v>346</v>
      </c>
      <c r="G166" s="202" t="s">
        <v>325</v>
      </c>
      <c r="H166" s="203">
        <v>1</v>
      </c>
      <c r="I166" s="204"/>
      <c r="J166" s="205">
        <f>ROUND(I166*H166,2)</f>
        <v>0</v>
      </c>
      <c r="K166" s="201" t="s">
        <v>19</v>
      </c>
      <c r="L166" s="43"/>
      <c r="M166" s="206" t="s">
        <v>19</v>
      </c>
      <c r="N166" s="207" t="s">
        <v>47</v>
      </c>
      <c r="O166" s="83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0" t="s">
        <v>208</v>
      </c>
      <c r="AT166" s="210" t="s">
        <v>121</v>
      </c>
      <c r="AU166" s="210" t="s">
        <v>85</v>
      </c>
      <c r="AY166" s="16" t="s">
        <v>118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6" t="s">
        <v>83</v>
      </c>
      <c r="BK166" s="211">
        <f>ROUND(I166*H166,2)</f>
        <v>0</v>
      </c>
      <c r="BL166" s="16" t="s">
        <v>208</v>
      </c>
      <c r="BM166" s="210" t="s">
        <v>347</v>
      </c>
    </row>
    <row r="167" s="2" customFormat="1" ht="16.5" customHeight="1">
      <c r="A167" s="37"/>
      <c r="B167" s="38"/>
      <c r="C167" s="199" t="s">
        <v>348</v>
      </c>
      <c r="D167" s="199" t="s">
        <v>121</v>
      </c>
      <c r="E167" s="200" t="s">
        <v>349</v>
      </c>
      <c r="F167" s="201" t="s">
        <v>350</v>
      </c>
      <c r="G167" s="202" t="s">
        <v>228</v>
      </c>
      <c r="H167" s="203">
        <v>24</v>
      </c>
      <c r="I167" s="204"/>
      <c r="J167" s="205">
        <f>ROUND(I167*H167,2)</f>
        <v>0</v>
      </c>
      <c r="K167" s="201" t="s">
        <v>19</v>
      </c>
      <c r="L167" s="43"/>
      <c r="M167" s="206" t="s">
        <v>19</v>
      </c>
      <c r="N167" s="207" t="s">
        <v>47</v>
      </c>
      <c r="O167" s="83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0" t="s">
        <v>208</v>
      </c>
      <c r="AT167" s="210" t="s">
        <v>121</v>
      </c>
      <c r="AU167" s="210" t="s">
        <v>85</v>
      </c>
      <c r="AY167" s="16" t="s">
        <v>118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6" t="s">
        <v>83</v>
      </c>
      <c r="BK167" s="211">
        <f>ROUND(I167*H167,2)</f>
        <v>0</v>
      </c>
      <c r="BL167" s="16" t="s">
        <v>208</v>
      </c>
      <c r="BM167" s="210" t="s">
        <v>351</v>
      </c>
    </row>
    <row r="168" s="2" customFormat="1" ht="16.5" customHeight="1">
      <c r="A168" s="37"/>
      <c r="B168" s="38"/>
      <c r="C168" s="199" t="s">
        <v>352</v>
      </c>
      <c r="D168" s="199" t="s">
        <v>121</v>
      </c>
      <c r="E168" s="200" t="s">
        <v>353</v>
      </c>
      <c r="F168" s="201" t="s">
        <v>354</v>
      </c>
      <c r="G168" s="202" t="s">
        <v>228</v>
      </c>
      <c r="H168" s="203">
        <v>24</v>
      </c>
      <c r="I168" s="204"/>
      <c r="J168" s="205">
        <f>ROUND(I168*H168,2)</f>
        <v>0</v>
      </c>
      <c r="K168" s="201" t="s">
        <v>19</v>
      </c>
      <c r="L168" s="43"/>
      <c r="M168" s="206" t="s">
        <v>19</v>
      </c>
      <c r="N168" s="207" t="s">
        <v>47</v>
      </c>
      <c r="O168" s="83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0" t="s">
        <v>208</v>
      </c>
      <c r="AT168" s="210" t="s">
        <v>121</v>
      </c>
      <c r="AU168" s="210" t="s">
        <v>85</v>
      </c>
      <c r="AY168" s="16" t="s">
        <v>118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6" t="s">
        <v>83</v>
      </c>
      <c r="BK168" s="211">
        <f>ROUND(I168*H168,2)</f>
        <v>0</v>
      </c>
      <c r="BL168" s="16" t="s">
        <v>208</v>
      </c>
      <c r="BM168" s="210" t="s">
        <v>355</v>
      </c>
    </row>
    <row r="169" s="2" customFormat="1">
      <c r="A169" s="37"/>
      <c r="B169" s="38"/>
      <c r="C169" s="39"/>
      <c r="D169" s="217" t="s">
        <v>154</v>
      </c>
      <c r="E169" s="39"/>
      <c r="F169" s="218" t="s">
        <v>356</v>
      </c>
      <c r="G169" s="39"/>
      <c r="H169" s="39"/>
      <c r="I169" s="214"/>
      <c r="J169" s="39"/>
      <c r="K169" s="39"/>
      <c r="L169" s="43"/>
      <c r="M169" s="215"/>
      <c r="N169" s="216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154</v>
      </c>
      <c r="AU169" s="16" t="s">
        <v>85</v>
      </c>
    </row>
    <row r="170" s="2" customFormat="1" ht="16.5" customHeight="1">
      <c r="A170" s="37"/>
      <c r="B170" s="38"/>
      <c r="C170" s="199" t="s">
        <v>357</v>
      </c>
      <c r="D170" s="199" t="s">
        <v>121</v>
      </c>
      <c r="E170" s="200" t="s">
        <v>358</v>
      </c>
      <c r="F170" s="201" t="s">
        <v>359</v>
      </c>
      <c r="G170" s="202" t="s">
        <v>228</v>
      </c>
      <c r="H170" s="203">
        <v>1</v>
      </c>
      <c r="I170" s="204"/>
      <c r="J170" s="205">
        <f>ROUND(I170*H170,2)</f>
        <v>0</v>
      </c>
      <c r="K170" s="201" t="s">
        <v>19</v>
      </c>
      <c r="L170" s="43"/>
      <c r="M170" s="239" t="s">
        <v>19</v>
      </c>
      <c r="N170" s="240" t="s">
        <v>47</v>
      </c>
      <c r="O170" s="241"/>
      <c r="P170" s="242">
        <f>O170*H170</f>
        <v>0</v>
      </c>
      <c r="Q170" s="242">
        <v>0</v>
      </c>
      <c r="R170" s="242">
        <f>Q170*H170</f>
        <v>0</v>
      </c>
      <c r="S170" s="242">
        <v>0</v>
      </c>
      <c r="T170" s="24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0" t="s">
        <v>208</v>
      </c>
      <c r="AT170" s="210" t="s">
        <v>121</v>
      </c>
      <c r="AU170" s="210" t="s">
        <v>85</v>
      </c>
      <c r="AY170" s="16" t="s">
        <v>118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6" t="s">
        <v>83</v>
      </c>
      <c r="BK170" s="211">
        <f>ROUND(I170*H170,2)</f>
        <v>0</v>
      </c>
      <c r="BL170" s="16" t="s">
        <v>208</v>
      </c>
      <c r="BM170" s="210" t="s">
        <v>360</v>
      </c>
    </row>
    <row r="171" s="2" customFormat="1" ht="6.96" customHeight="1">
      <c r="A171" s="37"/>
      <c r="B171" s="58"/>
      <c r="C171" s="59"/>
      <c r="D171" s="59"/>
      <c r="E171" s="59"/>
      <c r="F171" s="59"/>
      <c r="G171" s="59"/>
      <c r="H171" s="59"/>
      <c r="I171" s="59"/>
      <c r="J171" s="59"/>
      <c r="K171" s="59"/>
      <c r="L171" s="43"/>
      <c r="M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</row>
  </sheetData>
  <sheetProtection sheet="1" autoFilter="0" formatColumns="0" formatRows="0" objects="1" scenarios="1" spinCount="100000" saltValue="a5Po4A024sBZPKJdOWLPvRrI7Fb1Y3b9D+CY2sYRYNQIwnxvcHDa0TdHK7OSLm7GZAXkbmlJuLPkiSipmjes8Q==" hashValue="drVZXJaYbeiFmd1XX7zVgzJyFCPEisyJFVXm2mRnzXHHOPVERmSxw3eCYptgNrqoc/bN7hMFZpY3sptxPup8Wg==" algorithmName="SHA-512" password="CC35"/>
  <autoFilter ref="C88:K170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1_01/119003211"/>
    <hyperlink ref="F97" r:id="rId2" display="https://podminky.urs.cz/item/CS_URS_2021_01/119003212"/>
    <hyperlink ref="F99" r:id="rId3" display="https://podminky.urs.cz/item/CS_URS_2021_01/121151103"/>
    <hyperlink ref="F103" r:id="rId4" display="https://podminky.urs.cz/item/CS_URS_2021_01/131213101"/>
    <hyperlink ref="F107" r:id="rId5" display="https://podminky.urs.cz/item/CS_URS_2021_01/131213101"/>
    <hyperlink ref="F113" r:id="rId6" display="https://podminky.urs.cz/item/CS_URS_2021_01/141721216"/>
    <hyperlink ref="F115" r:id="rId7" display="https://podminky.urs.cz/item/CS_URS_2021_01/132212112"/>
    <hyperlink ref="F118" r:id="rId8" display="https://podminky.urs.cz/item/CS_URS_2021_01/741122222"/>
    <hyperlink ref="F120" r:id="rId9" display="https://podminky.urs.cz/item/CS_URS_2021_01/210100014"/>
    <hyperlink ref="F130" r:id="rId10" display="https://podminky.urs.cz/item/CS_URS_2021_01/741120406"/>
    <hyperlink ref="F132" r:id="rId11" display="https://podminky.urs.cz/item/CS_URS_2021_01/741130012"/>
    <hyperlink ref="F136" r:id="rId12" display="https://podminky.urs.cz/item/CS_URS_2021_01/741122226"/>
    <hyperlink ref="F138" r:id="rId13" display="https://podminky.urs.cz/item/CS_URS_2021_01/741130013"/>
    <hyperlink ref="F142" r:id="rId14" display="https://podminky.urs.cz/item/CS_URS_2021_01/741122223"/>
    <hyperlink ref="F144" r:id="rId15" display="https://podminky.urs.cz/item/CS_URS_2021_01/741130007"/>
    <hyperlink ref="F150" r:id="rId16" display="https://podminky.urs.cz/item/CS_URS_2021_01/210191515"/>
    <hyperlink ref="F162" r:id="rId17" display="https://podminky.urs.cz/item/CS_URS_2021_01/741810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4" customWidth="1"/>
    <col min="2" max="2" width="1.667969" style="244" customWidth="1"/>
    <col min="3" max="4" width="5" style="244" customWidth="1"/>
    <col min="5" max="5" width="11.66016" style="244" customWidth="1"/>
    <col min="6" max="6" width="9.160156" style="244" customWidth="1"/>
    <col min="7" max="7" width="5" style="244" customWidth="1"/>
    <col min="8" max="8" width="77.83203" style="244" customWidth="1"/>
    <col min="9" max="10" width="20" style="244" customWidth="1"/>
    <col min="11" max="11" width="1.667969" style="244" customWidth="1"/>
  </cols>
  <sheetData>
    <row r="1" s="1" customFormat="1" ht="37.5" customHeight="1"/>
    <row r="2" s="1" customFormat="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="14" customFormat="1" ht="45" customHeight="1">
      <c r="B3" s="248"/>
      <c r="C3" s="249" t="s">
        <v>361</v>
      </c>
      <c r="D3" s="249"/>
      <c r="E3" s="249"/>
      <c r="F3" s="249"/>
      <c r="G3" s="249"/>
      <c r="H3" s="249"/>
      <c r="I3" s="249"/>
      <c r="J3" s="249"/>
      <c r="K3" s="250"/>
    </row>
    <row r="4" s="1" customFormat="1" ht="25.5" customHeight="1">
      <c r="B4" s="251"/>
      <c r="C4" s="252" t="s">
        <v>362</v>
      </c>
      <c r="D4" s="252"/>
      <c r="E4" s="252"/>
      <c r="F4" s="252"/>
      <c r="G4" s="252"/>
      <c r="H4" s="252"/>
      <c r="I4" s="252"/>
      <c r="J4" s="252"/>
      <c r="K4" s="253"/>
    </row>
    <row r="5" s="1" customFormat="1" ht="5.25" customHeight="1">
      <c r="B5" s="251"/>
      <c r="C5" s="254"/>
      <c r="D5" s="254"/>
      <c r="E5" s="254"/>
      <c r="F5" s="254"/>
      <c r="G5" s="254"/>
      <c r="H5" s="254"/>
      <c r="I5" s="254"/>
      <c r="J5" s="254"/>
      <c r="K5" s="253"/>
    </row>
    <row r="6" s="1" customFormat="1" ht="15" customHeight="1">
      <c r="B6" s="251"/>
      <c r="C6" s="255" t="s">
        <v>363</v>
      </c>
      <c r="D6" s="255"/>
      <c r="E6" s="255"/>
      <c r="F6" s="255"/>
      <c r="G6" s="255"/>
      <c r="H6" s="255"/>
      <c r="I6" s="255"/>
      <c r="J6" s="255"/>
      <c r="K6" s="253"/>
    </row>
    <row r="7" s="1" customFormat="1" ht="15" customHeight="1">
      <c r="B7" s="256"/>
      <c r="C7" s="255" t="s">
        <v>364</v>
      </c>
      <c r="D7" s="255"/>
      <c r="E7" s="255"/>
      <c r="F7" s="255"/>
      <c r="G7" s="255"/>
      <c r="H7" s="255"/>
      <c r="I7" s="255"/>
      <c r="J7" s="255"/>
      <c r="K7" s="253"/>
    </row>
    <row r="8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="1" customFormat="1" ht="15" customHeight="1">
      <c r="B9" s="256"/>
      <c r="C9" s="255" t="s">
        <v>365</v>
      </c>
      <c r="D9" s="255"/>
      <c r="E9" s="255"/>
      <c r="F9" s="255"/>
      <c r="G9" s="255"/>
      <c r="H9" s="255"/>
      <c r="I9" s="255"/>
      <c r="J9" s="255"/>
      <c r="K9" s="253"/>
    </row>
    <row r="10" s="1" customFormat="1" ht="15" customHeight="1">
      <c r="B10" s="256"/>
      <c r="C10" s="255"/>
      <c r="D10" s="255" t="s">
        <v>366</v>
      </c>
      <c r="E10" s="255"/>
      <c r="F10" s="255"/>
      <c r="G10" s="255"/>
      <c r="H10" s="255"/>
      <c r="I10" s="255"/>
      <c r="J10" s="255"/>
      <c r="K10" s="253"/>
    </row>
    <row r="11" s="1" customFormat="1" ht="15" customHeight="1">
      <c r="B11" s="256"/>
      <c r="C11" s="257"/>
      <c r="D11" s="255" t="s">
        <v>367</v>
      </c>
      <c r="E11" s="255"/>
      <c r="F11" s="255"/>
      <c r="G11" s="255"/>
      <c r="H11" s="255"/>
      <c r="I11" s="255"/>
      <c r="J11" s="255"/>
      <c r="K11" s="253"/>
    </row>
    <row r="12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="1" customFormat="1" ht="15" customHeight="1">
      <c r="B13" s="256"/>
      <c r="C13" s="257"/>
      <c r="D13" s="258" t="s">
        <v>368</v>
      </c>
      <c r="E13" s="255"/>
      <c r="F13" s="255"/>
      <c r="G13" s="255"/>
      <c r="H13" s="255"/>
      <c r="I13" s="255"/>
      <c r="J13" s="255"/>
      <c r="K13" s="253"/>
    </row>
    <row r="14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="1" customFormat="1" ht="15" customHeight="1">
      <c r="B15" s="256"/>
      <c r="C15" s="257"/>
      <c r="D15" s="255" t="s">
        <v>369</v>
      </c>
      <c r="E15" s="255"/>
      <c r="F15" s="255"/>
      <c r="G15" s="255"/>
      <c r="H15" s="255"/>
      <c r="I15" s="255"/>
      <c r="J15" s="255"/>
      <c r="K15" s="253"/>
    </row>
    <row r="16" s="1" customFormat="1" ht="15" customHeight="1">
      <c r="B16" s="256"/>
      <c r="C16" s="257"/>
      <c r="D16" s="255" t="s">
        <v>370</v>
      </c>
      <c r="E16" s="255"/>
      <c r="F16" s="255"/>
      <c r="G16" s="255"/>
      <c r="H16" s="255"/>
      <c r="I16" s="255"/>
      <c r="J16" s="255"/>
      <c r="K16" s="253"/>
    </row>
    <row r="17" s="1" customFormat="1" ht="15" customHeight="1">
      <c r="B17" s="256"/>
      <c r="C17" s="257"/>
      <c r="D17" s="255" t="s">
        <v>371</v>
      </c>
      <c r="E17" s="255"/>
      <c r="F17" s="255"/>
      <c r="G17" s="255"/>
      <c r="H17" s="255"/>
      <c r="I17" s="255"/>
      <c r="J17" s="255"/>
      <c r="K17" s="253"/>
    </row>
    <row r="18" s="1" customFormat="1" ht="15" customHeight="1">
      <c r="B18" s="256"/>
      <c r="C18" s="257"/>
      <c r="D18" s="257"/>
      <c r="E18" s="259" t="s">
        <v>82</v>
      </c>
      <c r="F18" s="255" t="s">
        <v>372</v>
      </c>
      <c r="G18" s="255"/>
      <c r="H18" s="255"/>
      <c r="I18" s="255"/>
      <c r="J18" s="255"/>
      <c r="K18" s="253"/>
    </row>
    <row r="19" s="1" customFormat="1" ht="15" customHeight="1">
      <c r="B19" s="256"/>
      <c r="C19" s="257"/>
      <c r="D19" s="257"/>
      <c r="E19" s="259" t="s">
        <v>373</v>
      </c>
      <c r="F19" s="255" t="s">
        <v>374</v>
      </c>
      <c r="G19" s="255"/>
      <c r="H19" s="255"/>
      <c r="I19" s="255"/>
      <c r="J19" s="255"/>
      <c r="K19" s="253"/>
    </row>
    <row r="20" s="1" customFormat="1" ht="15" customHeight="1">
      <c r="B20" s="256"/>
      <c r="C20" s="257"/>
      <c r="D20" s="257"/>
      <c r="E20" s="259" t="s">
        <v>375</v>
      </c>
      <c r="F20" s="255" t="s">
        <v>376</v>
      </c>
      <c r="G20" s="255"/>
      <c r="H20" s="255"/>
      <c r="I20" s="255"/>
      <c r="J20" s="255"/>
      <c r="K20" s="253"/>
    </row>
    <row r="21" s="1" customFormat="1" ht="15" customHeight="1">
      <c r="B21" s="256"/>
      <c r="C21" s="257"/>
      <c r="D21" s="257"/>
      <c r="E21" s="259" t="s">
        <v>377</v>
      </c>
      <c r="F21" s="255" t="s">
        <v>378</v>
      </c>
      <c r="G21" s="255"/>
      <c r="H21" s="255"/>
      <c r="I21" s="255"/>
      <c r="J21" s="255"/>
      <c r="K21" s="253"/>
    </row>
    <row r="22" s="1" customFormat="1" ht="15" customHeight="1">
      <c r="B22" s="256"/>
      <c r="C22" s="257"/>
      <c r="D22" s="257"/>
      <c r="E22" s="259" t="s">
        <v>319</v>
      </c>
      <c r="F22" s="255" t="s">
        <v>320</v>
      </c>
      <c r="G22" s="255"/>
      <c r="H22" s="255"/>
      <c r="I22" s="255"/>
      <c r="J22" s="255"/>
      <c r="K22" s="253"/>
    </row>
    <row r="23" s="1" customFormat="1" ht="15" customHeight="1">
      <c r="B23" s="256"/>
      <c r="C23" s="257"/>
      <c r="D23" s="257"/>
      <c r="E23" s="259" t="s">
        <v>379</v>
      </c>
      <c r="F23" s="255" t="s">
        <v>380</v>
      </c>
      <c r="G23" s="255"/>
      <c r="H23" s="255"/>
      <c r="I23" s="255"/>
      <c r="J23" s="255"/>
      <c r="K23" s="253"/>
    </row>
    <row r="24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="1" customFormat="1" ht="15" customHeight="1">
      <c r="B25" s="256"/>
      <c r="C25" s="255" t="s">
        <v>381</v>
      </c>
      <c r="D25" s="255"/>
      <c r="E25" s="255"/>
      <c r="F25" s="255"/>
      <c r="G25" s="255"/>
      <c r="H25" s="255"/>
      <c r="I25" s="255"/>
      <c r="J25" s="255"/>
      <c r="K25" s="253"/>
    </row>
    <row r="26" s="1" customFormat="1" ht="15" customHeight="1">
      <c r="B26" s="256"/>
      <c r="C26" s="255" t="s">
        <v>382</v>
      </c>
      <c r="D26" s="255"/>
      <c r="E26" s="255"/>
      <c r="F26" s="255"/>
      <c r="G26" s="255"/>
      <c r="H26" s="255"/>
      <c r="I26" s="255"/>
      <c r="J26" s="255"/>
      <c r="K26" s="253"/>
    </row>
    <row r="27" s="1" customFormat="1" ht="15" customHeight="1">
      <c r="B27" s="256"/>
      <c r="C27" s="255"/>
      <c r="D27" s="255" t="s">
        <v>383</v>
      </c>
      <c r="E27" s="255"/>
      <c r="F27" s="255"/>
      <c r="G27" s="255"/>
      <c r="H27" s="255"/>
      <c r="I27" s="255"/>
      <c r="J27" s="255"/>
      <c r="K27" s="253"/>
    </row>
    <row r="28" s="1" customFormat="1" ht="15" customHeight="1">
      <c r="B28" s="256"/>
      <c r="C28" s="257"/>
      <c r="D28" s="255" t="s">
        <v>384</v>
      </c>
      <c r="E28" s="255"/>
      <c r="F28" s="255"/>
      <c r="G28" s="255"/>
      <c r="H28" s="255"/>
      <c r="I28" s="255"/>
      <c r="J28" s="255"/>
      <c r="K28" s="253"/>
    </row>
    <row r="29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="1" customFormat="1" ht="15" customHeight="1">
      <c r="B30" s="256"/>
      <c r="C30" s="257"/>
      <c r="D30" s="255" t="s">
        <v>385</v>
      </c>
      <c r="E30" s="255"/>
      <c r="F30" s="255"/>
      <c r="G30" s="255"/>
      <c r="H30" s="255"/>
      <c r="I30" s="255"/>
      <c r="J30" s="255"/>
      <c r="K30" s="253"/>
    </row>
    <row r="31" s="1" customFormat="1" ht="15" customHeight="1">
      <c r="B31" s="256"/>
      <c r="C31" s="257"/>
      <c r="D31" s="255" t="s">
        <v>386</v>
      </c>
      <c r="E31" s="255"/>
      <c r="F31" s="255"/>
      <c r="G31" s="255"/>
      <c r="H31" s="255"/>
      <c r="I31" s="255"/>
      <c r="J31" s="255"/>
      <c r="K31" s="253"/>
    </row>
    <row r="32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="1" customFormat="1" ht="15" customHeight="1">
      <c r="B33" s="256"/>
      <c r="C33" s="257"/>
      <c r="D33" s="255" t="s">
        <v>387</v>
      </c>
      <c r="E33" s="255"/>
      <c r="F33" s="255"/>
      <c r="G33" s="255"/>
      <c r="H33" s="255"/>
      <c r="I33" s="255"/>
      <c r="J33" s="255"/>
      <c r="K33" s="253"/>
    </row>
    <row r="34" s="1" customFormat="1" ht="15" customHeight="1">
      <c r="B34" s="256"/>
      <c r="C34" s="257"/>
      <c r="D34" s="255" t="s">
        <v>388</v>
      </c>
      <c r="E34" s="255"/>
      <c r="F34" s="255"/>
      <c r="G34" s="255"/>
      <c r="H34" s="255"/>
      <c r="I34" s="255"/>
      <c r="J34" s="255"/>
      <c r="K34" s="253"/>
    </row>
    <row r="35" s="1" customFormat="1" ht="15" customHeight="1">
      <c r="B35" s="256"/>
      <c r="C35" s="257"/>
      <c r="D35" s="255" t="s">
        <v>389</v>
      </c>
      <c r="E35" s="255"/>
      <c r="F35" s="255"/>
      <c r="G35" s="255"/>
      <c r="H35" s="255"/>
      <c r="I35" s="255"/>
      <c r="J35" s="255"/>
      <c r="K35" s="253"/>
    </row>
    <row r="36" s="1" customFormat="1" ht="15" customHeight="1">
      <c r="B36" s="256"/>
      <c r="C36" s="257"/>
      <c r="D36" s="255"/>
      <c r="E36" s="258" t="s">
        <v>104</v>
      </c>
      <c r="F36" s="255"/>
      <c r="G36" s="255" t="s">
        <v>390</v>
      </c>
      <c r="H36" s="255"/>
      <c r="I36" s="255"/>
      <c r="J36" s="255"/>
      <c r="K36" s="253"/>
    </row>
    <row r="37" s="1" customFormat="1" ht="30.75" customHeight="1">
      <c r="B37" s="256"/>
      <c r="C37" s="257"/>
      <c r="D37" s="255"/>
      <c r="E37" s="258" t="s">
        <v>391</v>
      </c>
      <c r="F37" s="255"/>
      <c r="G37" s="255" t="s">
        <v>392</v>
      </c>
      <c r="H37" s="255"/>
      <c r="I37" s="255"/>
      <c r="J37" s="255"/>
      <c r="K37" s="253"/>
    </row>
    <row r="38" s="1" customFormat="1" ht="15" customHeight="1">
      <c r="B38" s="256"/>
      <c r="C38" s="257"/>
      <c r="D38" s="255"/>
      <c r="E38" s="258" t="s">
        <v>57</v>
      </c>
      <c r="F38" s="255"/>
      <c r="G38" s="255" t="s">
        <v>393</v>
      </c>
      <c r="H38" s="255"/>
      <c r="I38" s="255"/>
      <c r="J38" s="255"/>
      <c r="K38" s="253"/>
    </row>
    <row r="39" s="1" customFormat="1" ht="15" customHeight="1">
      <c r="B39" s="256"/>
      <c r="C39" s="257"/>
      <c r="D39" s="255"/>
      <c r="E39" s="258" t="s">
        <v>58</v>
      </c>
      <c r="F39" s="255"/>
      <c r="G39" s="255" t="s">
        <v>394</v>
      </c>
      <c r="H39" s="255"/>
      <c r="I39" s="255"/>
      <c r="J39" s="255"/>
      <c r="K39" s="253"/>
    </row>
    <row r="40" s="1" customFormat="1" ht="15" customHeight="1">
      <c r="B40" s="256"/>
      <c r="C40" s="257"/>
      <c r="D40" s="255"/>
      <c r="E40" s="258" t="s">
        <v>105</v>
      </c>
      <c r="F40" s="255"/>
      <c r="G40" s="255" t="s">
        <v>395</v>
      </c>
      <c r="H40" s="255"/>
      <c r="I40" s="255"/>
      <c r="J40" s="255"/>
      <c r="K40" s="253"/>
    </row>
    <row r="41" s="1" customFormat="1" ht="15" customHeight="1">
      <c r="B41" s="256"/>
      <c r="C41" s="257"/>
      <c r="D41" s="255"/>
      <c r="E41" s="258" t="s">
        <v>106</v>
      </c>
      <c r="F41" s="255"/>
      <c r="G41" s="255" t="s">
        <v>396</v>
      </c>
      <c r="H41" s="255"/>
      <c r="I41" s="255"/>
      <c r="J41" s="255"/>
      <c r="K41" s="253"/>
    </row>
    <row r="42" s="1" customFormat="1" ht="15" customHeight="1">
      <c r="B42" s="256"/>
      <c r="C42" s="257"/>
      <c r="D42" s="255"/>
      <c r="E42" s="258" t="s">
        <v>397</v>
      </c>
      <c r="F42" s="255"/>
      <c r="G42" s="255" t="s">
        <v>398</v>
      </c>
      <c r="H42" s="255"/>
      <c r="I42" s="255"/>
      <c r="J42" s="255"/>
      <c r="K42" s="253"/>
    </row>
    <row r="43" s="1" customFormat="1" ht="15" customHeight="1">
      <c r="B43" s="256"/>
      <c r="C43" s="257"/>
      <c r="D43" s="255"/>
      <c r="E43" s="258"/>
      <c r="F43" s="255"/>
      <c r="G43" s="255" t="s">
        <v>399</v>
      </c>
      <c r="H43" s="255"/>
      <c r="I43" s="255"/>
      <c r="J43" s="255"/>
      <c r="K43" s="253"/>
    </row>
    <row r="44" s="1" customFormat="1" ht="15" customHeight="1">
      <c r="B44" s="256"/>
      <c r="C44" s="257"/>
      <c r="D44" s="255"/>
      <c r="E44" s="258" t="s">
        <v>400</v>
      </c>
      <c r="F44" s="255"/>
      <c r="G44" s="255" t="s">
        <v>401</v>
      </c>
      <c r="H44" s="255"/>
      <c r="I44" s="255"/>
      <c r="J44" s="255"/>
      <c r="K44" s="253"/>
    </row>
    <row r="45" s="1" customFormat="1" ht="15" customHeight="1">
      <c r="B45" s="256"/>
      <c r="C45" s="257"/>
      <c r="D45" s="255"/>
      <c r="E45" s="258" t="s">
        <v>108</v>
      </c>
      <c r="F45" s="255"/>
      <c r="G45" s="255" t="s">
        <v>402</v>
      </c>
      <c r="H45" s="255"/>
      <c r="I45" s="255"/>
      <c r="J45" s="255"/>
      <c r="K45" s="253"/>
    </row>
    <row r="46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="1" customFormat="1" ht="15" customHeight="1">
      <c r="B47" s="256"/>
      <c r="C47" s="257"/>
      <c r="D47" s="255" t="s">
        <v>403</v>
      </c>
      <c r="E47" s="255"/>
      <c r="F47" s="255"/>
      <c r="G47" s="255"/>
      <c r="H47" s="255"/>
      <c r="I47" s="255"/>
      <c r="J47" s="255"/>
      <c r="K47" s="253"/>
    </row>
    <row r="48" s="1" customFormat="1" ht="15" customHeight="1">
      <c r="B48" s="256"/>
      <c r="C48" s="257"/>
      <c r="D48" s="257"/>
      <c r="E48" s="255" t="s">
        <v>404</v>
      </c>
      <c r="F48" s="255"/>
      <c r="G48" s="255"/>
      <c r="H48" s="255"/>
      <c r="I48" s="255"/>
      <c r="J48" s="255"/>
      <c r="K48" s="253"/>
    </row>
    <row r="49" s="1" customFormat="1" ht="15" customHeight="1">
      <c r="B49" s="256"/>
      <c r="C49" s="257"/>
      <c r="D49" s="257"/>
      <c r="E49" s="255" t="s">
        <v>405</v>
      </c>
      <c r="F49" s="255"/>
      <c r="G49" s="255"/>
      <c r="H49" s="255"/>
      <c r="I49" s="255"/>
      <c r="J49" s="255"/>
      <c r="K49" s="253"/>
    </row>
    <row r="50" s="1" customFormat="1" ht="15" customHeight="1">
      <c r="B50" s="256"/>
      <c r="C50" s="257"/>
      <c r="D50" s="257"/>
      <c r="E50" s="255" t="s">
        <v>406</v>
      </c>
      <c r="F50" s="255"/>
      <c r="G50" s="255"/>
      <c r="H50" s="255"/>
      <c r="I50" s="255"/>
      <c r="J50" s="255"/>
      <c r="K50" s="253"/>
    </row>
    <row r="51" s="1" customFormat="1" ht="15" customHeight="1">
      <c r="B51" s="256"/>
      <c r="C51" s="257"/>
      <c r="D51" s="255" t="s">
        <v>407</v>
      </c>
      <c r="E51" s="255"/>
      <c r="F51" s="255"/>
      <c r="G51" s="255"/>
      <c r="H51" s="255"/>
      <c r="I51" s="255"/>
      <c r="J51" s="255"/>
      <c r="K51" s="253"/>
    </row>
    <row r="52" s="1" customFormat="1" ht="25.5" customHeight="1">
      <c r="B52" s="251"/>
      <c r="C52" s="252" t="s">
        <v>408</v>
      </c>
      <c r="D52" s="252"/>
      <c r="E52" s="252"/>
      <c r="F52" s="252"/>
      <c r="G52" s="252"/>
      <c r="H52" s="252"/>
      <c r="I52" s="252"/>
      <c r="J52" s="252"/>
      <c r="K52" s="253"/>
    </row>
    <row r="53" s="1" customFormat="1" ht="5.25" customHeight="1">
      <c r="B53" s="251"/>
      <c r="C53" s="254"/>
      <c r="D53" s="254"/>
      <c r="E53" s="254"/>
      <c r="F53" s="254"/>
      <c r="G53" s="254"/>
      <c r="H53" s="254"/>
      <c r="I53" s="254"/>
      <c r="J53" s="254"/>
      <c r="K53" s="253"/>
    </row>
    <row r="54" s="1" customFormat="1" ht="15" customHeight="1">
      <c r="B54" s="251"/>
      <c r="C54" s="255" t="s">
        <v>409</v>
      </c>
      <c r="D54" s="255"/>
      <c r="E54" s="255"/>
      <c r="F54" s="255"/>
      <c r="G54" s="255"/>
      <c r="H54" s="255"/>
      <c r="I54" s="255"/>
      <c r="J54" s="255"/>
      <c r="K54" s="253"/>
    </row>
    <row r="55" s="1" customFormat="1" ht="15" customHeight="1">
      <c r="B55" s="251"/>
      <c r="C55" s="255" t="s">
        <v>410</v>
      </c>
      <c r="D55" s="255"/>
      <c r="E55" s="255"/>
      <c r="F55" s="255"/>
      <c r="G55" s="255"/>
      <c r="H55" s="255"/>
      <c r="I55" s="255"/>
      <c r="J55" s="255"/>
      <c r="K55" s="253"/>
    </row>
    <row r="56" s="1" customFormat="1" ht="12.75" customHeight="1">
      <c r="B56" s="251"/>
      <c r="C56" s="255"/>
      <c r="D56" s="255"/>
      <c r="E56" s="255"/>
      <c r="F56" s="255"/>
      <c r="G56" s="255"/>
      <c r="H56" s="255"/>
      <c r="I56" s="255"/>
      <c r="J56" s="255"/>
      <c r="K56" s="253"/>
    </row>
    <row r="57" s="1" customFormat="1" ht="15" customHeight="1">
      <c r="B57" s="251"/>
      <c r="C57" s="255" t="s">
        <v>411</v>
      </c>
      <c r="D57" s="255"/>
      <c r="E57" s="255"/>
      <c r="F57" s="255"/>
      <c r="G57" s="255"/>
      <c r="H57" s="255"/>
      <c r="I57" s="255"/>
      <c r="J57" s="255"/>
      <c r="K57" s="253"/>
    </row>
    <row r="58" s="1" customFormat="1" ht="15" customHeight="1">
      <c r="B58" s="251"/>
      <c r="C58" s="257"/>
      <c r="D58" s="255" t="s">
        <v>412</v>
      </c>
      <c r="E58" s="255"/>
      <c r="F58" s="255"/>
      <c r="G58" s="255"/>
      <c r="H58" s="255"/>
      <c r="I58" s="255"/>
      <c r="J58" s="255"/>
      <c r="K58" s="253"/>
    </row>
    <row r="59" s="1" customFormat="1" ht="15" customHeight="1">
      <c r="B59" s="251"/>
      <c r="C59" s="257"/>
      <c r="D59" s="255" t="s">
        <v>413</v>
      </c>
      <c r="E59" s="255"/>
      <c r="F59" s="255"/>
      <c r="G59" s="255"/>
      <c r="H59" s="255"/>
      <c r="I59" s="255"/>
      <c r="J59" s="255"/>
      <c r="K59" s="253"/>
    </row>
    <row r="60" s="1" customFormat="1" ht="15" customHeight="1">
      <c r="B60" s="251"/>
      <c r="C60" s="257"/>
      <c r="D60" s="255" t="s">
        <v>414</v>
      </c>
      <c r="E60" s="255"/>
      <c r="F60" s="255"/>
      <c r="G60" s="255"/>
      <c r="H60" s="255"/>
      <c r="I60" s="255"/>
      <c r="J60" s="255"/>
      <c r="K60" s="253"/>
    </row>
    <row r="61" s="1" customFormat="1" ht="15" customHeight="1">
      <c r="B61" s="251"/>
      <c r="C61" s="257"/>
      <c r="D61" s="255" t="s">
        <v>415</v>
      </c>
      <c r="E61" s="255"/>
      <c r="F61" s="255"/>
      <c r="G61" s="255"/>
      <c r="H61" s="255"/>
      <c r="I61" s="255"/>
      <c r="J61" s="255"/>
      <c r="K61" s="253"/>
    </row>
    <row r="62" s="1" customFormat="1" ht="15" customHeight="1">
      <c r="B62" s="251"/>
      <c r="C62" s="257"/>
      <c r="D62" s="260" t="s">
        <v>416</v>
      </c>
      <c r="E62" s="260"/>
      <c r="F62" s="260"/>
      <c r="G62" s="260"/>
      <c r="H62" s="260"/>
      <c r="I62" s="260"/>
      <c r="J62" s="260"/>
      <c r="K62" s="253"/>
    </row>
    <row r="63" s="1" customFormat="1" ht="15" customHeight="1">
      <c r="B63" s="251"/>
      <c r="C63" s="257"/>
      <c r="D63" s="255" t="s">
        <v>417</v>
      </c>
      <c r="E63" s="255"/>
      <c r="F63" s="255"/>
      <c r="G63" s="255"/>
      <c r="H63" s="255"/>
      <c r="I63" s="255"/>
      <c r="J63" s="255"/>
      <c r="K63" s="253"/>
    </row>
    <row r="64" s="1" customFormat="1" ht="12.75" customHeight="1">
      <c r="B64" s="251"/>
      <c r="C64" s="257"/>
      <c r="D64" s="257"/>
      <c r="E64" s="261"/>
      <c r="F64" s="257"/>
      <c r="G64" s="257"/>
      <c r="H64" s="257"/>
      <c r="I64" s="257"/>
      <c r="J64" s="257"/>
      <c r="K64" s="253"/>
    </row>
    <row r="65" s="1" customFormat="1" ht="15" customHeight="1">
      <c r="B65" s="251"/>
      <c r="C65" s="257"/>
      <c r="D65" s="255" t="s">
        <v>418</v>
      </c>
      <c r="E65" s="255"/>
      <c r="F65" s="255"/>
      <c r="G65" s="255"/>
      <c r="H65" s="255"/>
      <c r="I65" s="255"/>
      <c r="J65" s="255"/>
      <c r="K65" s="253"/>
    </row>
    <row r="66" s="1" customFormat="1" ht="15" customHeight="1">
      <c r="B66" s="251"/>
      <c r="C66" s="257"/>
      <c r="D66" s="260" t="s">
        <v>419</v>
      </c>
      <c r="E66" s="260"/>
      <c r="F66" s="260"/>
      <c r="G66" s="260"/>
      <c r="H66" s="260"/>
      <c r="I66" s="260"/>
      <c r="J66" s="260"/>
      <c r="K66" s="253"/>
    </row>
    <row r="67" s="1" customFormat="1" ht="15" customHeight="1">
      <c r="B67" s="251"/>
      <c r="C67" s="257"/>
      <c r="D67" s="255" t="s">
        <v>420</v>
      </c>
      <c r="E67" s="255"/>
      <c r="F67" s="255"/>
      <c r="G67" s="255"/>
      <c r="H67" s="255"/>
      <c r="I67" s="255"/>
      <c r="J67" s="255"/>
      <c r="K67" s="253"/>
    </row>
    <row r="68" s="1" customFormat="1" ht="15" customHeight="1">
      <c r="B68" s="251"/>
      <c r="C68" s="257"/>
      <c r="D68" s="255" t="s">
        <v>421</v>
      </c>
      <c r="E68" s="255"/>
      <c r="F68" s="255"/>
      <c r="G68" s="255"/>
      <c r="H68" s="255"/>
      <c r="I68" s="255"/>
      <c r="J68" s="255"/>
      <c r="K68" s="253"/>
    </row>
    <row r="69" s="1" customFormat="1" ht="15" customHeight="1">
      <c r="B69" s="251"/>
      <c r="C69" s="257"/>
      <c r="D69" s="255" t="s">
        <v>422</v>
      </c>
      <c r="E69" s="255"/>
      <c r="F69" s="255"/>
      <c r="G69" s="255"/>
      <c r="H69" s="255"/>
      <c r="I69" s="255"/>
      <c r="J69" s="255"/>
      <c r="K69" s="253"/>
    </row>
    <row r="70" s="1" customFormat="1" ht="15" customHeight="1">
      <c r="B70" s="251"/>
      <c r="C70" s="257"/>
      <c r="D70" s="255" t="s">
        <v>423</v>
      </c>
      <c r="E70" s="255"/>
      <c r="F70" s="255"/>
      <c r="G70" s="255"/>
      <c r="H70" s="255"/>
      <c r="I70" s="255"/>
      <c r="J70" s="255"/>
      <c r="K70" s="253"/>
    </row>
    <row r="71" s="1" customFormat="1" ht="12.75" customHeight="1">
      <c r="B71" s="262"/>
      <c r="C71" s="263"/>
      <c r="D71" s="263"/>
      <c r="E71" s="263"/>
      <c r="F71" s="263"/>
      <c r="G71" s="263"/>
      <c r="H71" s="263"/>
      <c r="I71" s="263"/>
      <c r="J71" s="263"/>
      <c r="K71" s="264"/>
    </row>
    <row r="72" s="1" customFormat="1" ht="18.75" customHeight="1">
      <c r="B72" s="265"/>
      <c r="C72" s="265"/>
      <c r="D72" s="265"/>
      <c r="E72" s="265"/>
      <c r="F72" s="265"/>
      <c r="G72" s="265"/>
      <c r="H72" s="265"/>
      <c r="I72" s="265"/>
      <c r="J72" s="265"/>
      <c r="K72" s="266"/>
    </row>
    <row r="73" s="1" customFormat="1" ht="18.75" customHeight="1">
      <c r="B73" s="266"/>
      <c r="C73" s="266"/>
      <c r="D73" s="266"/>
      <c r="E73" s="266"/>
      <c r="F73" s="266"/>
      <c r="G73" s="266"/>
      <c r="H73" s="266"/>
      <c r="I73" s="266"/>
      <c r="J73" s="266"/>
      <c r="K73" s="266"/>
    </row>
    <row r="74" s="1" customFormat="1" ht="7.5" customHeight="1">
      <c r="B74" s="267"/>
      <c r="C74" s="268"/>
      <c r="D74" s="268"/>
      <c r="E74" s="268"/>
      <c r="F74" s="268"/>
      <c r="G74" s="268"/>
      <c r="H74" s="268"/>
      <c r="I74" s="268"/>
      <c r="J74" s="268"/>
      <c r="K74" s="269"/>
    </row>
    <row r="75" s="1" customFormat="1" ht="45" customHeight="1">
      <c r="B75" s="270"/>
      <c r="C75" s="271" t="s">
        <v>424</v>
      </c>
      <c r="D75" s="271"/>
      <c r="E75" s="271"/>
      <c r="F75" s="271"/>
      <c r="G75" s="271"/>
      <c r="H75" s="271"/>
      <c r="I75" s="271"/>
      <c r="J75" s="271"/>
      <c r="K75" s="272"/>
    </row>
    <row r="76" s="1" customFormat="1" ht="17.25" customHeight="1">
      <c r="B76" s="270"/>
      <c r="C76" s="273" t="s">
        <v>425</v>
      </c>
      <c r="D76" s="273"/>
      <c r="E76" s="273"/>
      <c r="F76" s="273" t="s">
        <v>426</v>
      </c>
      <c r="G76" s="274"/>
      <c r="H76" s="273" t="s">
        <v>58</v>
      </c>
      <c r="I76" s="273" t="s">
        <v>61</v>
      </c>
      <c r="J76" s="273" t="s">
        <v>427</v>
      </c>
      <c r="K76" s="272"/>
    </row>
    <row r="77" s="1" customFormat="1" ht="17.25" customHeight="1">
      <c r="B77" s="270"/>
      <c r="C77" s="275" t="s">
        <v>428</v>
      </c>
      <c r="D77" s="275"/>
      <c r="E77" s="275"/>
      <c r="F77" s="276" t="s">
        <v>429</v>
      </c>
      <c r="G77" s="277"/>
      <c r="H77" s="275"/>
      <c r="I77" s="275"/>
      <c r="J77" s="275" t="s">
        <v>430</v>
      </c>
      <c r="K77" s="272"/>
    </row>
    <row r="78" s="1" customFormat="1" ht="5.25" customHeight="1">
      <c r="B78" s="270"/>
      <c r="C78" s="278"/>
      <c r="D78" s="278"/>
      <c r="E78" s="278"/>
      <c r="F78" s="278"/>
      <c r="G78" s="279"/>
      <c r="H78" s="278"/>
      <c r="I78" s="278"/>
      <c r="J78" s="278"/>
      <c r="K78" s="272"/>
    </row>
    <row r="79" s="1" customFormat="1" ht="15" customHeight="1">
      <c r="B79" s="270"/>
      <c r="C79" s="258" t="s">
        <v>57</v>
      </c>
      <c r="D79" s="280"/>
      <c r="E79" s="280"/>
      <c r="F79" s="281" t="s">
        <v>431</v>
      </c>
      <c r="G79" s="282"/>
      <c r="H79" s="258" t="s">
        <v>432</v>
      </c>
      <c r="I79" s="258" t="s">
        <v>433</v>
      </c>
      <c r="J79" s="258">
        <v>20</v>
      </c>
      <c r="K79" s="272"/>
    </row>
    <row r="80" s="1" customFormat="1" ht="15" customHeight="1">
      <c r="B80" s="270"/>
      <c r="C80" s="258" t="s">
        <v>434</v>
      </c>
      <c r="D80" s="258"/>
      <c r="E80" s="258"/>
      <c r="F80" s="281" t="s">
        <v>431</v>
      </c>
      <c r="G80" s="282"/>
      <c r="H80" s="258" t="s">
        <v>435</v>
      </c>
      <c r="I80" s="258" t="s">
        <v>433</v>
      </c>
      <c r="J80" s="258">
        <v>120</v>
      </c>
      <c r="K80" s="272"/>
    </row>
    <row r="81" s="1" customFormat="1" ht="15" customHeight="1">
      <c r="B81" s="283"/>
      <c r="C81" s="258" t="s">
        <v>436</v>
      </c>
      <c r="D81" s="258"/>
      <c r="E81" s="258"/>
      <c r="F81" s="281" t="s">
        <v>437</v>
      </c>
      <c r="G81" s="282"/>
      <c r="H81" s="258" t="s">
        <v>438</v>
      </c>
      <c r="I81" s="258" t="s">
        <v>433</v>
      </c>
      <c r="J81" s="258">
        <v>50</v>
      </c>
      <c r="K81" s="272"/>
    </row>
    <row r="82" s="1" customFormat="1" ht="15" customHeight="1">
      <c r="B82" s="283"/>
      <c r="C82" s="258" t="s">
        <v>439</v>
      </c>
      <c r="D82" s="258"/>
      <c r="E82" s="258"/>
      <c r="F82" s="281" t="s">
        <v>431</v>
      </c>
      <c r="G82" s="282"/>
      <c r="H82" s="258" t="s">
        <v>440</v>
      </c>
      <c r="I82" s="258" t="s">
        <v>441</v>
      </c>
      <c r="J82" s="258"/>
      <c r="K82" s="272"/>
    </row>
    <row r="83" s="1" customFormat="1" ht="15" customHeight="1">
      <c r="B83" s="283"/>
      <c r="C83" s="284" t="s">
        <v>442</v>
      </c>
      <c r="D83" s="284"/>
      <c r="E83" s="284"/>
      <c r="F83" s="285" t="s">
        <v>437</v>
      </c>
      <c r="G83" s="284"/>
      <c r="H83" s="284" t="s">
        <v>443</v>
      </c>
      <c r="I83" s="284" t="s">
        <v>433</v>
      </c>
      <c r="J83" s="284">
        <v>15</v>
      </c>
      <c r="K83" s="272"/>
    </row>
    <row r="84" s="1" customFormat="1" ht="15" customHeight="1">
      <c r="B84" s="283"/>
      <c r="C84" s="284" t="s">
        <v>444</v>
      </c>
      <c r="D84" s="284"/>
      <c r="E84" s="284"/>
      <c r="F84" s="285" t="s">
        <v>437</v>
      </c>
      <c r="G84" s="284"/>
      <c r="H84" s="284" t="s">
        <v>445</v>
      </c>
      <c r="I84" s="284" t="s">
        <v>433</v>
      </c>
      <c r="J84" s="284">
        <v>15</v>
      </c>
      <c r="K84" s="272"/>
    </row>
    <row r="85" s="1" customFormat="1" ht="15" customHeight="1">
      <c r="B85" s="283"/>
      <c r="C85" s="284" t="s">
        <v>446</v>
      </c>
      <c r="D85" s="284"/>
      <c r="E85" s="284"/>
      <c r="F85" s="285" t="s">
        <v>437</v>
      </c>
      <c r="G85" s="284"/>
      <c r="H85" s="284" t="s">
        <v>447</v>
      </c>
      <c r="I85" s="284" t="s">
        <v>433</v>
      </c>
      <c r="J85" s="284">
        <v>20</v>
      </c>
      <c r="K85" s="272"/>
    </row>
    <row r="86" s="1" customFormat="1" ht="15" customHeight="1">
      <c r="B86" s="283"/>
      <c r="C86" s="284" t="s">
        <v>448</v>
      </c>
      <c r="D86" s="284"/>
      <c r="E86" s="284"/>
      <c r="F86" s="285" t="s">
        <v>437</v>
      </c>
      <c r="G86" s="284"/>
      <c r="H86" s="284" t="s">
        <v>449</v>
      </c>
      <c r="I86" s="284" t="s">
        <v>433</v>
      </c>
      <c r="J86" s="284">
        <v>20</v>
      </c>
      <c r="K86" s="272"/>
    </row>
    <row r="87" s="1" customFormat="1" ht="15" customHeight="1">
      <c r="B87" s="283"/>
      <c r="C87" s="258" t="s">
        <v>450</v>
      </c>
      <c r="D87" s="258"/>
      <c r="E87" s="258"/>
      <c r="F87" s="281" t="s">
        <v>437</v>
      </c>
      <c r="G87" s="282"/>
      <c r="H87" s="258" t="s">
        <v>451</v>
      </c>
      <c r="I87" s="258" t="s">
        <v>433</v>
      </c>
      <c r="J87" s="258">
        <v>50</v>
      </c>
      <c r="K87" s="272"/>
    </row>
    <row r="88" s="1" customFormat="1" ht="15" customHeight="1">
      <c r="B88" s="283"/>
      <c r="C88" s="258" t="s">
        <v>452</v>
      </c>
      <c r="D88" s="258"/>
      <c r="E88" s="258"/>
      <c r="F88" s="281" t="s">
        <v>437</v>
      </c>
      <c r="G88" s="282"/>
      <c r="H88" s="258" t="s">
        <v>453</v>
      </c>
      <c r="I88" s="258" t="s">
        <v>433</v>
      </c>
      <c r="J88" s="258">
        <v>20</v>
      </c>
      <c r="K88" s="272"/>
    </row>
    <row r="89" s="1" customFormat="1" ht="15" customHeight="1">
      <c r="B89" s="283"/>
      <c r="C89" s="258" t="s">
        <v>454</v>
      </c>
      <c r="D89" s="258"/>
      <c r="E89" s="258"/>
      <c r="F89" s="281" t="s">
        <v>437</v>
      </c>
      <c r="G89" s="282"/>
      <c r="H89" s="258" t="s">
        <v>455</v>
      </c>
      <c r="I89" s="258" t="s">
        <v>433</v>
      </c>
      <c r="J89" s="258">
        <v>20</v>
      </c>
      <c r="K89" s="272"/>
    </row>
    <row r="90" s="1" customFormat="1" ht="15" customHeight="1">
      <c r="B90" s="283"/>
      <c r="C90" s="258" t="s">
        <v>456</v>
      </c>
      <c r="D90" s="258"/>
      <c r="E90" s="258"/>
      <c r="F90" s="281" t="s">
        <v>437</v>
      </c>
      <c r="G90" s="282"/>
      <c r="H90" s="258" t="s">
        <v>457</v>
      </c>
      <c r="I90" s="258" t="s">
        <v>433</v>
      </c>
      <c r="J90" s="258">
        <v>50</v>
      </c>
      <c r="K90" s="272"/>
    </row>
    <row r="91" s="1" customFormat="1" ht="15" customHeight="1">
      <c r="B91" s="283"/>
      <c r="C91" s="258" t="s">
        <v>458</v>
      </c>
      <c r="D91" s="258"/>
      <c r="E91" s="258"/>
      <c r="F91" s="281" t="s">
        <v>437</v>
      </c>
      <c r="G91" s="282"/>
      <c r="H91" s="258" t="s">
        <v>458</v>
      </c>
      <c r="I91" s="258" t="s">
        <v>433</v>
      </c>
      <c r="J91" s="258">
        <v>50</v>
      </c>
      <c r="K91" s="272"/>
    </row>
    <row r="92" s="1" customFormat="1" ht="15" customHeight="1">
      <c r="B92" s="283"/>
      <c r="C92" s="258" t="s">
        <v>459</v>
      </c>
      <c r="D92" s="258"/>
      <c r="E92" s="258"/>
      <c r="F92" s="281" t="s">
        <v>437</v>
      </c>
      <c r="G92" s="282"/>
      <c r="H92" s="258" t="s">
        <v>460</v>
      </c>
      <c r="I92" s="258" t="s">
        <v>433</v>
      </c>
      <c r="J92" s="258">
        <v>255</v>
      </c>
      <c r="K92" s="272"/>
    </row>
    <row r="93" s="1" customFormat="1" ht="15" customHeight="1">
      <c r="B93" s="283"/>
      <c r="C93" s="258" t="s">
        <v>461</v>
      </c>
      <c r="D93" s="258"/>
      <c r="E93" s="258"/>
      <c r="F93" s="281" t="s">
        <v>431</v>
      </c>
      <c r="G93" s="282"/>
      <c r="H93" s="258" t="s">
        <v>462</v>
      </c>
      <c r="I93" s="258" t="s">
        <v>463</v>
      </c>
      <c r="J93" s="258"/>
      <c r="K93" s="272"/>
    </row>
    <row r="94" s="1" customFormat="1" ht="15" customHeight="1">
      <c r="B94" s="283"/>
      <c r="C94" s="258" t="s">
        <v>464</v>
      </c>
      <c r="D94" s="258"/>
      <c r="E94" s="258"/>
      <c r="F94" s="281" t="s">
        <v>431</v>
      </c>
      <c r="G94" s="282"/>
      <c r="H94" s="258" t="s">
        <v>465</v>
      </c>
      <c r="I94" s="258" t="s">
        <v>466</v>
      </c>
      <c r="J94" s="258"/>
      <c r="K94" s="272"/>
    </row>
    <row r="95" s="1" customFormat="1" ht="15" customHeight="1">
      <c r="B95" s="283"/>
      <c r="C95" s="258" t="s">
        <v>467</v>
      </c>
      <c r="D95" s="258"/>
      <c r="E95" s="258"/>
      <c r="F95" s="281" t="s">
        <v>431</v>
      </c>
      <c r="G95" s="282"/>
      <c r="H95" s="258" t="s">
        <v>467</v>
      </c>
      <c r="I95" s="258" t="s">
        <v>466</v>
      </c>
      <c r="J95" s="258"/>
      <c r="K95" s="272"/>
    </row>
    <row r="96" s="1" customFormat="1" ht="15" customHeight="1">
      <c r="B96" s="283"/>
      <c r="C96" s="258" t="s">
        <v>42</v>
      </c>
      <c r="D96" s="258"/>
      <c r="E96" s="258"/>
      <c r="F96" s="281" t="s">
        <v>431</v>
      </c>
      <c r="G96" s="282"/>
      <c r="H96" s="258" t="s">
        <v>468</v>
      </c>
      <c r="I96" s="258" t="s">
        <v>466</v>
      </c>
      <c r="J96" s="258"/>
      <c r="K96" s="272"/>
    </row>
    <row r="97" s="1" customFormat="1" ht="15" customHeight="1">
      <c r="B97" s="283"/>
      <c r="C97" s="258" t="s">
        <v>52</v>
      </c>
      <c r="D97" s="258"/>
      <c r="E97" s="258"/>
      <c r="F97" s="281" t="s">
        <v>431</v>
      </c>
      <c r="G97" s="282"/>
      <c r="H97" s="258" t="s">
        <v>469</v>
      </c>
      <c r="I97" s="258" t="s">
        <v>466</v>
      </c>
      <c r="J97" s="258"/>
      <c r="K97" s="272"/>
    </row>
    <row r="98" s="1" customFormat="1" ht="15" customHeight="1">
      <c r="B98" s="286"/>
      <c r="C98" s="287"/>
      <c r="D98" s="287"/>
      <c r="E98" s="287"/>
      <c r="F98" s="287"/>
      <c r="G98" s="287"/>
      <c r="H98" s="287"/>
      <c r="I98" s="287"/>
      <c r="J98" s="287"/>
      <c r="K98" s="288"/>
    </row>
    <row r="99" s="1" customFormat="1" ht="18.75" customHeight="1">
      <c r="B99" s="289"/>
      <c r="C99" s="290"/>
      <c r="D99" s="290"/>
      <c r="E99" s="290"/>
      <c r="F99" s="290"/>
      <c r="G99" s="290"/>
      <c r="H99" s="290"/>
      <c r="I99" s="290"/>
      <c r="J99" s="290"/>
      <c r="K99" s="289"/>
    </row>
    <row r="100" s="1" customFormat="1" ht="18.75" customHeight="1"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</row>
    <row r="101" s="1" customFormat="1" ht="7.5" customHeight="1">
      <c r="B101" s="267"/>
      <c r="C101" s="268"/>
      <c r="D101" s="268"/>
      <c r="E101" s="268"/>
      <c r="F101" s="268"/>
      <c r="G101" s="268"/>
      <c r="H101" s="268"/>
      <c r="I101" s="268"/>
      <c r="J101" s="268"/>
      <c r="K101" s="269"/>
    </row>
    <row r="102" s="1" customFormat="1" ht="45" customHeight="1">
      <c r="B102" s="270"/>
      <c r="C102" s="271" t="s">
        <v>470</v>
      </c>
      <c r="D102" s="271"/>
      <c r="E102" s="271"/>
      <c r="F102" s="271"/>
      <c r="G102" s="271"/>
      <c r="H102" s="271"/>
      <c r="I102" s="271"/>
      <c r="J102" s="271"/>
      <c r="K102" s="272"/>
    </row>
    <row r="103" s="1" customFormat="1" ht="17.25" customHeight="1">
      <c r="B103" s="270"/>
      <c r="C103" s="273" t="s">
        <v>425</v>
      </c>
      <c r="D103" s="273"/>
      <c r="E103" s="273"/>
      <c r="F103" s="273" t="s">
        <v>426</v>
      </c>
      <c r="G103" s="274"/>
      <c r="H103" s="273" t="s">
        <v>58</v>
      </c>
      <c r="I103" s="273" t="s">
        <v>61</v>
      </c>
      <c r="J103" s="273" t="s">
        <v>427</v>
      </c>
      <c r="K103" s="272"/>
    </row>
    <row r="104" s="1" customFormat="1" ht="17.25" customHeight="1">
      <c r="B104" s="270"/>
      <c r="C104" s="275" t="s">
        <v>428</v>
      </c>
      <c r="D104" s="275"/>
      <c r="E104" s="275"/>
      <c r="F104" s="276" t="s">
        <v>429</v>
      </c>
      <c r="G104" s="277"/>
      <c r="H104" s="275"/>
      <c r="I104" s="275"/>
      <c r="J104" s="275" t="s">
        <v>430</v>
      </c>
      <c r="K104" s="272"/>
    </row>
    <row r="105" s="1" customFormat="1" ht="5.25" customHeight="1">
      <c r="B105" s="270"/>
      <c r="C105" s="273"/>
      <c r="D105" s="273"/>
      <c r="E105" s="273"/>
      <c r="F105" s="273"/>
      <c r="G105" s="291"/>
      <c r="H105" s="273"/>
      <c r="I105" s="273"/>
      <c r="J105" s="273"/>
      <c r="K105" s="272"/>
    </row>
    <row r="106" s="1" customFormat="1" ht="15" customHeight="1">
      <c r="B106" s="270"/>
      <c r="C106" s="258" t="s">
        <v>57</v>
      </c>
      <c r="D106" s="280"/>
      <c r="E106" s="280"/>
      <c r="F106" s="281" t="s">
        <v>431</v>
      </c>
      <c r="G106" s="258"/>
      <c r="H106" s="258" t="s">
        <v>471</v>
      </c>
      <c r="I106" s="258" t="s">
        <v>433</v>
      </c>
      <c r="J106" s="258">
        <v>20</v>
      </c>
      <c r="K106" s="272"/>
    </row>
    <row r="107" s="1" customFormat="1" ht="15" customHeight="1">
      <c r="B107" s="270"/>
      <c r="C107" s="258" t="s">
        <v>434</v>
      </c>
      <c r="D107" s="258"/>
      <c r="E107" s="258"/>
      <c r="F107" s="281" t="s">
        <v>431</v>
      </c>
      <c r="G107" s="258"/>
      <c r="H107" s="258" t="s">
        <v>471</v>
      </c>
      <c r="I107" s="258" t="s">
        <v>433</v>
      </c>
      <c r="J107" s="258">
        <v>120</v>
      </c>
      <c r="K107" s="272"/>
    </row>
    <row r="108" s="1" customFormat="1" ht="15" customHeight="1">
      <c r="B108" s="283"/>
      <c r="C108" s="258" t="s">
        <v>436</v>
      </c>
      <c r="D108" s="258"/>
      <c r="E108" s="258"/>
      <c r="F108" s="281" t="s">
        <v>437</v>
      </c>
      <c r="G108" s="258"/>
      <c r="H108" s="258" t="s">
        <v>471</v>
      </c>
      <c r="I108" s="258" t="s">
        <v>433</v>
      </c>
      <c r="J108" s="258">
        <v>50</v>
      </c>
      <c r="K108" s="272"/>
    </row>
    <row r="109" s="1" customFormat="1" ht="15" customHeight="1">
      <c r="B109" s="283"/>
      <c r="C109" s="258" t="s">
        <v>439</v>
      </c>
      <c r="D109" s="258"/>
      <c r="E109" s="258"/>
      <c r="F109" s="281" t="s">
        <v>431</v>
      </c>
      <c r="G109" s="258"/>
      <c r="H109" s="258" t="s">
        <v>471</v>
      </c>
      <c r="I109" s="258" t="s">
        <v>441</v>
      </c>
      <c r="J109" s="258"/>
      <c r="K109" s="272"/>
    </row>
    <row r="110" s="1" customFormat="1" ht="15" customHeight="1">
      <c r="B110" s="283"/>
      <c r="C110" s="258" t="s">
        <v>450</v>
      </c>
      <c r="D110" s="258"/>
      <c r="E110" s="258"/>
      <c r="F110" s="281" t="s">
        <v>437</v>
      </c>
      <c r="G110" s="258"/>
      <c r="H110" s="258" t="s">
        <v>471</v>
      </c>
      <c r="I110" s="258" t="s">
        <v>433</v>
      </c>
      <c r="J110" s="258">
        <v>50</v>
      </c>
      <c r="K110" s="272"/>
    </row>
    <row r="111" s="1" customFormat="1" ht="15" customHeight="1">
      <c r="B111" s="283"/>
      <c r="C111" s="258" t="s">
        <v>458</v>
      </c>
      <c r="D111" s="258"/>
      <c r="E111" s="258"/>
      <c r="F111" s="281" t="s">
        <v>437</v>
      </c>
      <c r="G111" s="258"/>
      <c r="H111" s="258" t="s">
        <v>471</v>
      </c>
      <c r="I111" s="258" t="s">
        <v>433</v>
      </c>
      <c r="J111" s="258">
        <v>50</v>
      </c>
      <c r="K111" s="272"/>
    </row>
    <row r="112" s="1" customFormat="1" ht="15" customHeight="1">
      <c r="B112" s="283"/>
      <c r="C112" s="258" t="s">
        <v>456</v>
      </c>
      <c r="D112" s="258"/>
      <c r="E112" s="258"/>
      <c r="F112" s="281" t="s">
        <v>437</v>
      </c>
      <c r="G112" s="258"/>
      <c r="H112" s="258" t="s">
        <v>471</v>
      </c>
      <c r="I112" s="258" t="s">
        <v>433</v>
      </c>
      <c r="J112" s="258">
        <v>50</v>
      </c>
      <c r="K112" s="272"/>
    </row>
    <row r="113" s="1" customFormat="1" ht="15" customHeight="1">
      <c r="B113" s="283"/>
      <c r="C113" s="258" t="s">
        <v>57</v>
      </c>
      <c r="D113" s="258"/>
      <c r="E113" s="258"/>
      <c r="F113" s="281" t="s">
        <v>431</v>
      </c>
      <c r="G113" s="258"/>
      <c r="H113" s="258" t="s">
        <v>472</v>
      </c>
      <c r="I113" s="258" t="s">
        <v>433</v>
      </c>
      <c r="J113" s="258">
        <v>20</v>
      </c>
      <c r="K113" s="272"/>
    </row>
    <row r="114" s="1" customFormat="1" ht="15" customHeight="1">
      <c r="B114" s="283"/>
      <c r="C114" s="258" t="s">
        <v>473</v>
      </c>
      <c r="D114" s="258"/>
      <c r="E114" s="258"/>
      <c r="F114" s="281" t="s">
        <v>431</v>
      </c>
      <c r="G114" s="258"/>
      <c r="H114" s="258" t="s">
        <v>474</v>
      </c>
      <c r="I114" s="258" t="s">
        <v>433</v>
      </c>
      <c r="J114" s="258">
        <v>120</v>
      </c>
      <c r="K114" s="272"/>
    </row>
    <row r="115" s="1" customFormat="1" ht="15" customHeight="1">
      <c r="B115" s="283"/>
      <c r="C115" s="258" t="s">
        <v>42</v>
      </c>
      <c r="D115" s="258"/>
      <c r="E115" s="258"/>
      <c r="F115" s="281" t="s">
        <v>431</v>
      </c>
      <c r="G115" s="258"/>
      <c r="H115" s="258" t="s">
        <v>475</v>
      </c>
      <c r="I115" s="258" t="s">
        <v>466</v>
      </c>
      <c r="J115" s="258"/>
      <c r="K115" s="272"/>
    </row>
    <row r="116" s="1" customFormat="1" ht="15" customHeight="1">
      <c r="B116" s="283"/>
      <c r="C116" s="258" t="s">
        <v>52</v>
      </c>
      <c r="D116" s="258"/>
      <c r="E116" s="258"/>
      <c r="F116" s="281" t="s">
        <v>431</v>
      </c>
      <c r="G116" s="258"/>
      <c r="H116" s="258" t="s">
        <v>476</v>
      </c>
      <c r="I116" s="258" t="s">
        <v>466</v>
      </c>
      <c r="J116" s="258"/>
      <c r="K116" s="272"/>
    </row>
    <row r="117" s="1" customFormat="1" ht="15" customHeight="1">
      <c r="B117" s="283"/>
      <c r="C117" s="258" t="s">
        <v>61</v>
      </c>
      <c r="D117" s="258"/>
      <c r="E117" s="258"/>
      <c r="F117" s="281" t="s">
        <v>431</v>
      </c>
      <c r="G117" s="258"/>
      <c r="H117" s="258" t="s">
        <v>477</v>
      </c>
      <c r="I117" s="258" t="s">
        <v>478</v>
      </c>
      <c r="J117" s="258"/>
      <c r="K117" s="272"/>
    </row>
    <row r="118" s="1" customFormat="1" ht="15" customHeight="1">
      <c r="B118" s="286"/>
      <c r="C118" s="292"/>
      <c r="D118" s="292"/>
      <c r="E118" s="292"/>
      <c r="F118" s="292"/>
      <c r="G118" s="292"/>
      <c r="H118" s="292"/>
      <c r="I118" s="292"/>
      <c r="J118" s="292"/>
      <c r="K118" s="288"/>
    </row>
    <row r="119" s="1" customFormat="1" ht="18.75" customHeight="1">
      <c r="B119" s="293"/>
      <c r="C119" s="294"/>
      <c r="D119" s="294"/>
      <c r="E119" s="294"/>
      <c r="F119" s="295"/>
      <c r="G119" s="294"/>
      <c r="H119" s="294"/>
      <c r="I119" s="294"/>
      <c r="J119" s="294"/>
      <c r="K119" s="293"/>
    </row>
    <row r="120" s="1" customFormat="1" ht="18.75" customHeight="1"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</row>
    <row r="121" s="1" customFormat="1" ht="7.5" customHeight="1">
      <c r="B121" s="296"/>
      <c r="C121" s="297"/>
      <c r="D121" s="297"/>
      <c r="E121" s="297"/>
      <c r="F121" s="297"/>
      <c r="G121" s="297"/>
      <c r="H121" s="297"/>
      <c r="I121" s="297"/>
      <c r="J121" s="297"/>
      <c r="K121" s="298"/>
    </row>
    <row r="122" s="1" customFormat="1" ht="45" customHeight="1">
      <c r="B122" s="299"/>
      <c r="C122" s="249" t="s">
        <v>479</v>
      </c>
      <c r="D122" s="249"/>
      <c r="E122" s="249"/>
      <c r="F122" s="249"/>
      <c r="G122" s="249"/>
      <c r="H122" s="249"/>
      <c r="I122" s="249"/>
      <c r="J122" s="249"/>
      <c r="K122" s="300"/>
    </row>
    <row r="123" s="1" customFormat="1" ht="17.25" customHeight="1">
      <c r="B123" s="301"/>
      <c r="C123" s="273" t="s">
        <v>425</v>
      </c>
      <c r="D123" s="273"/>
      <c r="E123" s="273"/>
      <c r="F123" s="273" t="s">
        <v>426</v>
      </c>
      <c r="G123" s="274"/>
      <c r="H123" s="273" t="s">
        <v>58</v>
      </c>
      <c r="I123" s="273" t="s">
        <v>61</v>
      </c>
      <c r="J123" s="273" t="s">
        <v>427</v>
      </c>
      <c r="K123" s="302"/>
    </row>
    <row r="124" s="1" customFormat="1" ht="17.25" customHeight="1">
      <c r="B124" s="301"/>
      <c r="C124" s="275" t="s">
        <v>428</v>
      </c>
      <c r="D124" s="275"/>
      <c r="E124" s="275"/>
      <c r="F124" s="276" t="s">
        <v>429</v>
      </c>
      <c r="G124" s="277"/>
      <c r="H124" s="275"/>
      <c r="I124" s="275"/>
      <c r="J124" s="275" t="s">
        <v>430</v>
      </c>
      <c r="K124" s="302"/>
    </row>
    <row r="125" s="1" customFormat="1" ht="5.25" customHeight="1">
      <c r="B125" s="303"/>
      <c r="C125" s="278"/>
      <c r="D125" s="278"/>
      <c r="E125" s="278"/>
      <c r="F125" s="278"/>
      <c r="G125" s="304"/>
      <c r="H125" s="278"/>
      <c r="I125" s="278"/>
      <c r="J125" s="278"/>
      <c r="K125" s="305"/>
    </row>
    <row r="126" s="1" customFormat="1" ht="15" customHeight="1">
      <c r="B126" s="303"/>
      <c r="C126" s="258" t="s">
        <v>434</v>
      </c>
      <c r="D126" s="280"/>
      <c r="E126" s="280"/>
      <c r="F126" s="281" t="s">
        <v>431</v>
      </c>
      <c r="G126" s="258"/>
      <c r="H126" s="258" t="s">
        <v>471</v>
      </c>
      <c r="I126" s="258" t="s">
        <v>433</v>
      </c>
      <c r="J126" s="258">
        <v>120</v>
      </c>
      <c r="K126" s="306"/>
    </row>
    <row r="127" s="1" customFormat="1" ht="15" customHeight="1">
      <c r="B127" s="303"/>
      <c r="C127" s="258" t="s">
        <v>480</v>
      </c>
      <c r="D127" s="258"/>
      <c r="E127" s="258"/>
      <c r="F127" s="281" t="s">
        <v>431</v>
      </c>
      <c r="G127" s="258"/>
      <c r="H127" s="258" t="s">
        <v>481</v>
      </c>
      <c r="I127" s="258" t="s">
        <v>433</v>
      </c>
      <c r="J127" s="258" t="s">
        <v>482</v>
      </c>
      <c r="K127" s="306"/>
    </row>
    <row r="128" s="1" customFormat="1" ht="15" customHeight="1">
      <c r="B128" s="303"/>
      <c r="C128" s="258" t="s">
        <v>379</v>
      </c>
      <c r="D128" s="258"/>
      <c r="E128" s="258"/>
      <c r="F128" s="281" t="s">
        <v>431</v>
      </c>
      <c r="G128" s="258"/>
      <c r="H128" s="258" t="s">
        <v>483</v>
      </c>
      <c r="I128" s="258" t="s">
        <v>433</v>
      </c>
      <c r="J128" s="258" t="s">
        <v>482</v>
      </c>
      <c r="K128" s="306"/>
    </row>
    <row r="129" s="1" customFormat="1" ht="15" customHeight="1">
      <c r="B129" s="303"/>
      <c r="C129" s="258" t="s">
        <v>442</v>
      </c>
      <c r="D129" s="258"/>
      <c r="E129" s="258"/>
      <c r="F129" s="281" t="s">
        <v>437</v>
      </c>
      <c r="G129" s="258"/>
      <c r="H129" s="258" t="s">
        <v>443</v>
      </c>
      <c r="I129" s="258" t="s">
        <v>433</v>
      </c>
      <c r="J129" s="258">
        <v>15</v>
      </c>
      <c r="K129" s="306"/>
    </row>
    <row r="130" s="1" customFormat="1" ht="15" customHeight="1">
      <c r="B130" s="303"/>
      <c r="C130" s="284" t="s">
        <v>444</v>
      </c>
      <c r="D130" s="284"/>
      <c r="E130" s="284"/>
      <c r="F130" s="285" t="s">
        <v>437</v>
      </c>
      <c r="G130" s="284"/>
      <c r="H130" s="284" t="s">
        <v>445</v>
      </c>
      <c r="I130" s="284" t="s">
        <v>433</v>
      </c>
      <c r="J130" s="284">
        <v>15</v>
      </c>
      <c r="K130" s="306"/>
    </row>
    <row r="131" s="1" customFormat="1" ht="15" customHeight="1">
      <c r="B131" s="303"/>
      <c r="C131" s="284" t="s">
        <v>446</v>
      </c>
      <c r="D131" s="284"/>
      <c r="E131" s="284"/>
      <c r="F131" s="285" t="s">
        <v>437</v>
      </c>
      <c r="G131" s="284"/>
      <c r="H131" s="284" t="s">
        <v>447</v>
      </c>
      <c r="I131" s="284" t="s">
        <v>433</v>
      </c>
      <c r="J131" s="284">
        <v>20</v>
      </c>
      <c r="K131" s="306"/>
    </row>
    <row r="132" s="1" customFormat="1" ht="15" customHeight="1">
      <c r="B132" s="303"/>
      <c r="C132" s="284" t="s">
        <v>448</v>
      </c>
      <c r="D132" s="284"/>
      <c r="E132" s="284"/>
      <c r="F132" s="285" t="s">
        <v>437</v>
      </c>
      <c r="G132" s="284"/>
      <c r="H132" s="284" t="s">
        <v>449</v>
      </c>
      <c r="I132" s="284" t="s">
        <v>433</v>
      </c>
      <c r="J132" s="284">
        <v>20</v>
      </c>
      <c r="K132" s="306"/>
    </row>
    <row r="133" s="1" customFormat="1" ht="15" customHeight="1">
      <c r="B133" s="303"/>
      <c r="C133" s="258" t="s">
        <v>436</v>
      </c>
      <c r="D133" s="258"/>
      <c r="E133" s="258"/>
      <c r="F133" s="281" t="s">
        <v>437</v>
      </c>
      <c r="G133" s="258"/>
      <c r="H133" s="258" t="s">
        <v>471</v>
      </c>
      <c r="I133" s="258" t="s">
        <v>433</v>
      </c>
      <c r="J133" s="258">
        <v>50</v>
      </c>
      <c r="K133" s="306"/>
    </row>
    <row r="134" s="1" customFormat="1" ht="15" customHeight="1">
      <c r="B134" s="303"/>
      <c r="C134" s="258" t="s">
        <v>450</v>
      </c>
      <c r="D134" s="258"/>
      <c r="E134" s="258"/>
      <c r="F134" s="281" t="s">
        <v>437</v>
      </c>
      <c r="G134" s="258"/>
      <c r="H134" s="258" t="s">
        <v>471</v>
      </c>
      <c r="I134" s="258" t="s">
        <v>433</v>
      </c>
      <c r="J134" s="258">
        <v>50</v>
      </c>
      <c r="K134" s="306"/>
    </row>
    <row r="135" s="1" customFormat="1" ht="15" customHeight="1">
      <c r="B135" s="303"/>
      <c r="C135" s="258" t="s">
        <v>456</v>
      </c>
      <c r="D135" s="258"/>
      <c r="E135" s="258"/>
      <c r="F135" s="281" t="s">
        <v>437</v>
      </c>
      <c r="G135" s="258"/>
      <c r="H135" s="258" t="s">
        <v>471</v>
      </c>
      <c r="I135" s="258" t="s">
        <v>433</v>
      </c>
      <c r="J135" s="258">
        <v>50</v>
      </c>
      <c r="K135" s="306"/>
    </row>
    <row r="136" s="1" customFormat="1" ht="15" customHeight="1">
      <c r="B136" s="303"/>
      <c r="C136" s="258" t="s">
        <v>458</v>
      </c>
      <c r="D136" s="258"/>
      <c r="E136" s="258"/>
      <c r="F136" s="281" t="s">
        <v>437</v>
      </c>
      <c r="G136" s="258"/>
      <c r="H136" s="258" t="s">
        <v>471</v>
      </c>
      <c r="I136" s="258" t="s">
        <v>433</v>
      </c>
      <c r="J136" s="258">
        <v>50</v>
      </c>
      <c r="K136" s="306"/>
    </row>
    <row r="137" s="1" customFormat="1" ht="15" customHeight="1">
      <c r="B137" s="303"/>
      <c r="C137" s="258" t="s">
        <v>459</v>
      </c>
      <c r="D137" s="258"/>
      <c r="E137" s="258"/>
      <c r="F137" s="281" t="s">
        <v>437</v>
      </c>
      <c r="G137" s="258"/>
      <c r="H137" s="258" t="s">
        <v>484</v>
      </c>
      <c r="I137" s="258" t="s">
        <v>433</v>
      </c>
      <c r="J137" s="258">
        <v>255</v>
      </c>
      <c r="K137" s="306"/>
    </row>
    <row r="138" s="1" customFormat="1" ht="15" customHeight="1">
      <c r="B138" s="303"/>
      <c r="C138" s="258" t="s">
        <v>461</v>
      </c>
      <c r="D138" s="258"/>
      <c r="E138" s="258"/>
      <c r="F138" s="281" t="s">
        <v>431</v>
      </c>
      <c r="G138" s="258"/>
      <c r="H138" s="258" t="s">
        <v>485</v>
      </c>
      <c r="I138" s="258" t="s">
        <v>463</v>
      </c>
      <c r="J138" s="258"/>
      <c r="K138" s="306"/>
    </row>
    <row r="139" s="1" customFormat="1" ht="15" customHeight="1">
      <c r="B139" s="303"/>
      <c r="C139" s="258" t="s">
        <v>464</v>
      </c>
      <c r="D139" s="258"/>
      <c r="E139" s="258"/>
      <c r="F139" s="281" t="s">
        <v>431</v>
      </c>
      <c r="G139" s="258"/>
      <c r="H139" s="258" t="s">
        <v>486</v>
      </c>
      <c r="I139" s="258" t="s">
        <v>466</v>
      </c>
      <c r="J139" s="258"/>
      <c r="K139" s="306"/>
    </row>
    <row r="140" s="1" customFormat="1" ht="15" customHeight="1">
      <c r="B140" s="303"/>
      <c r="C140" s="258" t="s">
        <v>467</v>
      </c>
      <c r="D140" s="258"/>
      <c r="E140" s="258"/>
      <c r="F140" s="281" t="s">
        <v>431</v>
      </c>
      <c r="G140" s="258"/>
      <c r="H140" s="258" t="s">
        <v>467</v>
      </c>
      <c r="I140" s="258" t="s">
        <v>466</v>
      </c>
      <c r="J140" s="258"/>
      <c r="K140" s="306"/>
    </row>
    <row r="141" s="1" customFormat="1" ht="15" customHeight="1">
      <c r="B141" s="303"/>
      <c r="C141" s="258" t="s">
        <v>42</v>
      </c>
      <c r="D141" s="258"/>
      <c r="E141" s="258"/>
      <c r="F141" s="281" t="s">
        <v>431</v>
      </c>
      <c r="G141" s="258"/>
      <c r="H141" s="258" t="s">
        <v>487</v>
      </c>
      <c r="I141" s="258" t="s">
        <v>466</v>
      </c>
      <c r="J141" s="258"/>
      <c r="K141" s="306"/>
    </row>
    <row r="142" s="1" customFormat="1" ht="15" customHeight="1">
      <c r="B142" s="303"/>
      <c r="C142" s="258" t="s">
        <v>488</v>
      </c>
      <c r="D142" s="258"/>
      <c r="E142" s="258"/>
      <c r="F142" s="281" t="s">
        <v>431</v>
      </c>
      <c r="G142" s="258"/>
      <c r="H142" s="258" t="s">
        <v>489</v>
      </c>
      <c r="I142" s="258" t="s">
        <v>466</v>
      </c>
      <c r="J142" s="258"/>
      <c r="K142" s="306"/>
    </row>
    <row r="143" s="1" customFormat="1" ht="15" customHeight="1">
      <c r="B143" s="307"/>
      <c r="C143" s="308"/>
      <c r="D143" s="308"/>
      <c r="E143" s="308"/>
      <c r="F143" s="308"/>
      <c r="G143" s="308"/>
      <c r="H143" s="308"/>
      <c r="I143" s="308"/>
      <c r="J143" s="308"/>
      <c r="K143" s="309"/>
    </row>
    <row r="144" s="1" customFormat="1" ht="18.75" customHeight="1">
      <c r="B144" s="294"/>
      <c r="C144" s="294"/>
      <c r="D144" s="294"/>
      <c r="E144" s="294"/>
      <c r="F144" s="295"/>
      <c r="G144" s="294"/>
      <c r="H144" s="294"/>
      <c r="I144" s="294"/>
      <c r="J144" s="294"/>
      <c r="K144" s="294"/>
    </row>
    <row r="145" s="1" customFormat="1" ht="18.75" customHeight="1">
      <c r="B145" s="266"/>
      <c r="C145" s="266"/>
      <c r="D145" s="266"/>
      <c r="E145" s="266"/>
      <c r="F145" s="266"/>
      <c r="G145" s="266"/>
      <c r="H145" s="266"/>
      <c r="I145" s="266"/>
      <c r="J145" s="266"/>
      <c r="K145" s="266"/>
    </row>
    <row r="146" s="1" customFormat="1" ht="7.5" customHeight="1">
      <c r="B146" s="267"/>
      <c r="C146" s="268"/>
      <c r="D146" s="268"/>
      <c r="E146" s="268"/>
      <c r="F146" s="268"/>
      <c r="G146" s="268"/>
      <c r="H146" s="268"/>
      <c r="I146" s="268"/>
      <c r="J146" s="268"/>
      <c r="K146" s="269"/>
    </row>
    <row r="147" s="1" customFormat="1" ht="45" customHeight="1">
      <c r="B147" s="270"/>
      <c r="C147" s="271" t="s">
        <v>490</v>
      </c>
      <c r="D147" s="271"/>
      <c r="E147" s="271"/>
      <c r="F147" s="271"/>
      <c r="G147" s="271"/>
      <c r="H147" s="271"/>
      <c r="I147" s="271"/>
      <c r="J147" s="271"/>
      <c r="K147" s="272"/>
    </row>
    <row r="148" s="1" customFormat="1" ht="17.25" customHeight="1">
      <c r="B148" s="270"/>
      <c r="C148" s="273" t="s">
        <v>425</v>
      </c>
      <c r="D148" s="273"/>
      <c r="E148" s="273"/>
      <c r="F148" s="273" t="s">
        <v>426</v>
      </c>
      <c r="G148" s="274"/>
      <c r="H148" s="273" t="s">
        <v>58</v>
      </c>
      <c r="I148" s="273" t="s">
        <v>61</v>
      </c>
      <c r="J148" s="273" t="s">
        <v>427</v>
      </c>
      <c r="K148" s="272"/>
    </row>
    <row r="149" s="1" customFormat="1" ht="17.25" customHeight="1">
      <c r="B149" s="270"/>
      <c r="C149" s="275" t="s">
        <v>428</v>
      </c>
      <c r="D149" s="275"/>
      <c r="E149" s="275"/>
      <c r="F149" s="276" t="s">
        <v>429</v>
      </c>
      <c r="G149" s="277"/>
      <c r="H149" s="275"/>
      <c r="I149" s="275"/>
      <c r="J149" s="275" t="s">
        <v>430</v>
      </c>
      <c r="K149" s="272"/>
    </row>
    <row r="150" s="1" customFormat="1" ht="5.25" customHeight="1">
      <c r="B150" s="283"/>
      <c r="C150" s="278"/>
      <c r="D150" s="278"/>
      <c r="E150" s="278"/>
      <c r="F150" s="278"/>
      <c r="G150" s="279"/>
      <c r="H150" s="278"/>
      <c r="I150" s="278"/>
      <c r="J150" s="278"/>
      <c r="K150" s="306"/>
    </row>
    <row r="151" s="1" customFormat="1" ht="15" customHeight="1">
      <c r="B151" s="283"/>
      <c r="C151" s="310" t="s">
        <v>434</v>
      </c>
      <c r="D151" s="258"/>
      <c r="E151" s="258"/>
      <c r="F151" s="311" t="s">
        <v>431</v>
      </c>
      <c r="G151" s="258"/>
      <c r="H151" s="310" t="s">
        <v>471</v>
      </c>
      <c r="I151" s="310" t="s">
        <v>433</v>
      </c>
      <c r="J151" s="310">
        <v>120</v>
      </c>
      <c r="K151" s="306"/>
    </row>
    <row r="152" s="1" customFormat="1" ht="15" customHeight="1">
      <c r="B152" s="283"/>
      <c r="C152" s="310" t="s">
        <v>480</v>
      </c>
      <c r="D152" s="258"/>
      <c r="E152" s="258"/>
      <c r="F152" s="311" t="s">
        <v>431</v>
      </c>
      <c r="G152" s="258"/>
      <c r="H152" s="310" t="s">
        <v>491</v>
      </c>
      <c r="I152" s="310" t="s">
        <v>433</v>
      </c>
      <c r="J152" s="310" t="s">
        <v>482</v>
      </c>
      <c r="K152" s="306"/>
    </row>
    <row r="153" s="1" customFormat="1" ht="15" customHeight="1">
      <c r="B153" s="283"/>
      <c r="C153" s="310" t="s">
        <v>379</v>
      </c>
      <c r="D153" s="258"/>
      <c r="E153" s="258"/>
      <c r="F153" s="311" t="s">
        <v>431</v>
      </c>
      <c r="G153" s="258"/>
      <c r="H153" s="310" t="s">
        <v>492</v>
      </c>
      <c r="I153" s="310" t="s">
        <v>433</v>
      </c>
      <c r="J153" s="310" t="s">
        <v>482</v>
      </c>
      <c r="K153" s="306"/>
    </row>
    <row r="154" s="1" customFormat="1" ht="15" customHeight="1">
      <c r="B154" s="283"/>
      <c r="C154" s="310" t="s">
        <v>436</v>
      </c>
      <c r="D154" s="258"/>
      <c r="E154" s="258"/>
      <c r="F154" s="311" t="s">
        <v>437</v>
      </c>
      <c r="G154" s="258"/>
      <c r="H154" s="310" t="s">
        <v>471</v>
      </c>
      <c r="I154" s="310" t="s">
        <v>433</v>
      </c>
      <c r="J154" s="310">
        <v>50</v>
      </c>
      <c r="K154" s="306"/>
    </row>
    <row r="155" s="1" customFormat="1" ht="15" customHeight="1">
      <c r="B155" s="283"/>
      <c r="C155" s="310" t="s">
        <v>439</v>
      </c>
      <c r="D155" s="258"/>
      <c r="E155" s="258"/>
      <c r="F155" s="311" t="s">
        <v>431</v>
      </c>
      <c r="G155" s="258"/>
      <c r="H155" s="310" t="s">
        <v>471</v>
      </c>
      <c r="I155" s="310" t="s">
        <v>441</v>
      </c>
      <c r="J155" s="310"/>
      <c r="K155" s="306"/>
    </row>
    <row r="156" s="1" customFormat="1" ht="15" customHeight="1">
      <c r="B156" s="283"/>
      <c r="C156" s="310" t="s">
        <v>450</v>
      </c>
      <c r="D156" s="258"/>
      <c r="E156" s="258"/>
      <c r="F156" s="311" t="s">
        <v>437</v>
      </c>
      <c r="G156" s="258"/>
      <c r="H156" s="310" t="s">
        <v>471</v>
      </c>
      <c r="I156" s="310" t="s">
        <v>433</v>
      </c>
      <c r="J156" s="310">
        <v>50</v>
      </c>
      <c r="K156" s="306"/>
    </row>
    <row r="157" s="1" customFormat="1" ht="15" customHeight="1">
      <c r="B157" s="283"/>
      <c r="C157" s="310" t="s">
        <v>458</v>
      </c>
      <c r="D157" s="258"/>
      <c r="E157" s="258"/>
      <c r="F157" s="311" t="s">
        <v>437</v>
      </c>
      <c r="G157" s="258"/>
      <c r="H157" s="310" t="s">
        <v>471</v>
      </c>
      <c r="I157" s="310" t="s">
        <v>433</v>
      </c>
      <c r="J157" s="310">
        <v>50</v>
      </c>
      <c r="K157" s="306"/>
    </row>
    <row r="158" s="1" customFormat="1" ht="15" customHeight="1">
      <c r="B158" s="283"/>
      <c r="C158" s="310" t="s">
        <v>456</v>
      </c>
      <c r="D158" s="258"/>
      <c r="E158" s="258"/>
      <c r="F158" s="311" t="s">
        <v>437</v>
      </c>
      <c r="G158" s="258"/>
      <c r="H158" s="310" t="s">
        <v>471</v>
      </c>
      <c r="I158" s="310" t="s">
        <v>433</v>
      </c>
      <c r="J158" s="310">
        <v>50</v>
      </c>
      <c r="K158" s="306"/>
    </row>
    <row r="159" s="1" customFormat="1" ht="15" customHeight="1">
      <c r="B159" s="283"/>
      <c r="C159" s="310" t="s">
        <v>90</v>
      </c>
      <c r="D159" s="258"/>
      <c r="E159" s="258"/>
      <c r="F159" s="311" t="s">
        <v>431</v>
      </c>
      <c r="G159" s="258"/>
      <c r="H159" s="310" t="s">
        <v>493</v>
      </c>
      <c r="I159" s="310" t="s">
        <v>433</v>
      </c>
      <c r="J159" s="310" t="s">
        <v>494</v>
      </c>
      <c r="K159" s="306"/>
    </row>
    <row r="160" s="1" customFormat="1" ht="15" customHeight="1">
      <c r="B160" s="283"/>
      <c r="C160" s="310" t="s">
        <v>495</v>
      </c>
      <c r="D160" s="258"/>
      <c r="E160" s="258"/>
      <c r="F160" s="311" t="s">
        <v>431</v>
      </c>
      <c r="G160" s="258"/>
      <c r="H160" s="310" t="s">
        <v>496</v>
      </c>
      <c r="I160" s="310" t="s">
        <v>466</v>
      </c>
      <c r="J160" s="310"/>
      <c r="K160" s="306"/>
    </row>
    <row r="161" s="1" customFormat="1" ht="15" customHeight="1">
      <c r="B161" s="312"/>
      <c r="C161" s="292"/>
      <c r="D161" s="292"/>
      <c r="E161" s="292"/>
      <c r="F161" s="292"/>
      <c r="G161" s="292"/>
      <c r="H161" s="292"/>
      <c r="I161" s="292"/>
      <c r="J161" s="292"/>
      <c r="K161" s="313"/>
    </row>
    <row r="162" s="1" customFormat="1" ht="18.75" customHeight="1">
      <c r="B162" s="294"/>
      <c r="C162" s="304"/>
      <c r="D162" s="304"/>
      <c r="E162" s="304"/>
      <c r="F162" s="314"/>
      <c r="G162" s="304"/>
      <c r="H162" s="304"/>
      <c r="I162" s="304"/>
      <c r="J162" s="304"/>
      <c r="K162" s="294"/>
    </row>
    <row r="163" s="1" customFormat="1" ht="18.75" customHeight="1"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</row>
    <row r="164" s="1" customFormat="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="1" customFormat="1" ht="45" customHeight="1">
      <c r="B165" s="248"/>
      <c r="C165" s="249" t="s">
        <v>497</v>
      </c>
      <c r="D165" s="249"/>
      <c r="E165" s="249"/>
      <c r="F165" s="249"/>
      <c r="G165" s="249"/>
      <c r="H165" s="249"/>
      <c r="I165" s="249"/>
      <c r="J165" s="249"/>
      <c r="K165" s="250"/>
    </row>
    <row r="166" s="1" customFormat="1" ht="17.25" customHeight="1">
      <c r="B166" s="248"/>
      <c r="C166" s="273" t="s">
        <v>425</v>
      </c>
      <c r="D166" s="273"/>
      <c r="E166" s="273"/>
      <c r="F166" s="273" t="s">
        <v>426</v>
      </c>
      <c r="G166" s="315"/>
      <c r="H166" s="316" t="s">
        <v>58</v>
      </c>
      <c r="I166" s="316" t="s">
        <v>61</v>
      </c>
      <c r="J166" s="273" t="s">
        <v>427</v>
      </c>
      <c r="K166" s="250"/>
    </row>
    <row r="167" s="1" customFormat="1" ht="17.25" customHeight="1">
      <c r="B167" s="251"/>
      <c r="C167" s="275" t="s">
        <v>428</v>
      </c>
      <c r="D167" s="275"/>
      <c r="E167" s="275"/>
      <c r="F167" s="276" t="s">
        <v>429</v>
      </c>
      <c r="G167" s="317"/>
      <c r="H167" s="318"/>
      <c r="I167" s="318"/>
      <c r="J167" s="275" t="s">
        <v>430</v>
      </c>
      <c r="K167" s="253"/>
    </row>
    <row r="168" s="1" customFormat="1" ht="5.25" customHeight="1">
      <c r="B168" s="283"/>
      <c r="C168" s="278"/>
      <c r="D168" s="278"/>
      <c r="E168" s="278"/>
      <c r="F168" s="278"/>
      <c r="G168" s="279"/>
      <c r="H168" s="278"/>
      <c r="I168" s="278"/>
      <c r="J168" s="278"/>
      <c r="K168" s="306"/>
    </row>
    <row r="169" s="1" customFormat="1" ht="15" customHeight="1">
      <c r="B169" s="283"/>
      <c r="C169" s="258" t="s">
        <v>434</v>
      </c>
      <c r="D169" s="258"/>
      <c r="E169" s="258"/>
      <c r="F169" s="281" t="s">
        <v>431</v>
      </c>
      <c r="G169" s="258"/>
      <c r="H169" s="258" t="s">
        <v>471</v>
      </c>
      <c r="I169" s="258" t="s">
        <v>433</v>
      </c>
      <c r="J169" s="258">
        <v>120</v>
      </c>
      <c r="K169" s="306"/>
    </row>
    <row r="170" s="1" customFormat="1" ht="15" customHeight="1">
      <c r="B170" s="283"/>
      <c r="C170" s="258" t="s">
        <v>480</v>
      </c>
      <c r="D170" s="258"/>
      <c r="E170" s="258"/>
      <c r="F170" s="281" t="s">
        <v>431</v>
      </c>
      <c r="G170" s="258"/>
      <c r="H170" s="258" t="s">
        <v>481</v>
      </c>
      <c r="I170" s="258" t="s">
        <v>433</v>
      </c>
      <c r="J170" s="258" t="s">
        <v>482</v>
      </c>
      <c r="K170" s="306"/>
    </row>
    <row r="171" s="1" customFormat="1" ht="15" customHeight="1">
      <c r="B171" s="283"/>
      <c r="C171" s="258" t="s">
        <v>379</v>
      </c>
      <c r="D171" s="258"/>
      <c r="E171" s="258"/>
      <c r="F171" s="281" t="s">
        <v>431</v>
      </c>
      <c r="G171" s="258"/>
      <c r="H171" s="258" t="s">
        <v>498</v>
      </c>
      <c r="I171" s="258" t="s">
        <v>433</v>
      </c>
      <c r="J171" s="258" t="s">
        <v>482</v>
      </c>
      <c r="K171" s="306"/>
    </row>
    <row r="172" s="1" customFormat="1" ht="15" customHeight="1">
      <c r="B172" s="283"/>
      <c r="C172" s="258" t="s">
        <v>436</v>
      </c>
      <c r="D172" s="258"/>
      <c r="E172" s="258"/>
      <c r="F172" s="281" t="s">
        <v>437</v>
      </c>
      <c r="G172" s="258"/>
      <c r="H172" s="258" t="s">
        <v>498</v>
      </c>
      <c r="I172" s="258" t="s">
        <v>433</v>
      </c>
      <c r="J172" s="258">
        <v>50</v>
      </c>
      <c r="K172" s="306"/>
    </row>
    <row r="173" s="1" customFormat="1" ht="15" customHeight="1">
      <c r="B173" s="283"/>
      <c r="C173" s="258" t="s">
        <v>439</v>
      </c>
      <c r="D173" s="258"/>
      <c r="E173" s="258"/>
      <c r="F173" s="281" t="s">
        <v>431</v>
      </c>
      <c r="G173" s="258"/>
      <c r="H173" s="258" t="s">
        <v>498</v>
      </c>
      <c r="I173" s="258" t="s">
        <v>441</v>
      </c>
      <c r="J173" s="258"/>
      <c r="K173" s="306"/>
    </row>
    <row r="174" s="1" customFormat="1" ht="15" customHeight="1">
      <c r="B174" s="283"/>
      <c r="C174" s="258" t="s">
        <v>450</v>
      </c>
      <c r="D174" s="258"/>
      <c r="E174" s="258"/>
      <c r="F174" s="281" t="s">
        <v>437</v>
      </c>
      <c r="G174" s="258"/>
      <c r="H174" s="258" t="s">
        <v>498</v>
      </c>
      <c r="I174" s="258" t="s">
        <v>433</v>
      </c>
      <c r="J174" s="258">
        <v>50</v>
      </c>
      <c r="K174" s="306"/>
    </row>
    <row r="175" s="1" customFormat="1" ht="15" customHeight="1">
      <c r="B175" s="283"/>
      <c r="C175" s="258" t="s">
        <v>458</v>
      </c>
      <c r="D175" s="258"/>
      <c r="E175" s="258"/>
      <c r="F175" s="281" t="s">
        <v>437</v>
      </c>
      <c r="G175" s="258"/>
      <c r="H175" s="258" t="s">
        <v>498</v>
      </c>
      <c r="I175" s="258" t="s">
        <v>433</v>
      </c>
      <c r="J175" s="258">
        <v>50</v>
      </c>
      <c r="K175" s="306"/>
    </row>
    <row r="176" s="1" customFormat="1" ht="15" customHeight="1">
      <c r="B176" s="283"/>
      <c r="C176" s="258" t="s">
        <v>456</v>
      </c>
      <c r="D176" s="258"/>
      <c r="E176" s="258"/>
      <c r="F176" s="281" t="s">
        <v>437</v>
      </c>
      <c r="G176" s="258"/>
      <c r="H176" s="258" t="s">
        <v>498</v>
      </c>
      <c r="I176" s="258" t="s">
        <v>433</v>
      </c>
      <c r="J176" s="258">
        <v>50</v>
      </c>
      <c r="K176" s="306"/>
    </row>
    <row r="177" s="1" customFormat="1" ht="15" customHeight="1">
      <c r="B177" s="283"/>
      <c r="C177" s="258" t="s">
        <v>104</v>
      </c>
      <c r="D177" s="258"/>
      <c r="E177" s="258"/>
      <c r="F177" s="281" t="s">
        <v>431</v>
      </c>
      <c r="G177" s="258"/>
      <c r="H177" s="258" t="s">
        <v>499</v>
      </c>
      <c r="I177" s="258" t="s">
        <v>500</v>
      </c>
      <c r="J177" s="258"/>
      <c r="K177" s="306"/>
    </row>
    <row r="178" s="1" customFormat="1" ht="15" customHeight="1">
      <c r="B178" s="283"/>
      <c r="C178" s="258" t="s">
        <v>61</v>
      </c>
      <c r="D178" s="258"/>
      <c r="E178" s="258"/>
      <c r="F178" s="281" t="s">
        <v>431</v>
      </c>
      <c r="G178" s="258"/>
      <c r="H178" s="258" t="s">
        <v>501</v>
      </c>
      <c r="I178" s="258" t="s">
        <v>502</v>
      </c>
      <c r="J178" s="258">
        <v>1</v>
      </c>
      <c r="K178" s="306"/>
    </row>
    <row r="179" s="1" customFormat="1" ht="15" customHeight="1">
      <c r="B179" s="283"/>
      <c r="C179" s="258" t="s">
        <v>57</v>
      </c>
      <c r="D179" s="258"/>
      <c r="E179" s="258"/>
      <c r="F179" s="281" t="s">
        <v>431</v>
      </c>
      <c r="G179" s="258"/>
      <c r="H179" s="258" t="s">
        <v>503</v>
      </c>
      <c r="I179" s="258" t="s">
        <v>433</v>
      </c>
      <c r="J179" s="258">
        <v>20</v>
      </c>
      <c r="K179" s="306"/>
    </row>
    <row r="180" s="1" customFormat="1" ht="15" customHeight="1">
      <c r="B180" s="283"/>
      <c r="C180" s="258" t="s">
        <v>58</v>
      </c>
      <c r="D180" s="258"/>
      <c r="E180" s="258"/>
      <c r="F180" s="281" t="s">
        <v>431</v>
      </c>
      <c r="G180" s="258"/>
      <c r="H180" s="258" t="s">
        <v>504</v>
      </c>
      <c r="I180" s="258" t="s">
        <v>433</v>
      </c>
      <c r="J180" s="258">
        <v>255</v>
      </c>
      <c r="K180" s="306"/>
    </row>
    <row r="181" s="1" customFormat="1" ht="15" customHeight="1">
      <c r="B181" s="283"/>
      <c r="C181" s="258" t="s">
        <v>105</v>
      </c>
      <c r="D181" s="258"/>
      <c r="E181" s="258"/>
      <c r="F181" s="281" t="s">
        <v>431</v>
      </c>
      <c r="G181" s="258"/>
      <c r="H181" s="258" t="s">
        <v>395</v>
      </c>
      <c r="I181" s="258" t="s">
        <v>433</v>
      </c>
      <c r="J181" s="258">
        <v>10</v>
      </c>
      <c r="K181" s="306"/>
    </row>
    <row r="182" s="1" customFormat="1" ht="15" customHeight="1">
      <c r="B182" s="283"/>
      <c r="C182" s="258" t="s">
        <v>106</v>
      </c>
      <c r="D182" s="258"/>
      <c r="E182" s="258"/>
      <c r="F182" s="281" t="s">
        <v>431</v>
      </c>
      <c r="G182" s="258"/>
      <c r="H182" s="258" t="s">
        <v>505</v>
      </c>
      <c r="I182" s="258" t="s">
        <v>466</v>
      </c>
      <c r="J182" s="258"/>
      <c r="K182" s="306"/>
    </row>
    <row r="183" s="1" customFormat="1" ht="15" customHeight="1">
      <c r="B183" s="283"/>
      <c r="C183" s="258" t="s">
        <v>506</v>
      </c>
      <c r="D183" s="258"/>
      <c r="E183" s="258"/>
      <c r="F183" s="281" t="s">
        <v>431</v>
      </c>
      <c r="G183" s="258"/>
      <c r="H183" s="258" t="s">
        <v>507</v>
      </c>
      <c r="I183" s="258" t="s">
        <v>466</v>
      </c>
      <c r="J183" s="258"/>
      <c r="K183" s="306"/>
    </row>
    <row r="184" s="1" customFormat="1" ht="15" customHeight="1">
      <c r="B184" s="283"/>
      <c r="C184" s="258" t="s">
        <v>495</v>
      </c>
      <c r="D184" s="258"/>
      <c r="E184" s="258"/>
      <c r="F184" s="281" t="s">
        <v>431</v>
      </c>
      <c r="G184" s="258"/>
      <c r="H184" s="258" t="s">
        <v>508</v>
      </c>
      <c r="I184" s="258" t="s">
        <v>466</v>
      </c>
      <c r="J184" s="258"/>
      <c r="K184" s="306"/>
    </row>
    <row r="185" s="1" customFormat="1" ht="15" customHeight="1">
      <c r="B185" s="283"/>
      <c r="C185" s="258" t="s">
        <v>108</v>
      </c>
      <c r="D185" s="258"/>
      <c r="E185" s="258"/>
      <c r="F185" s="281" t="s">
        <v>437</v>
      </c>
      <c r="G185" s="258"/>
      <c r="H185" s="258" t="s">
        <v>509</v>
      </c>
      <c r="I185" s="258" t="s">
        <v>433</v>
      </c>
      <c r="J185" s="258">
        <v>50</v>
      </c>
      <c r="K185" s="306"/>
    </row>
    <row r="186" s="1" customFormat="1" ht="15" customHeight="1">
      <c r="B186" s="283"/>
      <c r="C186" s="258" t="s">
        <v>510</v>
      </c>
      <c r="D186" s="258"/>
      <c r="E186" s="258"/>
      <c r="F186" s="281" t="s">
        <v>437</v>
      </c>
      <c r="G186" s="258"/>
      <c r="H186" s="258" t="s">
        <v>511</v>
      </c>
      <c r="I186" s="258" t="s">
        <v>512</v>
      </c>
      <c r="J186" s="258"/>
      <c r="K186" s="306"/>
    </row>
    <row r="187" s="1" customFormat="1" ht="15" customHeight="1">
      <c r="B187" s="283"/>
      <c r="C187" s="258" t="s">
        <v>513</v>
      </c>
      <c r="D187" s="258"/>
      <c r="E187" s="258"/>
      <c r="F187" s="281" t="s">
        <v>437</v>
      </c>
      <c r="G187" s="258"/>
      <c r="H187" s="258" t="s">
        <v>514</v>
      </c>
      <c r="I187" s="258" t="s">
        <v>512</v>
      </c>
      <c r="J187" s="258"/>
      <c r="K187" s="306"/>
    </row>
    <row r="188" s="1" customFormat="1" ht="15" customHeight="1">
      <c r="B188" s="283"/>
      <c r="C188" s="258" t="s">
        <v>515</v>
      </c>
      <c r="D188" s="258"/>
      <c r="E188" s="258"/>
      <c r="F188" s="281" t="s">
        <v>437</v>
      </c>
      <c r="G188" s="258"/>
      <c r="H188" s="258" t="s">
        <v>516</v>
      </c>
      <c r="I188" s="258" t="s">
        <v>512</v>
      </c>
      <c r="J188" s="258"/>
      <c r="K188" s="306"/>
    </row>
    <row r="189" s="1" customFormat="1" ht="15" customHeight="1">
      <c r="B189" s="283"/>
      <c r="C189" s="319" t="s">
        <v>517</v>
      </c>
      <c r="D189" s="258"/>
      <c r="E189" s="258"/>
      <c r="F189" s="281" t="s">
        <v>437</v>
      </c>
      <c r="G189" s="258"/>
      <c r="H189" s="258" t="s">
        <v>518</v>
      </c>
      <c r="I189" s="258" t="s">
        <v>519</v>
      </c>
      <c r="J189" s="320" t="s">
        <v>520</v>
      </c>
      <c r="K189" s="306"/>
    </row>
    <row r="190" s="1" customFormat="1" ht="15" customHeight="1">
      <c r="B190" s="283"/>
      <c r="C190" s="319" t="s">
        <v>46</v>
      </c>
      <c r="D190" s="258"/>
      <c r="E190" s="258"/>
      <c r="F190" s="281" t="s">
        <v>431</v>
      </c>
      <c r="G190" s="258"/>
      <c r="H190" s="255" t="s">
        <v>521</v>
      </c>
      <c r="I190" s="258" t="s">
        <v>522</v>
      </c>
      <c r="J190" s="258"/>
      <c r="K190" s="306"/>
    </row>
    <row r="191" s="1" customFormat="1" ht="15" customHeight="1">
      <c r="B191" s="283"/>
      <c r="C191" s="319" t="s">
        <v>523</v>
      </c>
      <c r="D191" s="258"/>
      <c r="E191" s="258"/>
      <c r="F191" s="281" t="s">
        <v>431</v>
      </c>
      <c r="G191" s="258"/>
      <c r="H191" s="258" t="s">
        <v>524</v>
      </c>
      <c r="I191" s="258" t="s">
        <v>466</v>
      </c>
      <c r="J191" s="258"/>
      <c r="K191" s="306"/>
    </row>
    <row r="192" s="1" customFormat="1" ht="15" customHeight="1">
      <c r="B192" s="283"/>
      <c r="C192" s="319" t="s">
        <v>525</v>
      </c>
      <c r="D192" s="258"/>
      <c r="E192" s="258"/>
      <c r="F192" s="281" t="s">
        <v>431</v>
      </c>
      <c r="G192" s="258"/>
      <c r="H192" s="258" t="s">
        <v>526</v>
      </c>
      <c r="I192" s="258" t="s">
        <v>466</v>
      </c>
      <c r="J192" s="258"/>
      <c r="K192" s="306"/>
    </row>
    <row r="193" s="1" customFormat="1" ht="15" customHeight="1">
      <c r="B193" s="283"/>
      <c r="C193" s="319" t="s">
        <v>527</v>
      </c>
      <c r="D193" s="258"/>
      <c r="E193" s="258"/>
      <c r="F193" s="281" t="s">
        <v>437</v>
      </c>
      <c r="G193" s="258"/>
      <c r="H193" s="258" t="s">
        <v>528</v>
      </c>
      <c r="I193" s="258" t="s">
        <v>466</v>
      </c>
      <c r="J193" s="258"/>
      <c r="K193" s="306"/>
    </row>
    <row r="194" s="1" customFormat="1" ht="15" customHeight="1">
      <c r="B194" s="312"/>
      <c r="C194" s="321"/>
      <c r="D194" s="292"/>
      <c r="E194" s="292"/>
      <c r="F194" s="292"/>
      <c r="G194" s="292"/>
      <c r="H194" s="292"/>
      <c r="I194" s="292"/>
      <c r="J194" s="292"/>
      <c r="K194" s="313"/>
    </row>
    <row r="195" s="1" customFormat="1" ht="18.75" customHeight="1">
      <c r="B195" s="294"/>
      <c r="C195" s="304"/>
      <c r="D195" s="304"/>
      <c r="E195" s="304"/>
      <c r="F195" s="314"/>
      <c r="G195" s="304"/>
      <c r="H195" s="304"/>
      <c r="I195" s="304"/>
      <c r="J195" s="304"/>
      <c r="K195" s="294"/>
    </row>
    <row r="196" s="1" customFormat="1" ht="18.75" customHeight="1">
      <c r="B196" s="294"/>
      <c r="C196" s="304"/>
      <c r="D196" s="304"/>
      <c r="E196" s="304"/>
      <c r="F196" s="314"/>
      <c r="G196" s="304"/>
      <c r="H196" s="304"/>
      <c r="I196" s="304"/>
      <c r="J196" s="304"/>
      <c r="K196" s="294"/>
    </row>
    <row r="197" s="1" customFormat="1" ht="18.75" customHeight="1">
      <c r="B197" s="266"/>
      <c r="C197" s="266"/>
      <c r="D197" s="266"/>
      <c r="E197" s="266"/>
      <c r="F197" s="266"/>
      <c r="G197" s="266"/>
      <c r="H197" s="266"/>
      <c r="I197" s="266"/>
      <c r="J197" s="266"/>
      <c r="K197" s="266"/>
    </row>
    <row r="198" s="1" customFormat="1" ht="13.5">
      <c r="B198" s="245"/>
      <c r="C198" s="246"/>
      <c r="D198" s="246"/>
      <c r="E198" s="246"/>
      <c r="F198" s="246"/>
      <c r="G198" s="246"/>
      <c r="H198" s="246"/>
      <c r="I198" s="246"/>
      <c r="J198" s="246"/>
      <c r="K198" s="247"/>
    </row>
    <row r="199" s="1" customFormat="1" ht="21">
      <c r="B199" s="248"/>
      <c r="C199" s="249" t="s">
        <v>529</v>
      </c>
      <c r="D199" s="249"/>
      <c r="E199" s="249"/>
      <c r="F199" s="249"/>
      <c r="G199" s="249"/>
      <c r="H199" s="249"/>
      <c r="I199" s="249"/>
      <c r="J199" s="249"/>
      <c r="K199" s="250"/>
    </row>
    <row r="200" s="1" customFormat="1" ht="25.5" customHeight="1">
      <c r="B200" s="248"/>
      <c r="C200" s="322" t="s">
        <v>530</v>
      </c>
      <c r="D200" s="322"/>
      <c r="E200" s="322"/>
      <c r="F200" s="322" t="s">
        <v>531</v>
      </c>
      <c r="G200" s="323"/>
      <c r="H200" s="322" t="s">
        <v>532</v>
      </c>
      <c r="I200" s="322"/>
      <c r="J200" s="322"/>
      <c r="K200" s="250"/>
    </row>
    <row r="201" s="1" customFormat="1" ht="5.25" customHeight="1">
      <c r="B201" s="283"/>
      <c r="C201" s="278"/>
      <c r="D201" s="278"/>
      <c r="E201" s="278"/>
      <c r="F201" s="278"/>
      <c r="G201" s="304"/>
      <c r="H201" s="278"/>
      <c r="I201" s="278"/>
      <c r="J201" s="278"/>
      <c r="K201" s="306"/>
    </row>
    <row r="202" s="1" customFormat="1" ht="15" customHeight="1">
      <c r="B202" s="283"/>
      <c r="C202" s="258" t="s">
        <v>522</v>
      </c>
      <c r="D202" s="258"/>
      <c r="E202" s="258"/>
      <c r="F202" s="281" t="s">
        <v>47</v>
      </c>
      <c r="G202" s="258"/>
      <c r="H202" s="258" t="s">
        <v>533</v>
      </c>
      <c r="I202" s="258"/>
      <c r="J202" s="258"/>
      <c r="K202" s="306"/>
    </row>
    <row r="203" s="1" customFormat="1" ht="15" customHeight="1">
      <c r="B203" s="283"/>
      <c r="C203" s="258"/>
      <c r="D203" s="258"/>
      <c r="E203" s="258"/>
      <c r="F203" s="281" t="s">
        <v>48</v>
      </c>
      <c r="G203" s="258"/>
      <c r="H203" s="258" t="s">
        <v>534</v>
      </c>
      <c r="I203" s="258"/>
      <c r="J203" s="258"/>
      <c r="K203" s="306"/>
    </row>
    <row r="204" s="1" customFormat="1" ht="15" customHeight="1">
      <c r="B204" s="283"/>
      <c r="C204" s="258"/>
      <c r="D204" s="258"/>
      <c r="E204" s="258"/>
      <c r="F204" s="281" t="s">
        <v>51</v>
      </c>
      <c r="G204" s="258"/>
      <c r="H204" s="258" t="s">
        <v>535</v>
      </c>
      <c r="I204" s="258"/>
      <c r="J204" s="258"/>
      <c r="K204" s="306"/>
    </row>
    <row r="205" s="1" customFormat="1" ht="15" customHeight="1">
      <c r="B205" s="283"/>
      <c r="C205" s="258"/>
      <c r="D205" s="258"/>
      <c r="E205" s="258"/>
      <c r="F205" s="281" t="s">
        <v>49</v>
      </c>
      <c r="G205" s="258"/>
      <c r="H205" s="258" t="s">
        <v>536</v>
      </c>
      <c r="I205" s="258"/>
      <c r="J205" s="258"/>
      <c r="K205" s="306"/>
    </row>
    <row r="206" s="1" customFormat="1" ht="15" customHeight="1">
      <c r="B206" s="283"/>
      <c r="C206" s="258"/>
      <c r="D206" s="258"/>
      <c r="E206" s="258"/>
      <c r="F206" s="281" t="s">
        <v>50</v>
      </c>
      <c r="G206" s="258"/>
      <c r="H206" s="258" t="s">
        <v>537</v>
      </c>
      <c r="I206" s="258"/>
      <c r="J206" s="258"/>
      <c r="K206" s="306"/>
    </row>
    <row r="207" s="1" customFormat="1" ht="15" customHeight="1">
      <c r="B207" s="283"/>
      <c r="C207" s="258"/>
      <c r="D207" s="258"/>
      <c r="E207" s="258"/>
      <c r="F207" s="281"/>
      <c r="G207" s="258"/>
      <c r="H207" s="258"/>
      <c r="I207" s="258"/>
      <c r="J207" s="258"/>
      <c r="K207" s="306"/>
    </row>
    <row r="208" s="1" customFormat="1" ht="15" customHeight="1">
      <c r="B208" s="283"/>
      <c r="C208" s="258" t="s">
        <v>478</v>
      </c>
      <c r="D208" s="258"/>
      <c r="E208" s="258"/>
      <c r="F208" s="281" t="s">
        <v>82</v>
      </c>
      <c r="G208" s="258"/>
      <c r="H208" s="258" t="s">
        <v>538</v>
      </c>
      <c r="I208" s="258"/>
      <c r="J208" s="258"/>
      <c r="K208" s="306"/>
    </row>
    <row r="209" s="1" customFormat="1" ht="15" customHeight="1">
      <c r="B209" s="283"/>
      <c r="C209" s="258"/>
      <c r="D209" s="258"/>
      <c r="E209" s="258"/>
      <c r="F209" s="281" t="s">
        <v>375</v>
      </c>
      <c r="G209" s="258"/>
      <c r="H209" s="258" t="s">
        <v>376</v>
      </c>
      <c r="I209" s="258"/>
      <c r="J209" s="258"/>
      <c r="K209" s="306"/>
    </row>
    <row r="210" s="1" customFormat="1" ht="15" customHeight="1">
      <c r="B210" s="283"/>
      <c r="C210" s="258"/>
      <c r="D210" s="258"/>
      <c r="E210" s="258"/>
      <c r="F210" s="281" t="s">
        <v>373</v>
      </c>
      <c r="G210" s="258"/>
      <c r="H210" s="258" t="s">
        <v>539</v>
      </c>
      <c r="I210" s="258"/>
      <c r="J210" s="258"/>
      <c r="K210" s="306"/>
    </row>
    <row r="211" s="1" customFormat="1" ht="15" customHeight="1">
      <c r="B211" s="324"/>
      <c r="C211" s="258"/>
      <c r="D211" s="258"/>
      <c r="E211" s="258"/>
      <c r="F211" s="281" t="s">
        <v>377</v>
      </c>
      <c r="G211" s="319"/>
      <c r="H211" s="310" t="s">
        <v>378</v>
      </c>
      <c r="I211" s="310"/>
      <c r="J211" s="310"/>
      <c r="K211" s="325"/>
    </row>
    <row r="212" s="1" customFormat="1" ht="15" customHeight="1">
      <c r="B212" s="324"/>
      <c r="C212" s="258"/>
      <c r="D212" s="258"/>
      <c r="E212" s="258"/>
      <c r="F212" s="281" t="s">
        <v>319</v>
      </c>
      <c r="G212" s="319"/>
      <c r="H212" s="310" t="s">
        <v>540</v>
      </c>
      <c r="I212" s="310"/>
      <c r="J212" s="310"/>
      <c r="K212" s="325"/>
    </row>
    <row r="213" s="1" customFormat="1" ht="15" customHeight="1">
      <c r="B213" s="324"/>
      <c r="C213" s="258"/>
      <c r="D213" s="258"/>
      <c r="E213" s="258"/>
      <c r="F213" s="281"/>
      <c r="G213" s="319"/>
      <c r="H213" s="310"/>
      <c r="I213" s="310"/>
      <c r="J213" s="310"/>
      <c r="K213" s="325"/>
    </row>
    <row r="214" s="1" customFormat="1" ht="15" customHeight="1">
      <c r="B214" s="324"/>
      <c r="C214" s="258" t="s">
        <v>502</v>
      </c>
      <c r="D214" s="258"/>
      <c r="E214" s="258"/>
      <c r="F214" s="281">
        <v>1</v>
      </c>
      <c r="G214" s="319"/>
      <c r="H214" s="310" t="s">
        <v>541</v>
      </c>
      <c r="I214" s="310"/>
      <c r="J214" s="310"/>
      <c r="K214" s="325"/>
    </row>
    <row r="215" s="1" customFormat="1" ht="15" customHeight="1">
      <c r="B215" s="324"/>
      <c r="C215" s="258"/>
      <c r="D215" s="258"/>
      <c r="E215" s="258"/>
      <c r="F215" s="281">
        <v>2</v>
      </c>
      <c r="G215" s="319"/>
      <c r="H215" s="310" t="s">
        <v>542</v>
      </c>
      <c r="I215" s="310"/>
      <c r="J215" s="310"/>
      <c r="K215" s="325"/>
    </row>
    <row r="216" s="1" customFormat="1" ht="15" customHeight="1">
      <c r="B216" s="324"/>
      <c r="C216" s="258"/>
      <c r="D216" s="258"/>
      <c r="E216" s="258"/>
      <c r="F216" s="281">
        <v>3</v>
      </c>
      <c r="G216" s="319"/>
      <c r="H216" s="310" t="s">
        <v>543</v>
      </c>
      <c r="I216" s="310"/>
      <c r="J216" s="310"/>
      <c r="K216" s="325"/>
    </row>
    <row r="217" s="1" customFormat="1" ht="15" customHeight="1">
      <c r="B217" s="324"/>
      <c r="C217" s="258"/>
      <c r="D217" s="258"/>
      <c r="E217" s="258"/>
      <c r="F217" s="281">
        <v>4</v>
      </c>
      <c r="G217" s="319"/>
      <c r="H217" s="310" t="s">
        <v>544</v>
      </c>
      <c r="I217" s="310"/>
      <c r="J217" s="310"/>
      <c r="K217" s="325"/>
    </row>
    <row r="218" s="1" customFormat="1" ht="12.75" customHeight="1">
      <c r="B218" s="326"/>
      <c r="C218" s="327"/>
      <c r="D218" s="327"/>
      <c r="E218" s="327"/>
      <c r="F218" s="327"/>
      <c r="G218" s="327"/>
      <c r="H218" s="327"/>
      <c r="I218" s="327"/>
      <c r="J218" s="327"/>
      <c r="K218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Navrátil</dc:creator>
  <cp:lastModifiedBy>Milan Navrátil</cp:lastModifiedBy>
  <dcterms:created xsi:type="dcterms:W3CDTF">2022-04-11T09:51:23Z</dcterms:created>
  <dcterms:modified xsi:type="dcterms:W3CDTF">2022-04-11T09:51:26Z</dcterms:modified>
</cp:coreProperties>
</file>