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Work\Mravec-stavby, s.r.o\_00__rozpočty\CEPPRE\Josefská 4\"/>
    </mc:Choice>
  </mc:AlternateContent>
  <bookViews>
    <workbookView xWindow="360" yWindow="276" windowWidth="18732" windowHeight="12216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Pol'!$A$1:$U$153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I16" i="1" s="1"/>
  <c r="G39" i="1"/>
  <c r="G40" i="1" s="1"/>
  <c r="F39" i="1"/>
  <c r="G143" i="12"/>
  <c r="AC143" i="12"/>
  <c r="AD143" i="12"/>
  <c r="BA24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U9" i="12"/>
  <c r="G10" i="12"/>
  <c r="I10" i="12"/>
  <c r="K10" i="12"/>
  <c r="M10" i="12"/>
  <c r="O10" i="12"/>
  <c r="Q10" i="12"/>
  <c r="U10" i="12"/>
  <c r="U8" i="12" s="1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I13" i="12"/>
  <c r="K13" i="12"/>
  <c r="M13" i="12"/>
  <c r="O13" i="12"/>
  <c r="Q13" i="12"/>
  <c r="U13" i="12"/>
  <c r="G14" i="12"/>
  <c r="O14" i="12"/>
  <c r="U14" i="12"/>
  <c r="G15" i="12"/>
  <c r="M15" i="12" s="1"/>
  <c r="M14" i="12" s="1"/>
  <c r="I15" i="12"/>
  <c r="I14" i="12" s="1"/>
  <c r="K15" i="12"/>
  <c r="K14" i="12" s="1"/>
  <c r="O15" i="12"/>
  <c r="Q15" i="12"/>
  <c r="Q14" i="12" s="1"/>
  <c r="U15" i="12"/>
  <c r="G16" i="12"/>
  <c r="G17" i="12"/>
  <c r="I17" i="12"/>
  <c r="I16" i="12" s="1"/>
  <c r="K17" i="12"/>
  <c r="M17" i="12"/>
  <c r="O17" i="12"/>
  <c r="O16" i="12" s="1"/>
  <c r="Q17" i="12"/>
  <c r="Q16" i="12" s="1"/>
  <c r="U17" i="12"/>
  <c r="G18" i="12"/>
  <c r="I18" i="12"/>
  <c r="K18" i="12"/>
  <c r="K16" i="12" s="1"/>
  <c r="M18" i="12"/>
  <c r="O18" i="12"/>
  <c r="Q18" i="12"/>
  <c r="U18" i="12"/>
  <c r="G19" i="12"/>
  <c r="I19" i="12"/>
  <c r="K19" i="12"/>
  <c r="M19" i="12"/>
  <c r="O19" i="12"/>
  <c r="Q19" i="12"/>
  <c r="U19" i="12"/>
  <c r="G20" i="12"/>
  <c r="M20" i="12" s="1"/>
  <c r="I20" i="12"/>
  <c r="K20" i="12"/>
  <c r="O20" i="12"/>
  <c r="Q20" i="12"/>
  <c r="U20" i="12"/>
  <c r="U16" i="12" s="1"/>
  <c r="G21" i="12"/>
  <c r="I21" i="12"/>
  <c r="K21" i="12"/>
  <c r="M21" i="12"/>
  <c r="O21" i="12"/>
  <c r="Q21" i="12"/>
  <c r="U21" i="12"/>
  <c r="G23" i="12"/>
  <c r="M23" i="12" s="1"/>
  <c r="I23" i="12"/>
  <c r="I22" i="12" s="1"/>
  <c r="K23" i="12"/>
  <c r="K22" i="12" s="1"/>
  <c r="O23" i="12"/>
  <c r="Q23" i="12"/>
  <c r="Q22" i="12" s="1"/>
  <c r="U23" i="12"/>
  <c r="G25" i="12"/>
  <c r="G22" i="12" s="1"/>
  <c r="I25" i="12"/>
  <c r="K25" i="12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O22" i="12" s="1"/>
  <c r="Q27" i="12"/>
  <c r="U27" i="12"/>
  <c r="G28" i="12"/>
  <c r="I28" i="12"/>
  <c r="K28" i="12"/>
  <c r="M28" i="12"/>
  <c r="O28" i="12"/>
  <c r="Q28" i="12"/>
  <c r="U28" i="12"/>
  <c r="G29" i="12"/>
  <c r="M29" i="12" s="1"/>
  <c r="I29" i="12"/>
  <c r="K29" i="12"/>
  <c r="O29" i="12"/>
  <c r="Q29" i="12"/>
  <c r="U29" i="12"/>
  <c r="U22" i="12" s="1"/>
  <c r="G30" i="12"/>
  <c r="I30" i="12"/>
  <c r="K30" i="12"/>
  <c r="M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K34" i="12"/>
  <c r="M34" i="12"/>
  <c r="O34" i="12"/>
  <c r="Q34" i="12"/>
  <c r="U34" i="12"/>
  <c r="G35" i="12"/>
  <c r="I35" i="12"/>
  <c r="K35" i="12"/>
  <c r="M35" i="12"/>
  <c r="O35" i="12"/>
  <c r="Q35" i="12"/>
  <c r="U35" i="12"/>
  <c r="G36" i="12"/>
  <c r="I36" i="12"/>
  <c r="K36" i="12"/>
  <c r="M36" i="12"/>
  <c r="O36" i="12"/>
  <c r="Q36" i="12"/>
  <c r="U36" i="12"/>
  <c r="G37" i="12"/>
  <c r="M37" i="12" s="1"/>
  <c r="I37" i="12"/>
  <c r="K37" i="12"/>
  <c r="O37" i="12"/>
  <c r="Q37" i="12"/>
  <c r="U37" i="12"/>
  <c r="G38" i="12"/>
  <c r="I38" i="12"/>
  <c r="K38" i="12"/>
  <c r="M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2" i="12"/>
  <c r="I42" i="12"/>
  <c r="I41" i="12" s="1"/>
  <c r="K42" i="12"/>
  <c r="M42" i="12"/>
  <c r="O42" i="12"/>
  <c r="O41" i="12" s="1"/>
  <c r="Q42" i="12"/>
  <c r="Q41" i="12" s="1"/>
  <c r="U42" i="12"/>
  <c r="G43" i="12"/>
  <c r="I43" i="12"/>
  <c r="K43" i="12"/>
  <c r="K41" i="12" s="1"/>
  <c r="M43" i="12"/>
  <c r="O43" i="12"/>
  <c r="Q43" i="12"/>
  <c r="U43" i="12"/>
  <c r="G44" i="12"/>
  <c r="I44" i="12"/>
  <c r="K44" i="12"/>
  <c r="M44" i="12"/>
  <c r="O44" i="12"/>
  <c r="Q44" i="12"/>
  <c r="U44" i="12"/>
  <c r="G45" i="12"/>
  <c r="M45" i="12" s="1"/>
  <c r="I45" i="12"/>
  <c r="K45" i="12"/>
  <c r="O45" i="12"/>
  <c r="Q45" i="12"/>
  <c r="U45" i="12"/>
  <c r="U41" i="12" s="1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G41" i="12" s="1"/>
  <c r="I49" i="12"/>
  <c r="K49" i="12"/>
  <c r="O49" i="12"/>
  <c r="Q49" i="12"/>
  <c r="U49" i="12"/>
  <c r="G50" i="12"/>
  <c r="I50" i="12"/>
  <c r="K50" i="12"/>
  <c r="M50" i="12"/>
  <c r="O50" i="12"/>
  <c r="Q50" i="12"/>
  <c r="U50" i="12"/>
  <c r="G51" i="12"/>
  <c r="I51" i="12"/>
  <c r="K51" i="12"/>
  <c r="M51" i="12"/>
  <c r="O51" i="12"/>
  <c r="Q51" i="12"/>
  <c r="U51" i="12"/>
  <c r="G52" i="12"/>
  <c r="I52" i="12"/>
  <c r="K52" i="12"/>
  <c r="M52" i="12"/>
  <c r="O52" i="12"/>
  <c r="Q52" i="12"/>
  <c r="U52" i="12"/>
  <c r="G53" i="12"/>
  <c r="M53" i="12" s="1"/>
  <c r="I53" i="12"/>
  <c r="K53" i="12"/>
  <c r="O53" i="12"/>
  <c r="Q53" i="12"/>
  <c r="U53" i="12"/>
  <c r="G54" i="12"/>
  <c r="I54" i="12"/>
  <c r="K54" i="12"/>
  <c r="M54" i="12"/>
  <c r="O54" i="12"/>
  <c r="Q54" i="12"/>
  <c r="U54" i="12"/>
  <c r="G56" i="12"/>
  <c r="M56" i="12" s="1"/>
  <c r="I56" i="12"/>
  <c r="I55" i="12" s="1"/>
  <c r="K56" i="12"/>
  <c r="K55" i="12" s="1"/>
  <c r="O56" i="12"/>
  <c r="Q56" i="12"/>
  <c r="Q55" i="12" s="1"/>
  <c r="U56" i="12"/>
  <c r="G57" i="12"/>
  <c r="G55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O55" i="12" s="1"/>
  <c r="Q59" i="12"/>
  <c r="U59" i="12"/>
  <c r="G60" i="12"/>
  <c r="I60" i="12"/>
  <c r="K60" i="12"/>
  <c r="M60" i="12"/>
  <c r="O60" i="12"/>
  <c r="Q60" i="12"/>
  <c r="U60" i="12"/>
  <c r="G61" i="12"/>
  <c r="M61" i="12" s="1"/>
  <c r="I61" i="12"/>
  <c r="K61" i="12"/>
  <c r="O61" i="12"/>
  <c r="Q61" i="12"/>
  <c r="U61" i="12"/>
  <c r="U55" i="12" s="1"/>
  <c r="G62" i="12"/>
  <c r="I62" i="12"/>
  <c r="K62" i="12"/>
  <c r="M62" i="12"/>
  <c r="O62" i="12"/>
  <c r="Q62" i="12"/>
  <c r="U62" i="12"/>
  <c r="G63" i="12"/>
  <c r="M63" i="12" s="1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I66" i="12"/>
  <c r="K66" i="12"/>
  <c r="M66" i="12"/>
  <c r="O66" i="12"/>
  <c r="Q66" i="12"/>
  <c r="U66" i="12"/>
  <c r="G67" i="12"/>
  <c r="I67" i="12"/>
  <c r="K67" i="12"/>
  <c r="M67" i="12"/>
  <c r="O67" i="12"/>
  <c r="Q67" i="12"/>
  <c r="U67" i="12"/>
  <c r="G68" i="12"/>
  <c r="I68" i="12"/>
  <c r="K68" i="12"/>
  <c r="M68" i="12"/>
  <c r="O68" i="12"/>
  <c r="Q68" i="12"/>
  <c r="U68" i="12"/>
  <c r="G69" i="12"/>
  <c r="M69" i="12" s="1"/>
  <c r="I69" i="12"/>
  <c r="K69" i="12"/>
  <c r="O69" i="12"/>
  <c r="Q69" i="12"/>
  <c r="U69" i="12"/>
  <c r="G70" i="12"/>
  <c r="I70" i="12"/>
  <c r="K70" i="12"/>
  <c r="M70" i="12"/>
  <c r="O70" i="12"/>
  <c r="Q70" i="12"/>
  <c r="U70" i="12"/>
  <c r="G71" i="12"/>
  <c r="M71" i="12" s="1"/>
  <c r="I71" i="12"/>
  <c r="K71" i="12"/>
  <c r="O71" i="12"/>
  <c r="Q71" i="12"/>
  <c r="U71" i="12"/>
  <c r="G72" i="12"/>
  <c r="M72" i="12" s="1"/>
  <c r="I72" i="12"/>
  <c r="K72" i="12"/>
  <c r="O72" i="12"/>
  <c r="Q72" i="12"/>
  <c r="U72" i="12"/>
  <c r="G73" i="12"/>
  <c r="M73" i="12" s="1"/>
  <c r="I73" i="12"/>
  <c r="K73" i="12"/>
  <c r="O73" i="12"/>
  <c r="Q73" i="12"/>
  <c r="U73" i="12"/>
  <c r="G75" i="12"/>
  <c r="I75" i="12"/>
  <c r="I74" i="12" s="1"/>
  <c r="K75" i="12"/>
  <c r="K74" i="12" s="1"/>
  <c r="M75" i="12"/>
  <c r="O75" i="12"/>
  <c r="O74" i="12" s="1"/>
  <c r="Q75" i="12"/>
  <c r="Q74" i="12" s="1"/>
  <c r="U75" i="12"/>
  <c r="U74" i="12" s="1"/>
  <c r="G76" i="12"/>
  <c r="I76" i="12"/>
  <c r="K76" i="12"/>
  <c r="M76" i="12"/>
  <c r="O76" i="12"/>
  <c r="Q76" i="12"/>
  <c r="U76" i="12"/>
  <c r="G77" i="12"/>
  <c r="I77" i="12"/>
  <c r="K77" i="12"/>
  <c r="M77" i="12"/>
  <c r="O77" i="12"/>
  <c r="Q77" i="12"/>
  <c r="U77" i="12"/>
  <c r="G78" i="12"/>
  <c r="I78" i="12"/>
  <c r="K78" i="12"/>
  <c r="M78" i="12"/>
  <c r="O78" i="12"/>
  <c r="Q78" i="12"/>
  <c r="U78" i="12"/>
  <c r="G79" i="12"/>
  <c r="M79" i="12" s="1"/>
  <c r="I79" i="12"/>
  <c r="K79" i="12"/>
  <c r="O79" i="12"/>
  <c r="Q79" i="12"/>
  <c r="U79" i="12"/>
  <c r="G80" i="12"/>
  <c r="M80" i="12" s="1"/>
  <c r="I80" i="12"/>
  <c r="K80" i="12"/>
  <c r="O80" i="12"/>
  <c r="Q80" i="12"/>
  <c r="U80" i="12"/>
  <c r="G81" i="12"/>
  <c r="M81" i="12" s="1"/>
  <c r="I81" i="12"/>
  <c r="K81" i="12"/>
  <c r="O81" i="12"/>
  <c r="Q81" i="12"/>
  <c r="U81" i="12"/>
  <c r="G82" i="12"/>
  <c r="M82" i="12" s="1"/>
  <c r="I82" i="12"/>
  <c r="K82" i="12"/>
  <c r="O82" i="12"/>
  <c r="Q82" i="12"/>
  <c r="U82" i="12"/>
  <c r="G83" i="12"/>
  <c r="I83" i="12"/>
  <c r="K83" i="12"/>
  <c r="M83" i="12"/>
  <c r="O83" i="12"/>
  <c r="Q83" i="12"/>
  <c r="U83" i="12"/>
  <c r="G84" i="12"/>
  <c r="I84" i="12"/>
  <c r="K84" i="12"/>
  <c r="M84" i="12"/>
  <c r="O84" i="12"/>
  <c r="Q84" i="12"/>
  <c r="U84" i="12"/>
  <c r="G85" i="12"/>
  <c r="I85" i="12"/>
  <c r="K85" i="12"/>
  <c r="M85" i="12"/>
  <c r="O85" i="12"/>
  <c r="Q85" i="12"/>
  <c r="U85" i="12"/>
  <c r="G86" i="12"/>
  <c r="I86" i="12"/>
  <c r="K86" i="12"/>
  <c r="M86" i="12"/>
  <c r="O86" i="12"/>
  <c r="Q86" i="12"/>
  <c r="U86" i="12"/>
  <c r="G87" i="12"/>
  <c r="M87" i="12" s="1"/>
  <c r="I87" i="12"/>
  <c r="K87" i="12"/>
  <c r="O87" i="12"/>
  <c r="Q87" i="12"/>
  <c r="U87" i="12"/>
  <c r="G88" i="12"/>
  <c r="M88" i="12" s="1"/>
  <c r="I88" i="12"/>
  <c r="K88" i="12"/>
  <c r="O88" i="12"/>
  <c r="Q88" i="12"/>
  <c r="U88" i="12"/>
  <c r="G90" i="12"/>
  <c r="M90" i="12" s="1"/>
  <c r="I90" i="12"/>
  <c r="I89" i="12" s="1"/>
  <c r="K90" i="12"/>
  <c r="O90" i="12"/>
  <c r="O89" i="12" s="1"/>
  <c r="Q90" i="12"/>
  <c r="Q89" i="12" s="1"/>
  <c r="U90" i="12"/>
  <c r="G91" i="12"/>
  <c r="I91" i="12"/>
  <c r="K91" i="12"/>
  <c r="K89" i="12" s="1"/>
  <c r="M91" i="12"/>
  <c r="O91" i="12"/>
  <c r="Q91" i="12"/>
  <c r="U91" i="12"/>
  <c r="G92" i="12"/>
  <c r="I92" i="12"/>
  <c r="K92" i="12"/>
  <c r="M92" i="12"/>
  <c r="O92" i="12"/>
  <c r="Q92" i="12"/>
  <c r="U92" i="12"/>
  <c r="G93" i="12"/>
  <c r="I93" i="12"/>
  <c r="K93" i="12"/>
  <c r="M93" i="12"/>
  <c r="O93" i="12"/>
  <c r="Q93" i="12"/>
  <c r="U93" i="12"/>
  <c r="U89" i="12" s="1"/>
  <c r="G94" i="12"/>
  <c r="I94" i="12"/>
  <c r="K94" i="12"/>
  <c r="M94" i="12"/>
  <c r="O94" i="12"/>
  <c r="Q94" i="12"/>
  <c r="U94" i="12"/>
  <c r="G95" i="12"/>
  <c r="M95" i="12" s="1"/>
  <c r="I95" i="12"/>
  <c r="K95" i="12"/>
  <c r="O95" i="12"/>
  <c r="Q95" i="12"/>
  <c r="U95" i="12"/>
  <c r="G96" i="12"/>
  <c r="M96" i="12" s="1"/>
  <c r="I96" i="12"/>
  <c r="K96" i="12"/>
  <c r="O96" i="12"/>
  <c r="Q96" i="12"/>
  <c r="U96" i="12"/>
  <c r="G97" i="12"/>
  <c r="G89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G101" i="12"/>
  <c r="I101" i="12"/>
  <c r="K101" i="12"/>
  <c r="M101" i="12"/>
  <c r="O101" i="12"/>
  <c r="Q101" i="12"/>
  <c r="U101" i="12"/>
  <c r="G102" i="12"/>
  <c r="I102" i="12"/>
  <c r="K102" i="12"/>
  <c r="M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6" i="12"/>
  <c r="M106" i="12" s="1"/>
  <c r="I106" i="12"/>
  <c r="K106" i="12"/>
  <c r="O106" i="12"/>
  <c r="Q106" i="12"/>
  <c r="U106" i="12"/>
  <c r="G107" i="12"/>
  <c r="I107" i="12"/>
  <c r="K107" i="12"/>
  <c r="M107" i="12"/>
  <c r="O107" i="12"/>
  <c r="Q107" i="12"/>
  <c r="U107" i="12"/>
  <c r="G108" i="12"/>
  <c r="I108" i="12"/>
  <c r="K108" i="12"/>
  <c r="M108" i="12"/>
  <c r="O108" i="12"/>
  <c r="Q108" i="12"/>
  <c r="U108" i="12"/>
  <c r="G109" i="12"/>
  <c r="I109" i="12"/>
  <c r="K109" i="12"/>
  <c r="M109" i="12"/>
  <c r="O109" i="12"/>
  <c r="Q109" i="12"/>
  <c r="U109" i="12"/>
  <c r="G110" i="12"/>
  <c r="I110" i="12"/>
  <c r="K110" i="12"/>
  <c r="M110" i="12"/>
  <c r="O110" i="12"/>
  <c r="Q110" i="12"/>
  <c r="U110" i="12"/>
  <c r="G111" i="12"/>
  <c r="M111" i="12" s="1"/>
  <c r="I111" i="12"/>
  <c r="K111" i="12"/>
  <c r="O111" i="12"/>
  <c r="Q111" i="12"/>
  <c r="U111" i="12"/>
  <c r="G112" i="12"/>
  <c r="M112" i="12" s="1"/>
  <c r="I112" i="12"/>
  <c r="K112" i="12"/>
  <c r="O112" i="12"/>
  <c r="Q112" i="12"/>
  <c r="U112" i="12"/>
  <c r="G113" i="12"/>
  <c r="M113" i="12" s="1"/>
  <c r="I113" i="12"/>
  <c r="K113" i="12"/>
  <c r="O113" i="12"/>
  <c r="Q113" i="12"/>
  <c r="U113" i="12"/>
  <c r="G114" i="12"/>
  <c r="M114" i="12" s="1"/>
  <c r="I114" i="12"/>
  <c r="K114" i="12"/>
  <c r="O114" i="12"/>
  <c r="Q114" i="12"/>
  <c r="U114" i="12"/>
  <c r="G115" i="12"/>
  <c r="I115" i="12"/>
  <c r="K115" i="12"/>
  <c r="M115" i="12"/>
  <c r="O115" i="12"/>
  <c r="Q115" i="12"/>
  <c r="U115" i="12"/>
  <c r="G116" i="12"/>
  <c r="I116" i="12"/>
  <c r="K116" i="12"/>
  <c r="M116" i="12"/>
  <c r="O116" i="12"/>
  <c r="Q116" i="12"/>
  <c r="U116" i="12"/>
  <c r="G117" i="12"/>
  <c r="I117" i="12"/>
  <c r="K117" i="12"/>
  <c r="M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1" i="12"/>
  <c r="M121" i="12" s="1"/>
  <c r="I121" i="12"/>
  <c r="K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I123" i="12"/>
  <c r="K123" i="12"/>
  <c r="M123" i="12"/>
  <c r="O123" i="12"/>
  <c r="Q123" i="12"/>
  <c r="U123" i="12"/>
  <c r="G124" i="12"/>
  <c r="I124" i="12"/>
  <c r="K124" i="12"/>
  <c r="M124" i="12"/>
  <c r="O124" i="12"/>
  <c r="Q124" i="12"/>
  <c r="U124" i="12"/>
  <c r="G125" i="12"/>
  <c r="I125" i="12"/>
  <c r="K125" i="12"/>
  <c r="M125" i="12"/>
  <c r="O125" i="12"/>
  <c r="Q125" i="12"/>
  <c r="U125" i="12"/>
  <c r="G126" i="12"/>
  <c r="O126" i="12"/>
  <c r="Q126" i="12"/>
  <c r="G127" i="12"/>
  <c r="M127" i="12" s="1"/>
  <c r="I127" i="12"/>
  <c r="I126" i="12" s="1"/>
  <c r="K127" i="12"/>
  <c r="K126" i="12" s="1"/>
  <c r="O127" i="12"/>
  <c r="Q127" i="12"/>
  <c r="U127" i="12"/>
  <c r="U126" i="12" s="1"/>
  <c r="G128" i="12"/>
  <c r="M128" i="12" s="1"/>
  <c r="I128" i="12"/>
  <c r="K128" i="12"/>
  <c r="O128" i="12"/>
  <c r="Q128" i="12"/>
  <c r="U128" i="12"/>
  <c r="G129" i="12"/>
  <c r="U129" i="12"/>
  <c r="G130" i="12"/>
  <c r="M130" i="12" s="1"/>
  <c r="M129" i="12" s="1"/>
  <c r="I130" i="12"/>
  <c r="I129" i="12" s="1"/>
  <c r="K130" i="12"/>
  <c r="K129" i="12" s="1"/>
  <c r="O130" i="12"/>
  <c r="O129" i="12" s="1"/>
  <c r="Q130" i="12"/>
  <c r="Q129" i="12" s="1"/>
  <c r="U130" i="12"/>
  <c r="G132" i="12"/>
  <c r="I132" i="12"/>
  <c r="K132" i="12"/>
  <c r="M132" i="12"/>
  <c r="O132" i="12"/>
  <c r="O131" i="12" s="1"/>
  <c r="Q132" i="12"/>
  <c r="U132" i="12"/>
  <c r="U131" i="12" s="1"/>
  <c r="G133" i="12"/>
  <c r="I133" i="12"/>
  <c r="K133" i="12"/>
  <c r="M133" i="12"/>
  <c r="O133" i="12"/>
  <c r="Q133" i="12"/>
  <c r="U133" i="12"/>
  <c r="G134" i="12"/>
  <c r="M134" i="12" s="1"/>
  <c r="I134" i="12"/>
  <c r="K134" i="12"/>
  <c r="O134" i="12"/>
  <c r="Q134" i="12"/>
  <c r="Q131" i="12" s="1"/>
  <c r="U134" i="12"/>
  <c r="G135" i="12"/>
  <c r="M135" i="12" s="1"/>
  <c r="I135" i="12"/>
  <c r="I131" i="12" s="1"/>
  <c r="K135" i="12"/>
  <c r="O135" i="12"/>
  <c r="Q135" i="12"/>
  <c r="U135" i="12"/>
  <c r="G136" i="12"/>
  <c r="M136" i="12" s="1"/>
  <c r="I136" i="12"/>
  <c r="K136" i="12"/>
  <c r="K131" i="12" s="1"/>
  <c r="O136" i="12"/>
  <c r="Q136" i="12"/>
  <c r="U136" i="12"/>
  <c r="G137" i="12"/>
  <c r="M137" i="12" s="1"/>
  <c r="I137" i="12"/>
  <c r="K137" i="12"/>
  <c r="O137" i="12"/>
  <c r="Q137" i="12"/>
  <c r="U137" i="12"/>
  <c r="G138" i="12"/>
  <c r="I138" i="12"/>
  <c r="K138" i="12"/>
  <c r="M138" i="12"/>
  <c r="O138" i="12"/>
  <c r="Q138" i="12"/>
  <c r="U138" i="12"/>
  <c r="G139" i="12"/>
  <c r="I139" i="12"/>
  <c r="K139" i="12"/>
  <c r="M139" i="12"/>
  <c r="O139" i="12"/>
  <c r="Q139" i="12"/>
  <c r="U139" i="12"/>
  <c r="G140" i="12"/>
  <c r="I140" i="12"/>
  <c r="K140" i="12"/>
  <c r="M140" i="12"/>
  <c r="O140" i="12"/>
  <c r="Q140" i="12"/>
  <c r="U140" i="12"/>
  <c r="G141" i="12"/>
  <c r="I141" i="12"/>
  <c r="K141" i="12"/>
  <c r="M141" i="12"/>
  <c r="O141" i="12"/>
  <c r="Q141" i="12"/>
  <c r="U141" i="12"/>
  <c r="I20" i="1"/>
  <c r="I19" i="1"/>
  <c r="I18" i="1"/>
  <c r="I17" i="1"/>
  <c r="G27" i="1"/>
  <c r="F40" i="1"/>
  <c r="G23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58" i="1" l="1"/>
  <c r="G28" i="1"/>
  <c r="G25" i="1"/>
  <c r="G26" i="1" s="1"/>
  <c r="G24" i="1"/>
  <c r="G29" i="1" s="1"/>
  <c r="M126" i="12"/>
  <c r="M131" i="12"/>
  <c r="M16" i="12"/>
  <c r="M74" i="12"/>
  <c r="G74" i="12"/>
  <c r="G131" i="12"/>
  <c r="M97" i="12"/>
  <c r="M89" i="12" s="1"/>
  <c r="M57" i="12"/>
  <c r="M55" i="12" s="1"/>
  <c r="M49" i="12"/>
  <c r="M41" i="12" s="1"/>
  <c r="M25" i="12"/>
  <c r="M22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<sst xmlns="http://schemas.openxmlformats.org/spreadsheetml/2006/main" count="689" uniqueCount="362">
  <si>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</si>
  <si>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</si>
  <si>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</si>
  <si>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</si>
  <si>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</si>
  <si>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</si>
  <si>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</si>
  <si>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</si>
  <si>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</si>
  <si>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</si>
  <si>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</si>
  <si>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</si>
  <si>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</si>
  <si>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</si>
  <si>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</si>
  <si>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</si>
  <si>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</si>
  <si>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</si>
  <si>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</si>
  <si>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</si>
  <si>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</si>
  <si>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</si>
  <si>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</si>
  <si>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</si>
  <si>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</si>
  <si>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</si>
  <si>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</si>
  <si>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</si>
  <si>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</si>
  <si>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</si>
  <si>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</si>
  <si>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</si>
  <si>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</si>
  <si>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</si>
  <si>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</si>
  <si>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</si>
  <si>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</si>
  <si>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</si>
  <si>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</si>
  <si>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</si>
  <si>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</si>
  <si>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</si>
  <si>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</si>
  <si>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</t>
  </si>
  <si>
    <t>Rozpočet:</t>
  </si>
  <si>
    <t>Misto</t>
  </si>
  <si>
    <t>Oprava PK Josefská 4, Brno</t>
  </si>
  <si>
    <t>Magistrát města Brna, Odbor správy budov</t>
  </si>
  <si>
    <t>Husova 3</t>
  </si>
  <si>
    <t>60200</t>
  </si>
  <si>
    <t>Ceppre s.r.o.</t>
  </si>
  <si>
    <t>Jílová 31</t>
  </si>
  <si>
    <t>63900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</si>
  <si>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</si>
  <si>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</si>
  <si>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</si>
  <si>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</si>
  <si>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</si>
  <si>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</si>
  <si>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</si>
  <si>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95</t>
  </si>
  <si>
    <t>Dokončovací kce na pozem.stav.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</si>
  <si>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</si>
  <si>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</si>
  <si>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</si>
  <si>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</si>
  <si>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</si>
  <si>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</si>
  <si>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</si>
  <si>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</si>
  <si>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</si>
  <si>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</si>
  <si>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</si>
  <si>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</si>
  <si>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</si>
  <si>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</si>
  <si>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VN</t>
  </si>
  <si>
    <t>799</t>
  </si>
  <si>
    <t>Ostatní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</si>
  <si>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</si>
  <si>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</si>
  <si>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</si>
  <si>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</si>
  <si>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</si>
  <si>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</si>
  <si>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</si>
  <si>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</si>
  <si>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</si>
  <si>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</si>
  <si>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</si>
  <si>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</si>
  <si>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</si>
  <si>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</si>
  <si>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</si>
  <si>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</si>
  <si>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</si>
  <si>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</si>
  <si>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</si>
  <si>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</si>
  <si>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</si>
  <si>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</si>
  <si>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</si>
  <si>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</si>
  <si>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</si>
  <si>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</si>
  <si>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</si>
  <si>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</si>
  <si>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978200020RA0</t>
  </si>
  <si>
    <t xml:space="preserve">Otlučení vnitřních omítek stěn </t>
  </si>
  <si>
    <t>m2</t>
  </si>
  <si>
    <t>POL2_0</t>
  </si>
  <si>
    <t>979081111R00</t>
  </si>
  <si>
    <t>Odvoz suti a vybour. hmot na skládku do 1 km</t>
  </si>
  <si>
    <t>t</t>
  </si>
  <si>
    <t>POL1_0</t>
  </si>
  <si>
    <t>612433211RT4</t>
  </si>
  <si>
    <t>Omítka sanační vnitřní, střední zasolení, postřik a omítka; Cemix</t>
  </si>
  <si>
    <t>784450020RA0</t>
  </si>
  <si>
    <t>Malba ze směsi Remal, penetrace 1x, bílá 2x</t>
  </si>
  <si>
    <t>777615110RA0</t>
  </si>
  <si>
    <t>Zapravení podlahy</t>
  </si>
  <si>
    <t>952902110R00</t>
  </si>
  <si>
    <t>Čištění zametáním v místnostech a chodbách</t>
  </si>
  <si>
    <t>631547315R</t>
  </si>
  <si>
    <t>Pouzdro potrubní izolační ROCKWOOL 800  35/50 mm, kamenná vlna s polepem Al fólií vyztuženou skleněnou mřížkou</t>
  </si>
  <si>
    <t>m</t>
  </si>
  <si>
    <t>POL3_0</t>
  </si>
  <si>
    <t>631547316R</t>
  </si>
  <si>
    <t>Pouzdro potrubní izolační ROCKWOOL 800  42/50 mm, kamenná vlna s polepem Al fólií vyztuženou skleněnou mřížkou</t>
  </si>
  <si>
    <t>631547219R1</t>
  </si>
  <si>
    <t>Pouzdro potrubní izolační ROCKWOOL 800  48,3/40 mm, kamenná vlna s polepem Al fólií vyztuženou skleněnou mřížkou</t>
  </si>
  <si>
    <t>631547321R1</t>
  </si>
  <si>
    <t>Pouzdro potrubní izolační ROCKWOOL 800  63/50 mm, kamenná vlna s polepem Al fólií vyztuženou skleněnou mřížkou</t>
  </si>
  <si>
    <t>998713201R00</t>
  </si>
  <si>
    <t>Přesun hmot pro izolace tepelné, výšky do 6 m</t>
  </si>
  <si>
    <t>722172314R00</t>
  </si>
  <si>
    <t>Potrubí z PPR STABI PLUS S 3,2/SDR 7,4 PN 28 , D 40x5,5 mm, vč.zed.výpom.</t>
  </si>
  <si>
    <t>Potrubí včetně tvarovek a zednických výpomocí. Včetně pomocného lešení o výšce podlahy do 1900mm a pro zatížení do 1,5kPa.</t>
  </si>
  <si>
    <t>POP</t>
  </si>
  <si>
    <t>722280106R00</t>
  </si>
  <si>
    <t>Tlaková zkouška vodovodního potrubí DN 25</t>
  </si>
  <si>
    <t>283773062R</t>
  </si>
  <si>
    <t>Izolace potrubí Tubolit DG 42 x 20 mm šedá, na SV</t>
  </si>
  <si>
    <t>283773064R</t>
  </si>
  <si>
    <t>Izolace potrubí Tubolit DG 42 x 30 mm šedá, na TV</t>
  </si>
  <si>
    <t>722231192R00</t>
  </si>
  <si>
    <t>Ventil vod.pojistný 3/4"x1" o.p. 10bar</t>
  </si>
  <si>
    <t>kus</t>
  </si>
  <si>
    <t>722235315R00</t>
  </si>
  <si>
    <t>Kohout kulový DN25 PN10</t>
  </si>
  <si>
    <t>722235643R00</t>
  </si>
  <si>
    <t>Klapka vod.zpětná DN 25 PN10</t>
  </si>
  <si>
    <t>722221112R00</t>
  </si>
  <si>
    <t>Kohout vypouštěcí kulový DN 15 PN10</t>
  </si>
  <si>
    <t>V732001</t>
  </si>
  <si>
    <t xml:space="preserve">Membránová expanzní nádoba objem 8l, PN10, např., Reflex Refix DD8 </t>
  </si>
  <si>
    <t>ks</t>
  </si>
  <si>
    <t>V732002</t>
  </si>
  <si>
    <t>Flowjet 3/4"</t>
  </si>
  <si>
    <t>732339101R00</t>
  </si>
  <si>
    <t>Montáž nádoby expanzní tlakové 8 l</t>
  </si>
  <si>
    <t>soubor</t>
  </si>
  <si>
    <t>V732003</t>
  </si>
  <si>
    <t>Zásobníkový ohřívač 160l, 0,68m2, vč. izolace</t>
  </si>
  <si>
    <t>V732004</t>
  </si>
  <si>
    <t>Montáž zásobníku</t>
  </si>
  <si>
    <t>734421130R00</t>
  </si>
  <si>
    <t>Tlakoměr deformační 0-10 MPa D 160</t>
  </si>
  <si>
    <t>734429101R00</t>
  </si>
  <si>
    <t>Montáž tlakoměru deformačního 0-10 MPa</t>
  </si>
  <si>
    <t>998722201R00</t>
  </si>
  <si>
    <t>Přesun hmot pro vnitřní vodovod, výšky do 6 m</t>
  </si>
  <si>
    <t>998722292R00</t>
  </si>
  <si>
    <t>Příplatek zvětš. přesun, vnitřní vodovod do 100 m</t>
  </si>
  <si>
    <t>V731001</t>
  </si>
  <si>
    <t>Kondenzační plynový závěsný kotel 45,74kW, (80/60°C), NOx 5, např. Enbra CD 50H</t>
  </si>
  <si>
    <t>731249126R00</t>
  </si>
  <si>
    <t>Montáž kotle ocel.teplov.,kapalina/plyn do 52 kW</t>
  </si>
  <si>
    <t>V731002</t>
  </si>
  <si>
    <t>Neutralizační zařízení m=0,1-0,2m3/h, objem náplně 4kg, např. Enbra</t>
  </si>
  <si>
    <t>731349103R00</t>
  </si>
  <si>
    <t>Montáž neutralizačního zařízení</t>
  </si>
  <si>
    <t>V731003</t>
  </si>
  <si>
    <t>Ekvitermní regulátor RVS63.283/109, Enbra</t>
  </si>
  <si>
    <t>V731004</t>
  </si>
  <si>
    <t>Separační magnetický filtr R-mag 6/4", např. Enbra</t>
  </si>
  <si>
    <t>V731005</t>
  </si>
  <si>
    <t>Připojovací sada kotel-anuloid, např. Enbra</t>
  </si>
  <si>
    <t>V731006</t>
  </si>
  <si>
    <t>Odkouření - dodávka + montáž nové vložky DN 125</t>
  </si>
  <si>
    <t>731341130R00</t>
  </si>
  <si>
    <t>Hadice napouštěcí pryžové D 16/23</t>
  </si>
  <si>
    <t>731200826R00</t>
  </si>
  <si>
    <t>Demontáž kotle ocel.,kapal./plyn, do 60 kW</t>
  </si>
  <si>
    <t>731391812R00</t>
  </si>
  <si>
    <t>Vypouštění vody z kotlů samospádem do 10 m2</t>
  </si>
  <si>
    <t>998731201R00</t>
  </si>
  <si>
    <t>Přesun hmot pro kotelny, výšky do 6 m</t>
  </si>
  <si>
    <t>998731293R00</t>
  </si>
  <si>
    <t>Příplatek zvětšený přesun, kotelny do 500 m</t>
  </si>
  <si>
    <t>Teplovodní doplňovací souprava, např. DETO TDS 1</t>
  </si>
  <si>
    <t>Montáž TDS 1 se solenoid. ventilem</t>
  </si>
  <si>
    <t>732199100RM1</t>
  </si>
  <si>
    <t>Montáž orientačního štítku, včetně dodávky štítku</t>
  </si>
  <si>
    <t>Katexový změkčovač vody, objem náplně 25l, např. DETO MIXBED MBP 0835</t>
  </si>
  <si>
    <t>V732005</t>
  </si>
  <si>
    <t>Oběhové čerpadlo DN32 Qmax=3,0m3/h, H=5m, např. WILO YONOS MAXO 30/0,5-10</t>
  </si>
  <si>
    <t>V732006</t>
  </si>
  <si>
    <t>Oběhové čerpadlo DN25 Qmax=1,0m3/h, H=4m, např. WILO YONOS MAXO 25/0,5-10</t>
  </si>
  <si>
    <t>V732007</t>
  </si>
  <si>
    <t>Oběhové čerpadlo DN25 Qmax=0,65m3/h, H=2m, např. WILO YONOS PICO 25/1-4</t>
  </si>
  <si>
    <t>732429111R00</t>
  </si>
  <si>
    <t>Montáž čerpadel oběhových spirálních, DN 25</t>
  </si>
  <si>
    <t>732429112R00</t>
  </si>
  <si>
    <t>Montáž čerpadel oběhových spirálních, DN 32</t>
  </si>
  <si>
    <t>V732008</t>
  </si>
  <si>
    <t>Kombi RS modul 100, L=2,0m, včetně izolace PUR 35mm a ALU + stojan</t>
  </si>
  <si>
    <t>728112813R00</t>
  </si>
  <si>
    <t>Demontáž spalinové cesty</t>
  </si>
  <si>
    <t>4848165101R</t>
  </si>
  <si>
    <t>Hydraulický vyrovnávač dyn.tlaků HVDT 1, + včetně izolačního pouzdra</t>
  </si>
  <si>
    <t>732349101R00</t>
  </si>
  <si>
    <t>Montáž anuloidu I - průtok 4 m3/hod</t>
  </si>
  <si>
    <t>48466212R</t>
  </si>
  <si>
    <t>Nádoba expanzní membránová N 400/6</t>
  </si>
  <si>
    <t>732339110R00</t>
  </si>
  <si>
    <t xml:space="preserve">Montáž nádoby expanzní tlakové 400 l </t>
  </si>
  <si>
    <t>V732009</t>
  </si>
  <si>
    <t>Kulový kohout se zajištěním 5/4"</t>
  </si>
  <si>
    <t>998732201R00</t>
  </si>
  <si>
    <t>Přesun hmot pro strojovny, výšky do 6 m</t>
  </si>
  <si>
    <t>998732293R00</t>
  </si>
  <si>
    <t>Příplatek zvětšený přesun, strojovny do 500 m</t>
  </si>
  <si>
    <t>733111114R00</t>
  </si>
  <si>
    <t>Potrubí závit. bezešvé běžné v kotelnách DN 15</t>
  </si>
  <si>
    <t>733121155R00</t>
  </si>
  <si>
    <t>Potrubí hladké bezešvé níz./středotlaké D 33,7x2,6</t>
  </si>
  <si>
    <t>733121116R00</t>
  </si>
  <si>
    <t>Potrubí hladké bezešvé nízkotlaké D 42,4 x 2,6 mm</t>
  </si>
  <si>
    <t>733121117R00</t>
  </si>
  <si>
    <t>Potrubí hladké bezešvé nízkotlaké D 48,3 x 2,6 mm</t>
  </si>
  <si>
    <t>733121119R00</t>
  </si>
  <si>
    <t>Potrubí hladké bezešvé nízkotlaké D 60,3 x 2,9 mm</t>
  </si>
  <si>
    <t>733190106R00</t>
  </si>
  <si>
    <t>Tlaková zkouška potrubí  DN 15</t>
  </si>
  <si>
    <t>Tlaková zkouška potrubí  DN 25</t>
  </si>
  <si>
    <t>Tlaková zkouška potrubí  DN 32</t>
  </si>
  <si>
    <t>733190107R00</t>
  </si>
  <si>
    <t>Tlaková zkouška potrubí  DN 40</t>
  </si>
  <si>
    <t>733190108R00</t>
  </si>
  <si>
    <t>Tlaková zkouška potrubí  DN 50</t>
  </si>
  <si>
    <t>733110806R00</t>
  </si>
  <si>
    <t>Demontáž potrubí ocelového závitového do DN 15-32</t>
  </si>
  <si>
    <t>733110810R00</t>
  </si>
  <si>
    <t>Demontáž potrubí ocelového závitového do DN 50-80</t>
  </si>
  <si>
    <t>998733201R00</t>
  </si>
  <si>
    <t>Přesun hmot pro rozvody potrubí, výšky do 6 m</t>
  </si>
  <si>
    <t>998733293R00</t>
  </si>
  <si>
    <t>Příplatek zvětš. přesun, rozvody potrubí do 500 m</t>
  </si>
  <si>
    <t>724231171R00</t>
  </si>
  <si>
    <t>Teploměr s pevným stonkem a jímkou DTR 60 mm</t>
  </si>
  <si>
    <t>V734001</t>
  </si>
  <si>
    <t>Tlakoměrový kohout s nátrubkem a čepem</t>
  </si>
  <si>
    <t>734235121R00</t>
  </si>
  <si>
    <t>Kohout kulový DN15 PN6</t>
  </si>
  <si>
    <t>734235123R00</t>
  </si>
  <si>
    <t>Kohout kulový DN25 PN6</t>
  </si>
  <si>
    <t>734235124R00</t>
  </si>
  <si>
    <t>Kohout kulový DN32 PN6</t>
  </si>
  <si>
    <t>734235126R00</t>
  </si>
  <si>
    <t>Kohout kulový DN50 PN6</t>
  </si>
  <si>
    <t>734245422R00</t>
  </si>
  <si>
    <t>Klapka zpětná DN15 PN6</t>
  </si>
  <si>
    <t>734245423R00</t>
  </si>
  <si>
    <t>Klapka zpětná DN25 PN6</t>
  </si>
  <si>
    <t>734245424R00</t>
  </si>
  <si>
    <t>Klapka zpětná DN32 PN6</t>
  </si>
  <si>
    <t>734245426R00</t>
  </si>
  <si>
    <t>Klapka zpětná DN50 PN6</t>
  </si>
  <si>
    <t>734293312R00</t>
  </si>
  <si>
    <t>Kohout kulový vypouštěcí DN 15</t>
  </si>
  <si>
    <t>734295213R00</t>
  </si>
  <si>
    <t>Filtr DN25 PN6</t>
  </si>
  <si>
    <t>734295214R00</t>
  </si>
  <si>
    <t>Filtr DN32 PN6</t>
  </si>
  <si>
    <t>734295216R00</t>
  </si>
  <si>
    <t>Filtr DN50 PN6</t>
  </si>
  <si>
    <t>316331015R</t>
  </si>
  <si>
    <t>Přechod přímý 42,4/33,7</t>
  </si>
  <si>
    <t>316331027R</t>
  </si>
  <si>
    <t>Přechod přímý 76,1/60,3</t>
  </si>
  <si>
    <t>316331021R</t>
  </si>
  <si>
    <t>Přechod přímý 60,3/33,7</t>
  </si>
  <si>
    <t>316331022R</t>
  </si>
  <si>
    <t>Přechod přímý 60,3/42,4</t>
  </si>
  <si>
    <t>316331014R</t>
  </si>
  <si>
    <t>Přechod přímý 42,4/26,9</t>
  </si>
  <si>
    <t>316331013R</t>
  </si>
  <si>
    <t>Přechod přímý 42,4/21,3</t>
  </si>
  <si>
    <t>316331020R</t>
  </si>
  <si>
    <t>Přechod přímý 60,3/21,3</t>
  </si>
  <si>
    <t>V734002</t>
  </si>
  <si>
    <t>Ventil automatický odvzdušňovací DN15, vč. kulového kohoutu</t>
  </si>
  <si>
    <t>734419131R00</t>
  </si>
  <si>
    <t>Montáž kompaktního měřiče tepla závitového 1/2"</t>
  </si>
  <si>
    <t>734V734001</t>
  </si>
  <si>
    <t>Měřič tepla, q=3m3/h, DN 15, qp 1,5 m3/h</t>
  </si>
  <si>
    <t>734V734002</t>
  </si>
  <si>
    <t>Měřič tepla, q=1,1m3/h, DN 15 qp 0,6 m3/h</t>
  </si>
  <si>
    <t>734V734003</t>
  </si>
  <si>
    <t>Měřič tepla, q=0,8m3/h, DN 15 qp 0,6 m3/h</t>
  </si>
  <si>
    <t>42274510R</t>
  </si>
  <si>
    <t>Kompenzátor pryžový DN 32</t>
  </si>
  <si>
    <t>42274512R</t>
  </si>
  <si>
    <t>Kompenzátor pryžový DN 50</t>
  </si>
  <si>
    <t>734223814R00</t>
  </si>
  <si>
    <t>Ventil vyvažovací DN 32 PN6</t>
  </si>
  <si>
    <t>734223816R00</t>
  </si>
  <si>
    <t>Ventil vyvažovací DN 50 PN6</t>
  </si>
  <si>
    <t>734200823R00</t>
  </si>
  <si>
    <t>Demontáž armatur se 2závity do G 6/4</t>
  </si>
  <si>
    <t>734100814R00</t>
  </si>
  <si>
    <t>Demontáž armatur se dvěma přírubami do DN 200</t>
  </si>
  <si>
    <t>734290812R00</t>
  </si>
  <si>
    <t xml:space="preserve">Demontáž armatur směšovacích.3cest. </t>
  </si>
  <si>
    <t>734200812R00</t>
  </si>
  <si>
    <t>Demontáž armatur s 1závitem do G 1</t>
  </si>
  <si>
    <t>998734201R00</t>
  </si>
  <si>
    <t>Přesun hmot pro armatury, výšky do 6 m</t>
  </si>
  <si>
    <t>998734293R00</t>
  </si>
  <si>
    <t>Příplatek zvětšený přesun, armatury do 500 m</t>
  </si>
  <si>
    <t>783424340R00</t>
  </si>
  <si>
    <t>Nátěr syntet. potrubí do DN 65 mm  Z+2x +1x email</t>
  </si>
  <si>
    <t>783424740R00</t>
  </si>
  <si>
    <t>Nátěr syntetický potrubí do DN 50 mm základní</t>
  </si>
  <si>
    <t>0052610R</t>
  </si>
  <si>
    <t>Nespecifikované topenářské práce</t>
  </si>
  <si>
    <t>hod</t>
  </si>
  <si>
    <t>V799001</t>
  </si>
  <si>
    <t>Rozbor vody</t>
  </si>
  <si>
    <t>V799002</t>
  </si>
  <si>
    <t>Měření hlučnosti</t>
  </si>
  <si>
    <t>V799003</t>
  </si>
  <si>
    <t>Provozní řád</t>
  </si>
  <si>
    <t>V799004</t>
  </si>
  <si>
    <t>Lékárnička první pomoci</t>
  </si>
  <si>
    <t>V799005</t>
  </si>
  <si>
    <t>Prostředek pro detekci těsnosti spojů</t>
  </si>
  <si>
    <t>V799006</t>
  </si>
  <si>
    <t>Informační a výstražné tabulky</t>
  </si>
  <si>
    <t>V799008</t>
  </si>
  <si>
    <t>Napouštění systému demineralizovanou vodou</t>
  </si>
  <si>
    <t>V799010</t>
  </si>
  <si>
    <t>Dokumentace skutečného provedení stavby</t>
  </si>
  <si>
    <t>V799011</t>
  </si>
  <si>
    <t>Topná zkouška</t>
  </si>
  <si>
    <t>V799012</t>
  </si>
  <si>
    <t>Výchozí a provozní revize TN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</si>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</sst>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Stavitel++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2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5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5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5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5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/>
      <c r="J5" s="11"/>
    </row>
    <row r="6" spans="1:15" ht="15.75" customHeight="1" x14ac:dyDescent="0.25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5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124" t="s">
        <v>50</v>
      </c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5">
      <c r="A12" s="4"/>
      <c r="B12" s="41"/>
      <c r="C12" s="26"/>
      <c r="D12" s="125" t="s">
        <v>51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5">
      <c r="A13" s="4"/>
      <c r="B13" s="42"/>
      <c r="C13" s="127" t="s">
        <v>52</v>
      </c>
      <c r="D13" s="126" t="s">
        <v>43</v>
      </c>
      <c r="E13" s="126"/>
      <c r="F13" s="126"/>
      <c r="G13" s="126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5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SUMIF(F47:F57,A16,I47:I57)+SUMIF(F47:F57,"PSU",I47:I57)</f>
        <v>0</v>
      </c>
      <c r="J16" s="93"/>
    </row>
    <row r="17" spans="1:10" ht="23.25" customHeight="1" x14ac:dyDescent="0.25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SUMIF(F47:F57,A17,I47:I57)</f>
        <v>0</v>
      </c>
      <c r="J17" s="93"/>
    </row>
    <row r="18" spans="1:10" ht="23.25" customHeight="1" x14ac:dyDescent="0.25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SUMIF(F47:F57,A18,I47:I57)</f>
        <v>0</v>
      </c>
      <c r="J18" s="93"/>
    </row>
    <row r="19" spans="1:10" ht="23.25" customHeight="1" x14ac:dyDescent="0.25">
      <c r="A19" s="193" t="s">
        <v>76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SUMIF(F47:F57,A19,I47:I57)</f>
        <v>0</v>
      </c>
      <c r="J19" s="93"/>
    </row>
    <row r="20" spans="1:10" ht="23.25" customHeight="1" x14ac:dyDescent="0.25">
      <c r="A20" s="193" t="s">
        <v>79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SUMIF(F47:F57,A20,I47:I57)</f>
        <v>0</v>
      </c>
      <c r="J20" s="93"/>
    </row>
    <row r="21" spans="1:10" ht="23.25" customHeight="1" x14ac:dyDescent="0.25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3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3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55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44468</v>
      </c>
      <c r="I32" s="39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5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5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5">
      <c r="A39" s="131">
        <v>1</v>
      </c>
      <c r="B39" s="137" t="s">
        <v>53</v>
      </c>
      <c r="C39" s="138" t="s">
        <v>46</v>
      </c>
      <c r="D39" s="139"/>
      <c r="E39" s="139"/>
      <c r="F39" s="147">
        <f>'Rozpočet Pol'!AC143</f>
        <v>0</v>
      </c>
      <c r="G39" s="148">
        <f>'Rozpočet Pol'!AD143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5">
      <c r="A40" s="131"/>
      <c r="B40" s="141" t="s">
        <v>54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6" x14ac:dyDescent="0.3">
      <c r="B44" s="161" t="s">
        <v>56</v>
      </c>
    </row>
    <row r="46" spans="1:10" ht="25.5" customHeight="1" x14ac:dyDescent="0.25">
      <c r="A46" s="162"/>
      <c r="B46" s="168" t="s">
        <v>16</v>
      </c>
      <c r="C46" s="168" t="s">
        <v>5</v>
      </c>
      <c r="D46" s="169"/>
      <c r="E46" s="169"/>
      <c r="F46" s="172" t="s">
        <v>57</v>
      </c>
      <c r="G46" s="172"/>
      <c r="H46" s="172"/>
      <c r="I46" s="173" t="s">
        <v>28</v>
      </c>
      <c r="J46" s="173"/>
    </row>
    <row r="47" spans="1:10" ht="25.5" customHeight="1" x14ac:dyDescent="0.25">
      <c r="A47" s="163"/>
      <c r="B47" s="174" t="s">
        <v>58</v>
      </c>
      <c r="C47" s="175" t="s">
        <v>59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5">
      <c r="A48" s="163"/>
      <c r="B48" s="166" t="s">
        <v>60</v>
      </c>
      <c r="C48" s="165" t="s">
        <v>61</v>
      </c>
      <c r="D48" s="167"/>
      <c r="E48" s="167"/>
      <c r="F48" s="183" t="s">
        <v>23</v>
      </c>
      <c r="G48" s="184"/>
      <c r="H48" s="184"/>
      <c r="I48" s="185">
        <f>'Rozpočet Pol'!G14</f>
        <v>0</v>
      </c>
      <c r="J48" s="185"/>
    </row>
    <row r="49" spans="1:10" ht="25.5" customHeight="1" x14ac:dyDescent="0.25">
      <c r="A49" s="163"/>
      <c r="B49" s="166" t="s">
        <v>62</v>
      </c>
      <c r="C49" s="165" t="s">
        <v>63</v>
      </c>
      <c r="D49" s="167"/>
      <c r="E49" s="167"/>
      <c r="F49" s="183" t="s">
        <v>24</v>
      </c>
      <c r="G49" s="184"/>
      <c r="H49" s="184"/>
      <c r="I49" s="185">
        <f>'Rozpočet Pol'!G16</f>
        <v>0</v>
      </c>
      <c r="J49" s="185"/>
    </row>
    <row r="50" spans="1:10" ht="25.5" customHeight="1" x14ac:dyDescent="0.25">
      <c r="A50" s="163"/>
      <c r="B50" s="166" t="s">
        <v>64</v>
      </c>
      <c r="C50" s="165" t="s">
        <v>65</v>
      </c>
      <c r="D50" s="167"/>
      <c r="E50" s="167"/>
      <c r="F50" s="183" t="s">
        <v>24</v>
      </c>
      <c r="G50" s="184"/>
      <c r="H50" s="184"/>
      <c r="I50" s="185">
        <f>'Rozpočet Pol'!G22</f>
        <v>0</v>
      </c>
      <c r="J50" s="185"/>
    </row>
    <row r="51" spans="1:10" ht="25.5" customHeight="1" x14ac:dyDescent="0.25">
      <c r="A51" s="163"/>
      <c r="B51" s="166" t="s">
        <v>66</v>
      </c>
      <c r="C51" s="165" t="s">
        <v>67</v>
      </c>
      <c r="D51" s="167"/>
      <c r="E51" s="167"/>
      <c r="F51" s="183" t="s">
        <v>24</v>
      </c>
      <c r="G51" s="184"/>
      <c r="H51" s="184"/>
      <c r="I51" s="185">
        <f>'Rozpočet Pol'!G41</f>
        <v>0</v>
      </c>
      <c r="J51" s="185"/>
    </row>
    <row r="52" spans="1:10" ht="25.5" customHeight="1" x14ac:dyDescent="0.25">
      <c r="A52" s="163"/>
      <c r="B52" s="166" t="s">
        <v>68</v>
      </c>
      <c r="C52" s="165" t="s">
        <v>69</v>
      </c>
      <c r="D52" s="167"/>
      <c r="E52" s="167"/>
      <c r="F52" s="183" t="s">
        <v>24</v>
      </c>
      <c r="G52" s="184"/>
      <c r="H52" s="184"/>
      <c r="I52" s="185">
        <f>'Rozpočet Pol'!G55</f>
        <v>0</v>
      </c>
      <c r="J52" s="185"/>
    </row>
    <row r="53" spans="1:10" ht="25.5" customHeight="1" x14ac:dyDescent="0.25">
      <c r="A53" s="163"/>
      <c r="B53" s="166" t="s">
        <v>70</v>
      </c>
      <c r="C53" s="165" t="s">
        <v>71</v>
      </c>
      <c r="D53" s="167"/>
      <c r="E53" s="167"/>
      <c r="F53" s="183" t="s">
        <v>24</v>
      </c>
      <c r="G53" s="184"/>
      <c r="H53" s="184"/>
      <c r="I53" s="185">
        <f>'Rozpočet Pol'!G74</f>
        <v>0</v>
      </c>
      <c r="J53" s="185"/>
    </row>
    <row r="54" spans="1:10" ht="25.5" customHeight="1" x14ac:dyDescent="0.25">
      <c r="A54" s="163"/>
      <c r="B54" s="166" t="s">
        <v>72</v>
      </c>
      <c r="C54" s="165" t="s">
        <v>73</v>
      </c>
      <c r="D54" s="167"/>
      <c r="E54" s="167"/>
      <c r="F54" s="183" t="s">
        <v>24</v>
      </c>
      <c r="G54" s="184"/>
      <c r="H54" s="184"/>
      <c r="I54" s="185">
        <f>'Rozpočet Pol'!G89</f>
        <v>0</v>
      </c>
      <c r="J54" s="185"/>
    </row>
    <row r="55" spans="1:10" ht="25.5" customHeight="1" x14ac:dyDescent="0.25">
      <c r="A55" s="163"/>
      <c r="B55" s="166" t="s">
        <v>74</v>
      </c>
      <c r="C55" s="165" t="s">
        <v>75</v>
      </c>
      <c r="D55" s="167"/>
      <c r="E55" s="167"/>
      <c r="F55" s="183" t="s">
        <v>24</v>
      </c>
      <c r="G55" s="184"/>
      <c r="H55" s="184"/>
      <c r="I55" s="185">
        <f>'Rozpočet Pol'!G126</f>
        <v>0</v>
      </c>
      <c r="J55" s="185"/>
    </row>
    <row r="56" spans="1:10" ht="25.5" customHeight="1" x14ac:dyDescent="0.25">
      <c r="A56" s="163"/>
      <c r="B56" s="166" t="s">
        <v>76</v>
      </c>
      <c r="C56" s="165" t="s">
        <v>26</v>
      </c>
      <c r="D56" s="167"/>
      <c r="E56" s="167"/>
      <c r="F56" s="183" t="s">
        <v>76</v>
      </c>
      <c r="G56" s="184"/>
      <c r="H56" s="184"/>
      <c r="I56" s="185">
        <f>'Rozpočet Pol'!G129</f>
        <v>0</v>
      </c>
      <c r="J56" s="185"/>
    </row>
    <row r="57" spans="1:10" ht="25.5" customHeight="1" x14ac:dyDescent="0.25">
      <c r="A57" s="163"/>
      <c r="B57" s="177" t="s">
        <v>77</v>
      </c>
      <c r="C57" s="178" t="s">
        <v>78</v>
      </c>
      <c r="D57" s="179"/>
      <c r="E57" s="179"/>
      <c r="F57" s="186" t="s">
        <v>23</v>
      </c>
      <c r="G57" s="187"/>
      <c r="H57" s="187"/>
      <c r="I57" s="188">
        <f>'Rozpočet Pol'!G131</f>
        <v>0</v>
      </c>
      <c r="J57" s="188"/>
    </row>
    <row r="58" spans="1:10" ht="25.5" customHeight="1" x14ac:dyDescent="0.25">
      <c r="A58" s="164"/>
      <c r="B58" s="170" t="s">
        <v>1</v>
      </c>
      <c r="C58" s="170"/>
      <c r="D58" s="171"/>
      <c r="E58" s="171"/>
      <c r="F58" s="189"/>
      <c r="G58" s="190"/>
      <c r="H58" s="190"/>
      <c r="I58" s="191">
        <f>SUM(I47:I57)</f>
        <v>0</v>
      </c>
      <c r="J58" s="191"/>
    </row>
    <row r="59" spans="1:10" x14ac:dyDescent="0.25">
      <c r="F59" s="192"/>
      <c r="G59" s="130"/>
      <c r="H59" s="192"/>
      <c r="I59" s="130"/>
      <c r="J59" s="130"/>
    </row>
    <row r="60" spans="1:10" x14ac:dyDescent="0.25">
      <c r="F60" s="192"/>
      <c r="G60" s="130"/>
      <c r="H60" s="192"/>
      <c r="I60" s="130"/>
      <c r="J60" s="130"/>
    </row>
    <row r="61" spans="1:10" x14ac:dyDescent="0.25">
      <c r="F61" s="192"/>
      <c r="G61" s="130"/>
      <c r="H61" s="192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101" t="s">
        <v>6</v>
      </c>
      <c r="B1" s="101"/>
      <c r="C1" s="102"/>
      <c r="D1" s="101"/>
      <c r="E1" s="101"/>
      <c r="F1" s="101"/>
      <c r="G1" s="101"/>
    </row>
    <row r="2" spans="1:7" ht="24.9" customHeight="1" x14ac:dyDescent="0.25">
      <c r="A2" s="79" t="s">
        <v>41</v>
      </c>
      <c r="B2" s="78"/>
      <c r="C2" s="103"/>
      <c r="D2" s="103"/>
      <c r="E2" s="103"/>
      <c r="F2" s="103"/>
      <c r="G2" s="104"/>
    </row>
    <row r="3" spans="1:7" ht="24.9" hidden="1" customHeight="1" x14ac:dyDescent="0.25">
      <c r="A3" s="79" t="s">
        <v>7</v>
      </c>
      <c r="B3" s="78"/>
      <c r="C3" s="103"/>
      <c r="D3" s="103"/>
      <c r="E3" s="103"/>
      <c r="F3" s="103"/>
      <c r="G3" s="104"/>
    </row>
    <row r="4" spans="1:7" ht="24.9" hidden="1" customHeight="1" x14ac:dyDescent="0.25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53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129" customWidth="1"/>
    <col min="3" max="3" width="38.33203125" style="129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195" t="s">
        <v>6</v>
      </c>
      <c r="B1" s="195"/>
      <c r="C1" s="195"/>
      <c r="D1" s="195"/>
      <c r="E1" s="195"/>
      <c r="F1" s="195"/>
      <c r="G1" s="195"/>
      <c r="AE1" t="s">
        <v>81</v>
      </c>
    </row>
    <row r="2" spans="1:60" ht="25.05" customHeight="1" x14ac:dyDescent="0.25">
      <c r="A2" s="202" t="s">
        <v>80</v>
      </c>
      <c r="B2" s="196"/>
      <c r="C2" s="197" t="s">
        <v>46</v>
      </c>
      <c r="D2" s="198"/>
      <c r="E2" s="198"/>
      <c r="F2" s="198"/>
      <c r="G2" s="204"/>
      <c r="AE2" t="s">
        <v>82</v>
      </c>
    </row>
    <row r="3" spans="1:60" ht="25.05" customHeight="1" x14ac:dyDescent="0.25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83</v>
      </c>
    </row>
    <row r="4" spans="1:60" ht="25.05" hidden="1" customHeight="1" x14ac:dyDescent="0.25">
      <c r="A4" s="203" t="s">
        <v>8</v>
      </c>
      <c r="B4" s="201"/>
      <c r="C4" s="199"/>
      <c r="D4" s="200"/>
      <c r="E4" s="200"/>
      <c r="F4" s="200"/>
      <c r="G4" s="205"/>
      <c r="AE4" t="s">
        <v>84</v>
      </c>
    </row>
    <row r="5" spans="1:60" hidden="1" x14ac:dyDescent="0.25">
      <c r="A5" s="206" t="s">
        <v>85</v>
      </c>
      <c r="B5" s="207"/>
      <c r="C5" s="208"/>
      <c r="D5" s="209"/>
      <c r="E5" s="209"/>
      <c r="F5" s="209"/>
      <c r="G5" s="210"/>
      <c r="AE5" t="s">
        <v>86</v>
      </c>
    </row>
    <row r="7" spans="1:60" ht="39.6" x14ac:dyDescent="0.25">
      <c r="A7" s="216" t="s">
        <v>87</v>
      </c>
      <c r="B7" s="217" t="s">
        <v>88</v>
      </c>
      <c r="C7" s="217" t="s">
        <v>89</v>
      </c>
      <c r="D7" s="216" t="s">
        <v>90</v>
      </c>
      <c r="E7" s="216" t="s">
        <v>91</v>
      </c>
      <c r="F7" s="211" t="s">
        <v>92</v>
      </c>
      <c r="G7" s="235" t="s">
        <v>28</v>
      </c>
      <c r="H7" s="236" t="s">
        <v>29</v>
      </c>
      <c r="I7" s="236" t="s">
        <v>93</v>
      </c>
      <c r="J7" s="236" t="s">
        <v>30</v>
      </c>
      <c r="K7" s="236" t="s">
        <v>94</v>
      </c>
      <c r="L7" s="236" t="s">
        <v>95</v>
      </c>
      <c r="M7" s="236" t="s">
        <v>96</v>
      </c>
      <c r="N7" s="236" t="s">
        <v>97</v>
      </c>
      <c r="O7" s="236" t="s">
        <v>98</v>
      </c>
      <c r="P7" s="236" t="s">
        <v>99</v>
      </c>
      <c r="Q7" s="236" t="s">
        <v>100</v>
      </c>
      <c r="R7" s="236" t="s">
        <v>101</v>
      </c>
      <c r="S7" s="236" t="s">
        <v>102</v>
      </c>
      <c r="T7" s="236" t="s">
        <v>103</v>
      </c>
      <c r="U7" s="219" t="s">
        <v>104</v>
      </c>
    </row>
    <row r="8" spans="1:60" x14ac:dyDescent="0.25">
      <c r="A8" s="237" t="s">
        <v>105</v>
      </c>
      <c r="B8" s="238" t="s">
        <v>58</v>
      </c>
      <c r="C8" s="239" t="s">
        <v>59</v>
      </c>
      <c r="D8" s="218"/>
      <c r="E8" s="240"/>
      <c r="F8" s="241"/>
      <c r="G8" s="241">
        <f>SUMIF(AE9:AE13,"&lt;&gt;NOR",G9:G13)</f>
        <v>0</v>
      </c>
      <c r="H8" s="241"/>
      <c r="I8" s="241">
        <f>SUM(I9:I13)</f>
        <v>0</v>
      </c>
      <c r="J8" s="241"/>
      <c r="K8" s="241">
        <f>SUM(K9:K13)</f>
        <v>0</v>
      </c>
      <c r="L8" s="241"/>
      <c r="M8" s="241">
        <f>SUM(M9:M13)</f>
        <v>0</v>
      </c>
      <c r="N8" s="218"/>
      <c r="O8" s="218">
        <f>SUM(O9:O13)</f>
        <v>1.3209299999999997</v>
      </c>
      <c r="P8" s="218"/>
      <c r="Q8" s="218">
        <f>SUM(Q9:Q13)</f>
        <v>3.1381200000000002</v>
      </c>
      <c r="R8" s="218"/>
      <c r="S8" s="218"/>
      <c r="T8" s="237"/>
      <c r="U8" s="218">
        <f>SUM(U9:U13)</f>
        <v>90.34</v>
      </c>
      <c r="AE8" t="s">
        <v>106</v>
      </c>
    </row>
    <row r="9" spans="1:60" outlineLevel="1" x14ac:dyDescent="0.25">
      <c r="A9" s="213">
        <v>1</v>
      </c>
      <c r="B9" s="220" t="s">
        <v>107</v>
      </c>
      <c r="C9" s="263" t="s">
        <v>108</v>
      </c>
      <c r="D9" s="222" t="s">
        <v>109</v>
      </c>
      <c r="E9" s="227">
        <v>45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0</v>
      </c>
      <c r="M9" s="231">
        <f>G9*(1+L9/100)</f>
        <v>0</v>
      </c>
      <c r="N9" s="222">
        <v>0</v>
      </c>
      <c r="O9" s="222">
        <f>ROUND(E9*N9,5)</f>
        <v>0</v>
      </c>
      <c r="P9" s="222">
        <v>6.0999999999999999E-2</v>
      </c>
      <c r="Q9" s="222">
        <f>ROUND(E9*P9,5)</f>
        <v>2.7450000000000001</v>
      </c>
      <c r="R9" s="222"/>
      <c r="S9" s="222"/>
      <c r="T9" s="223">
        <v>0.83987999999999996</v>
      </c>
      <c r="U9" s="222">
        <f>ROUND(E9*T9,2)</f>
        <v>37.79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110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13">
        <v>2</v>
      </c>
      <c r="B10" s="220" t="s">
        <v>111</v>
      </c>
      <c r="C10" s="263" t="s">
        <v>112</v>
      </c>
      <c r="D10" s="222" t="s">
        <v>113</v>
      </c>
      <c r="E10" s="227">
        <v>0.06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0</v>
      </c>
      <c r="M10" s="231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0.49</v>
      </c>
      <c r="U10" s="222">
        <f>ROUND(E10*T10,2)</f>
        <v>0.03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114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0.399999999999999" outlineLevel="1" x14ac:dyDescent="0.25">
      <c r="A11" s="213">
        <v>3</v>
      </c>
      <c r="B11" s="220" t="s">
        <v>115</v>
      </c>
      <c r="C11" s="263" t="s">
        <v>116</v>
      </c>
      <c r="D11" s="222" t="s">
        <v>109</v>
      </c>
      <c r="E11" s="227">
        <v>45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0</v>
      </c>
      <c r="M11" s="231">
        <f>G11*(1+L11/100)</f>
        <v>0</v>
      </c>
      <c r="N11" s="222">
        <v>2.495E-2</v>
      </c>
      <c r="O11" s="222">
        <f>ROUND(E11*N11,5)</f>
        <v>1.1227499999999999</v>
      </c>
      <c r="P11" s="222">
        <v>0</v>
      </c>
      <c r="Q11" s="222">
        <f>ROUND(E11*P11,5)</f>
        <v>0</v>
      </c>
      <c r="R11" s="222"/>
      <c r="S11" s="222"/>
      <c r="T11" s="223">
        <v>0.62248999999999999</v>
      </c>
      <c r="U11" s="222">
        <f>ROUND(E11*T11,2)</f>
        <v>28.01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114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13">
        <v>4</v>
      </c>
      <c r="B12" s="220" t="s">
        <v>117</v>
      </c>
      <c r="C12" s="263" t="s">
        <v>118</v>
      </c>
      <c r="D12" s="222" t="s">
        <v>109</v>
      </c>
      <c r="E12" s="227">
        <v>45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0</v>
      </c>
      <c r="M12" s="231">
        <f>G12*(1+L12/100)</f>
        <v>0</v>
      </c>
      <c r="N12" s="222">
        <v>4.2000000000000002E-4</v>
      </c>
      <c r="O12" s="222">
        <f>ROUND(E12*N12,5)</f>
        <v>1.89E-2</v>
      </c>
      <c r="P12" s="222">
        <v>0</v>
      </c>
      <c r="Q12" s="222">
        <f>ROUND(E12*P12,5)</f>
        <v>0</v>
      </c>
      <c r="R12" s="222"/>
      <c r="S12" s="222"/>
      <c r="T12" s="223">
        <v>0.13439000000000001</v>
      </c>
      <c r="U12" s="222">
        <f>ROUND(E12*T12,2)</f>
        <v>6.05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110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13">
        <v>5</v>
      </c>
      <c r="B13" s="220" t="s">
        <v>119</v>
      </c>
      <c r="C13" s="263" t="s">
        <v>120</v>
      </c>
      <c r="D13" s="222" t="s">
        <v>109</v>
      </c>
      <c r="E13" s="227">
        <v>12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0</v>
      </c>
      <c r="M13" s="231">
        <f>G13*(1+L13/100)</f>
        <v>0</v>
      </c>
      <c r="N13" s="222">
        <v>1.494E-2</v>
      </c>
      <c r="O13" s="222">
        <f>ROUND(E13*N13,5)</f>
        <v>0.17927999999999999</v>
      </c>
      <c r="P13" s="222">
        <v>3.2759999999999997E-2</v>
      </c>
      <c r="Q13" s="222">
        <f>ROUND(E13*P13,5)</f>
        <v>0.39312000000000002</v>
      </c>
      <c r="R13" s="222"/>
      <c r="S13" s="222"/>
      <c r="T13" s="223">
        <v>1.5381499999999999</v>
      </c>
      <c r="U13" s="222">
        <f>ROUND(E13*T13,2)</f>
        <v>18.46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110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5">
      <c r="A14" s="214" t="s">
        <v>105</v>
      </c>
      <c r="B14" s="221" t="s">
        <v>60</v>
      </c>
      <c r="C14" s="264" t="s">
        <v>61</v>
      </c>
      <c r="D14" s="224"/>
      <c r="E14" s="228"/>
      <c r="F14" s="232"/>
      <c r="G14" s="232">
        <f>SUMIF(AE15:AE15,"&lt;&gt;NOR",G15:G15)</f>
        <v>0</v>
      </c>
      <c r="H14" s="232"/>
      <c r="I14" s="232">
        <f>SUM(I15:I15)</f>
        <v>0</v>
      </c>
      <c r="J14" s="232"/>
      <c r="K14" s="232">
        <f>SUM(K15:K15)</f>
        <v>0</v>
      </c>
      <c r="L14" s="232"/>
      <c r="M14" s="232">
        <f>SUM(M15:M15)</f>
        <v>0</v>
      </c>
      <c r="N14" s="224"/>
      <c r="O14" s="224">
        <f>SUM(O15:O15)</f>
        <v>0</v>
      </c>
      <c r="P14" s="224"/>
      <c r="Q14" s="224">
        <f>SUM(Q15:Q15)</f>
        <v>0</v>
      </c>
      <c r="R14" s="224"/>
      <c r="S14" s="224"/>
      <c r="T14" s="225"/>
      <c r="U14" s="224">
        <f>SUM(U15:U15)</f>
        <v>0.3</v>
      </c>
      <c r="AE14" t="s">
        <v>106</v>
      </c>
    </row>
    <row r="15" spans="1:60" outlineLevel="1" x14ac:dyDescent="0.25">
      <c r="A15" s="213">
        <v>6</v>
      </c>
      <c r="B15" s="220" t="s">
        <v>121</v>
      </c>
      <c r="C15" s="263" t="s">
        <v>122</v>
      </c>
      <c r="D15" s="222" t="s">
        <v>109</v>
      </c>
      <c r="E15" s="227">
        <v>20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0</v>
      </c>
      <c r="M15" s="231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1.4999999999999999E-2</v>
      </c>
      <c r="U15" s="222">
        <f>ROUND(E15*T15,2)</f>
        <v>0.3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114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5">
      <c r="A16" s="214" t="s">
        <v>105</v>
      </c>
      <c r="B16" s="221" t="s">
        <v>62</v>
      </c>
      <c r="C16" s="264" t="s">
        <v>63</v>
      </c>
      <c r="D16" s="224"/>
      <c r="E16" s="228"/>
      <c r="F16" s="232"/>
      <c r="G16" s="232">
        <f>SUMIF(AE17:AE21,"&lt;&gt;NOR",G17:G21)</f>
        <v>0</v>
      </c>
      <c r="H16" s="232"/>
      <c r="I16" s="232">
        <f>SUM(I17:I21)</f>
        <v>0</v>
      </c>
      <c r="J16" s="232"/>
      <c r="K16" s="232">
        <f>SUM(K17:K21)</f>
        <v>0</v>
      </c>
      <c r="L16" s="232"/>
      <c r="M16" s="232">
        <f>SUM(M17:M21)</f>
        <v>0</v>
      </c>
      <c r="N16" s="224"/>
      <c r="O16" s="224">
        <f>SUM(O17:O21)</f>
        <v>6.7500000000000004E-2</v>
      </c>
      <c r="P16" s="224"/>
      <c r="Q16" s="224">
        <f>SUM(Q17:Q21)</f>
        <v>0</v>
      </c>
      <c r="R16" s="224"/>
      <c r="S16" s="224"/>
      <c r="T16" s="225"/>
      <c r="U16" s="224">
        <f>SUM(U17:U21)</f>
        <v>0</v>
      </c>
      <c r="AE16" t="s">
        <v>106</v>
      </c>
    </row>
    <row r="17" spans="1:60" ht="30.6" outlineLevel="1" x14ac:dyDescent="0.25">
      <c r="A17" s="213">
        <v>7</v>
      </c>
      <c r="B17" s="220" t="s">
        <v>123</v>
      </c>
      <c r="C17" s="263" t="s">
        <v>124</v>
      </c>
      <c r="D17" s="222" t="s">
        <v>125</v>
      </c>
      <c r="E17" s="227">
        <v>15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0</v>
      </c>
      <c r="M17" s="231">
        <f>G17*(1+L17/100)</f>
        <v>0</v>
      </c>
      <c r="N17" s="222">
        <v>9.3999999999999997E-4</v>
      </c>
      <c r="O17" s="222">
        <f>ROUND(E17*N17,5)</f>
        <v>1.41E-2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126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30.6" outlineLevel="1" x14ac:dyDescent="0.25">
      <c r="A18" s="213">
        <v>8</v>
      </c>
      <c r="B18" s="220" t="s">
        <v>127</v>
      </c>
      <c r="C18" s="263" t="s">
        <v>128</v>
      </c>
      <c r="D18" s="222" t="s">
        <v>125</v>
      </c>
      <c r="E18" s="227">
        <v>18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0</v>
      </c>
      <c r="M18" s="231">
        <f>G18*(1+L18/100)</f>
        <v>0</v>
      </c>
      <c r="N18" s="222">
        <v>1.0300000000000001E-3</v>
      </c>
      <c r="O18" s="222">
        <f>ROUND(E18*N18,5)</f>
        <v>1.8540000000000001E-2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126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30.6" outlineLevel="1" x14ac:dyDescent="0.25">
      <c r="A19" s="213">
        <v>9</v>
      </c>
      <c r="B19" s="220" t="s">
        <v>129</v>
      </c>
      <c r="C19" s="263" t="s">
        <v>130</v>
      </c>
      <c r="D19" s="222" t="s">
        <v>125</v>
      </c>
      <c r="E19" s="227">
        <v>7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0</v>
      </c>
      <c r="M19" s="231">
        <f>G19*(1+L19/100)</f>
        <v>0</v>
      </c>
      <c r="N19" s="222">
        <v>8.9999999999999998E-4</v>
      </c>
      <c r="O19" s="222">
        <f>ROUND(E19*N19,5)</f>
        <v>6.3E-3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126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30.6" outlineLevel="1" x14ac:dyDescent="0.25">
      <c r="A20" s="213">
        <v>10</v>
      </c>
      <c r="B20" s="220" t="s">
        <v>131</v>
      </c>
      <c r="C20" s="263" t="s">
        <v>132</v>
      </c>
      <c r="D20" s="222" t="s">
        <v>125</v>
      </c>
      <c r="E20" s="227">
        <v>21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0</v>
      </c>
      <c r="M20" s="231">
        <f>G20*(1+L20/100)</f>
        <v>0</v>
      </c>
      <c r="N20" s="222">
        <v>1.3600000000000001E-3</v>
      </c>
      <c r="O20" s="222">
        <f>ROUND(E20*N20,5)</f>
        <v>2.8559999999999999E-2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126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13">
        <v>11</v>
      </c>
      <c r="B21" s="220" t="s">
        <v>133</v>
      </c>
      <c r="C21" s="263" t="s">
        <v>134</v>
      </c>
      <c r="D21" s="222" t="s">
        <v>0</v>
      </c>
      <c r="E21" s="227">
        <v>233.79499999999999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0</v>
      </c>
      <c r="M21" s="231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114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5">
      <c r="A22" s="214" t="s">
        <v>105</v>
      </c>
      <c r="B22" s="221" t="s">
        <v>64</v>
      </c>
      <c r="C22" s="264" t="s">
        <v>65</v>
      </c>
      <c r="D22" s="224"/>
      <c r="E22" s="228"/>
      <c r="F22" s="232"/>
      <c r="G22" s="232">
        <f>SUMIF(AE23:AE40,"&lt;&gt;NOR",G23:G40)</f>
        <v>0</v>
      </c>
      <c r="H22" s="232"/>
      <c r="I22" s="232">
        <f>SUM(I23:I40)</f>
        <v>0</v>
      </c>
      <c r="J22" s="232"/>
      <c r="K22" s="232">
        <f>SUM(K23:K40)</f>
        <v>0</v>
      </c>
      <c r="L22" s="232"/>
      <c r="M22" s="232">
        <f>SUM(M23:M40)</f>
        <v>0</v>
      </c>
      <c r="N22" s="224"/>
      <c r="O22" s="224">
        <f>SUM(O23:O40)</f>
        <v>8.879999999999999E-2</v>
      </c>
      <c r="P22" s="224"/>
      <c r="Q22" s="224">
        <f>SUM(Q23:Q40)</f>
        <v>0</v>
      </c>
      <c r="R22" s="224"/>
      <c r="S22" s="224"/>
      <c r="T22" s="225"/>
      <c r="U22" s="224">
        <f>SUM(U23:U40)</f>
        <v>13.370000000000001</v>
      </c>
      <c r="AE22" t="s">
        <v>106</v>
      </c>
    </row>
    <row r="23" spans="1:60" ht="20.399999999999999" outlineLevel="1" x14ac:dyDescent="0.25">
      <c r="A23" s="213">
        <v>12</v>
      </c>
      <c r="B23" s="220" t="s">
        <v>135</v>
      </c>
      <c r="C23" s="263" t="s">
        <v>136</v>
      </c>
      <c r="D23" s="222" t="s">
        <v>125</v>
      </c>
      <c r="E23" s="227">
        <v>13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0</v>
      </c>
      <c r="M23" s="231">
        <f>G23*(1+L23/100)</f>
        <v>0</v>
      </c>
      <c r="N23" s="222">
        <v>5.6299999999999996E-3</v>
      </c>
      <c r="O23" s="222">
        <f>ROUND(E23*N23,5)</f>
        <v>7.3190000000000005E-2</v>
      </c>
      <c r="P23" s="222">
        <v>0</v>
      </c>
      <c r="Q23" s="222">
        <f>ROUND(E23*P23,5)</f>
        <v>0</v>
      </c>
      <c r="R23" s="222"/>
      <c r="S23" s="222"/>
      <c r="T23" s="223">
        <v>0.75470000000000004</v>
      </c>
      <c r="U23" s="222">
        <f>ROUND(E23*T23,2)</f>
        <v>9.81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114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1" outlineLevel="1" x14ac:dyDescent="0.25">
      <c r="A24" s="213"/>
      <c r="B24" s="220"/>
      <c r="C24" s="265" t="s">
        <v>137</v>
      </c>
      <c r="D24" s="226"/>
      <c r="E24" s="229"/>
      <c r="F24" s="233"/>
      <c r="G24" s="234"/>
      <c r="H24" s="231"/>
      <c r="I24" s="231"/>
      <c r="J24" s="231"/>
      <c r="K24" s="231"/>
      <c r="L24" s="231"/>
      <c r="M24" s="231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138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5" t="str">
        <f>C24</f>
        <v>Potrubí včetně tvarovek a zednických výpomocí. Včetně pomocného lešení o výšce podlahy do 1900mm a pro zatížení do 1,5kPa.</v>
      </c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13">
        <v>13</v>
      </c>
      <c r="B25" s="220" t="s">
        <v>139</v>
      </c>
      <c r="C25" s="263" t="s">
        <v>140</v>
      </c>
      <c r="D25" s="222" t="s">
        <v>125</v>
      </c>
      <c r="E25" s="227">
        <v>13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0</v>
      </c>
      <c r="M25" s="231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2.9000000000000001E-2</v>
      </c>
      <c r="U25" s="222">
        <f>ROUND(E25*T25,2)</f>
        <v>0.38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114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13">
        <v>14</v>
      </c>
      <c r="B26" s="220" t="s">
        <v>141</v>
      </c>
      <c r="C26" s="263" t="s">
        <v>142</v>
      </c>
      <c r="D26" s="222" t="s">
        <v>125</v>
      </c>
      <c r="E26" s="227">
        <v>7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0</v>
      </c>
      <c r="M26" s="231">
        <f>G26*(1+L26/100)</f>
        <v>0</v>
      </c>
      <c r="N26" s="222">
        <v>1.2999999999999999E-4</v>
      </c>
      <c r="O26" s="222">
        <f>ROUND(E26*N26,5)</f>
        <v>9.1E-4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126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13">
        <v>15</v>
      </c>
      <c r="B27" s="220" t="s">
        <v>143</v>
      </c>
      <c r="C27" s="263" t="s">
        <v>144</v>
      </c>
      <c r="D27" s="222" t="s">
        <v>125</v>
      </c>
      <c r="E27" s="227">
        <v>6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0</v>
      </c>
      <c r="M27" s="231">
        <f>G27*(1+L27/100)</f>
        <v>0</v>
      </c>
      <c r="N27" s="222">
        <v>1.4999999999999999E-4</v>
      </c>
      <c r="O27" s="222">
        <f>ROUND(E27*N27,5)</f>
        <v>8.9999999999999998E-4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126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13">
        <v>16</v>
      </c>
      <c r="B28" s="220" t="s">
        <v>145</v>
      </c>
      <c r="C28" s="263" t="s">
        <v>146</v>
      </c>
      <c r="D28" s="222" t="s">
        <v>147</v>
      </c>
      <c r="E28" s="227">
        <v>1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0</v>
      </c>
      <c r="M28" s="231">
        <f>G28*(1+L28/100)</f>
        <v>0</v>
      </c>
      <c r="N28" s="222">
        <v>1.6000000000000001E-3</v>
      </c>
      <c r="O28" s="222">
        <f>ROUND(E28*N28,5)</f>
        <v>1.6000000000000001E-3</v>
      </c>
      <c r="P28" s="222">
        <v>0</v>
      </c>
      <c r="Q28" s="222">
        <f>ROUND(E28*P28,5)</f>
        <v>0</v>
      </c>
      <c r="R28" s="222"/>
      <c r="S28" s="222"/>
      <c r="T28" s="223">
        <v>0.20699999999999999</v>
      </c>
      <c r="U28" s="222">
        <f>ROUND(E28*T28,2)</f>
        <v>0.21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114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13">
        <v>17</v>
      </c>
      <c r="B29" s="220" t="s">
        <v>148</v>
      </c>
      <c r="C29" s="263" t="s">
        <v>149</v>
      </c>
      <c r="D29" s="222" t="s">
        <v>147</v>
      </c>
      <c r="E29" s="227">
        <v>3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0</v>
      </c>
      <c r="M29" s="231">
        <f>G29*(1+L29/100)</f>
        <v>0</v>
      </c>
      <c r="N29" s="222">
        <v>4.2999999999999999E-4</v>
      </c>
      <c r="O29" s="222">
        <f>ROUND(E29*N29,5)</f>
        <v>1.2899999999999999E-3</v>
      </c>
      <c r="P29" s="222">
        <v>0</v>
      </c>
      <c r="Q29" s="222">
        <f>ROUND(E29*P29,5)</f>
        <v>0</v>
      </c>
      <c r="R29" s="222"/>
      <c r="S29" s="222"/>
      <c r="T29" s="223">
        <v>0.22700000000000001</v>
      </c>
      <c r="U29" s="222">
        <f>ROUND(E29*T29,2)</f>
        <v>0.68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114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13">
        <v>18</v>
      </c>
      <c r="B30" s="220" t="s">
        <v>150</v>
      </c>
      <c r="C30" s="263" t="s">
        <v>151</v>
      </c>
      <c r="D30" s="222" t="s">
        <v>147</v>
      </c>
      <c r="E30" s="227">
        <v>1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0</v>
      </c>
      <c r="M30" s="231">
        <f>G30*(1+L30/100)</f>
        <v>0</v>
      </c>
      <c r="N30" s="222">
        <v>4.0000000000000002E-4</v>
      </c>
      <c r="O30" s="222">
        <f>ROUND(E30*N30,5)</f>
        <v>4.0000000000000002E-4</v>
      </c>
      <c r="P30" s="222">
        <v>0</v>
      </c>
      <c r="Q30" s="222">
        <f>ROUND(E30*P30,5)</f>
        <v>0</v>
      </c>
      <c r="R30" s="222"/>
      <c r="S30" s="222"/>
      <c r="T30" s="223">
        <v>0.22700000000000001</v>
      </c>
      <c r="U30" s="222">
        <f>ROUND(E30*T30,2)</f>
        <v>0.23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114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13">
        <v>19</v>
      </c>
      <c r="B31" s="220" t="s">
        <v>152</v>
      </c>
      <c r="C31" s="263" t="s">
        <v>153</v>
      </c>
      <c r="D31" s="222" t="s">
        <v>147</v>
      </c>
      <c r="E31" s="227">
        <v>1</v>
      </c>
      <c r="F31" s="230"/>
      <c r="G31" s="231">
        <f>ROUND(E31*F31,2)</f>
        <v>0</v>
      </c>
      <c r="H31" s="230"/>
      <c r="I31" s="231">
        <f>ROUND(E31*H31,2)</f>
        <v>0</v>
      </c>
      <c r="J31" s="230"/>
      <c r="K31" s="231">
        <f>ROUND(E31*J31,2)</f>
        <v>0</v>
      </c>
      <c r="L31" s="231">
        <v>0</v>
      </c>
      <c r="M31" s="231">
        <f>G31*(1+L31/100)</f>
        <v>0</v>
      </c>
      <c r="N31" s="222">
        <v>2.9999999999999997E-4</v>
      </c>
      <c r="O31" s="222">
        <f>ROUND(E31*N31,5)</f>
        <v>2.9999999999999997E-4</v>
      </c>
      <c r="P31" s="222">
        <v>0</v>
      </c>
      <c r="Q31" s="222">
        <f>ROUND(E31*P31,5)</f>
        <v>0</v>
      </c>
      <c r="R31" s="222"/>
      <c r="S31" s="222"/>
      <c r="T31" s="223">
        <v>8.3000000000000004E-2</v>
      </c>
      <c r="U31" s="222">
        <f>ROUND(E31*T31,2)</f>
        <v>0.08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114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ht="20.399999999999999" outlineLevel="1" x14ac:dyDescent="0.25">
      <c r="A32" s="213">
        <v>20</v>
      </c>
      <c r="B32" s="220" t="s">
        <v>154</v>
      </c>
      <c r="C32" s="263" t="s">
        <v>155</v>
      </c>
      <c r="D32" s="222" t="s">
        <v>156</v>
      </c>
      <c r="E32" s="227">
        <v>1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0</v>
      </c>
      <c r="M32" s="231">
        <f>G32*(1+L32/100)</f>
        <v>0</v>
      </c>
      <c r="N32" s="222">
        <v>0</v>
      </c>
      <c r="O32" s="222">
        <f>ROUND(E32*N32,5)</f>
        <v>0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114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13">
        <v>21</v>
      </c>
      <c r="B33" s="220" t="s">
        <v>157</v>
      </c>
      <c r="C33" s="263" t="s">
        <v>158</v>
      </c>
      <c r="D33" s="222" t="s">
        <v>156</v>
      </c>
      <c r="E33" s="227">
        <v>1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0</v>
      </c>
      <c r="M33" s="231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114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13">
        <v>22</v>
      </c>
      <c r="B34" s="220" t="s">
        <v>159</v>
      </c>
      <c r="C34" s="263" t="s">
        <v>160</v>
      </c>
      <c r="D34" s="222" t="s">
        <v>161</v>
      </c>
      <c r="E34" s="227">
        <v>1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0</v>
      </c>
      <c r="M34" s="231">
        <f>G34*(1+L34/100)</f>
        <v>0</v>
      </c>
      <c r="N34" s="222">
        <v>5.2999999999999998E-4</v>
      </c>
      <c r="O34" s="222">
        <f>ROUND(E34*N34,5)</f>
        <v>5.2999999999999998E-4</v>
      </c>
      <c r="P34" s="222">
        <v>0</v>
      </c>
      <c r="Q34" s="222">
        <f>ROUND(E34*P34,5)</f>
        <v>0</v>
      </c>
      <c r="R34" s="222"/>
      <c r="S34" s="222"/>
      <c r="T34" s="223">
        <v>0.23899999999999999</v>
      </c>
      <c r="U34" s="222">
        <f>ROUND(E34*T34,2)</f>
        <v>0.24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114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13">
        <v>23</v>
      </c>
      <c r="B35" s="220" t="s">
        <v>162</v>
      </c>
      <c r="C35" s="263" t="s">
        <v>163</v>
      </c>
      <c r="D35" s="222" t="s">
        <v>156</v>
      </c>
      <c r="E35" s="227">
        <v>1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0</v>
      </c>
      <c r="M35" s="231">
        <f>G35*(1+L35/100)</f>
        <v>0</v>
      </c>
      <c r="N35" s="222">
        <v>0</v>
      </c>
      <c r="O35" s="222">
        <f>ROUND(E35*N35,5)</f>
        <v>0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114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13">
        <v>24</v>
      </c>
      <c r="B36" s="220" t="s">
        <v>164</v>
      </c>
      <c r="C36" s="263" t="s">
        <v>165</v>
      </c>
      <c r="D36" s="222" t="s">
        <v>161</v>
      </c>
      <c r="E36" s="227">
        <v>1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0</v>
      </c>
      <c r="M36" s="231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114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13">
        <v>25</v>
      </c>
      <c r="B37" s="220" t="s">
        <v>166</v>
      </c>
      <c r="C37" s="263" t="s">
        <v>167</v>
      </c>
      <c r="D37" s="222" t="s">
        <v>147</v>
      </c>
      <c r="E37" s="227">
        <v>2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0</v>
      </c>
      <c r="M37" s="231">
        <f>G37*(1+L37/100)</f>
        <v>0</v>
      </c>
      <c r="N37" s="222">
        <v>2.97E-3</v>
      </c>
      <c r="O37" s="222">
        <f>ROUND(E37*N37,5)</f>
        <v>5.94E-3</v>
      </c>
      <c r="P37" s="222">
        <v>0</v>
      </c>
      <c r="Q37" s="222">
        <f>ROUND(E37*P37,5)</f>
        <v>0</v>
      </c>
      <c r="R37" s="222"/>
      <c r="S37" s="222"/>
      <c r="T37" s="223">
        <v>0.433</v>
      </c>
      <c r="U37" s="222">
        <f>ROUND(E37*T37,2)</f>
        <v>0.87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114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13">
        <v>26</v>
      </c>
      <c r="B38" s="220" t="s">
        <v>168</v>
      </c>
      <c r="C38" s="263" t="s">
        <v>169</v>
      </c>
      <c r="D38" s="222" t="s">
        <v>147</v>
      </c>
      <c r="E38" s="227">
        <v>2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0</v>
      </c>
      <c r="M38" s="231">
        <f>G38*(1+L38/100)</f>
        <v>0</v>
      </c>
      <c r="N38" s="222">
        <v>1.8699999999999999E-3</v>
      </c>
      <c r="O38" s="222">
        <f>ROUND(E38*N38,5)</f>
        <v>3.7399999999999998E-3</v>
      </c>
      <c r="P38" s="222">
        <v>0</v>
      </c>
      <c r="Q38" s="222">
        <f>ROUND(E38*P38,5)</f>
        <v>0</v>
      </c>
      <c r="R38" s="222"/>
      <c r="S38" s="222"/>
      <c r="T38" s="223">
        <v>0.433</v>
      </c>
      <c r="U38" s="222">
        <f>ROUND(E38*T38,2)</f>
        <v>0.87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114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13">
        <v>27</v>
      </c>
      <c r="B39" s="220" t="s">
        <v>170</v>
      </c>
      <c r="C39" s="263" t="s">
        <v>171</v>
      </c>
      <c r="D39" s="222" t="s">
        <v>0</v>
      </c>
      <c r="E39" s="227">
        <v>432.79300000000001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0</v>
      </c>
      <c r="M39" s="231">
        <f>G39*(1+L39/100)</f>
        <v>0</v>
      </c>
      <c r="N39" s="222">
        <v>0</v>
      </c>
      <c r="O39" s="222">
        <f>ROUND(E39*N39,5)</f>
        <v>0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114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13">
        <v>28</v>
      </c>
      <c r="B40" s="220" t="s">
        <v>172</v>
      </c>
      <c r="C40" s="263" t="s">
        <v>173</v>
      </c>
      <c r="D40" s="222" t="s">
        <v>0</v>
      </c>
      <c r="E40" s="227">
        <v>432.79300000000001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0</v>
      </c>
      <c r="M40" s="231">
        <f>G40*(1+L40/100)</f>
        <v>0</v>
      </c>
      <c r="N40" s="222">
        <v>0</v>
      </c>
      <c r="O40" s="222">
        <f>ROUND(E40*N40,5)</f>
        <v>0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114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x14ac:dyDescent="0.25">
      <c r="A41" s="214" t="s">
        <v>105</v>
      </c>
      <c r="B41" s="221" t="s">
        <v>66</v>
      </c>
      <c r="C41" s="264" t="s">
        <v>67</v>
      </c>
      <c r="D41" s="224"/>
      <c r="E41" s="228"/>
      <c r="F41" s="232"/>
      <c r="G41" s="232">
        <f>SUMIF(AE42:AE54,"&lt;&gt;NOR",G42:G54)</f>
        <v>0</v>
      </c>
      <c r="H41" s="232"/>
      <c r="I41" s="232">
        <f>SUM(I42:I54)</f>
        <v>0</v>
      </c>
      <c r="J41" s="232"/>
      <c r="K41" s="232">
        <f>SUM(K42:K54)</f>
        <v>0</v>
      </c>
      <c r="L41" s="232"/>
      <c r="M41" s="232">
        <f>SUM(M42:M54)</f>
        <v>0</v>
      </c>
      <c r="N41" s="224"/>
      <c r="O41" s="224">
        <f>SUM(O42:O54)</f>
        <v>2.4320000000000001E-2</v>
      </c>
      <c r="P41" s="224"/>
      <c r="Q41" s="224">
        <f>SUM(Q42:Q54)</f>
        <v>0.71250000000000002</v>
      </c>
      <c r="R41" s="224"/>
      <c r="S41" s="224"/>
      <c r="T41" s="225"/>
      <c r="U41" s="224">
        <f>SUM(U42:U54)</f>
        <v>28.12</v>
      </c>
      <c r="AE41" t="s">
        <v>106</v>
      </c>
    </row>
    <row r="42" spans="1:60" ht="20.399999999999999" outlineLevel="1" x14ac:dyDescent="0.25">
      <c r="A42" s="213">
        <v>29</v>
      </c>
      <c r="B42" s="220" t="s">
        <v>174</v>
      </c>
      <c r="C42" s="263" t="s">
        <v>175</v>
      </c>
      <c r="D42" s="222" t="s">
        <v>156</v>
      </c>
      <c r="E42" s="227">
        <v>2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0</v>
      </c>
      <c r="M42" s="231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114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13">
        <v>30</v>
      </c>
      <c r="B43" s="220" t="s">
        <v>176</v>
      </c>
      <c r="C43" s="263" t="s">
        <v>177</v>
      </c>
      <c r="D43" s="222" t="s">
        <v>161</v>
      </c>
      <c r="E43" s="227">
        <v>2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0</v>
      </c>
      <c r="M43" s="231">
        <f>G43*(1+L43/100)</f>
        <v>0</v>
      </c>
      <c r="N43" s="222">
        <v>5.0000000000000001E-4</v>
      </c>
      <c r="O43" s="222">
        <f>ROUND(E43*N43,5)</f>
        <v>1E-3</v>
      </c>
      <c r="P43" s="222">
        <v>0</v>
      </c>
      <c r="Q43" s="222">
        <f>ROUND(E43*P43,5)</f>
        <v>0</v>
      </c>
      <c r="R43" s="222"/>
      <c r="S43" s="222"/>
      <c r="T43" s="223">
        <v>8.7240000000000002</v>
      </c>
      <c r="U43" s="222">
        <f>ROUND(E43*T43,2)</f>
        <v>17.45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114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20.399999999999999" outlineLevel="1" x14ac:dyDescent="0.25">
      <c r="A44" s="213">
        <v>31</v>
      </c>
      <c r="B44" s="220" t="s">
        <v>178</v>
      </c>
      <c r="C44" s="263" t="s">
        <v>179</v>
      </c>
      <c r="D44" s="222" t="s">
        <v>156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0</v>
      </c>
      <c r="M44" s="231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114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5">
      <c r="A45" s="213">
        <v>32</v>
      </c>
      <c r="B45" s="220" t="s">
        <v>180</v>
      </c>
      <c r="C45" s="263" t="s">
        <v>181</v>
      </c>
      <c r="D45" s="222" t="s">
        <v>161</v>
      </c>
      <c r="E45" s="227">
        <v>1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0</v>
      </c>
      <c r="M45" s="231">
        <f>G45*(1+L45/100)</f>
        <v>0</v>
      </c>
      <c r="N45" s="222">
        <v>2.1069999999999998E-2</v>
      </c>
      <c r="O45" s="222">
        <f>ROUND(E45*N45,5)</f>
        <v>2.1069999999999998E-2</v>
      </c>
      <c r="P45" s="222">
        <v>0</v>
      </c>
      <c r="Q45" s="222">
        <f>ROUND(E45*P45,5)</f>
        <v>0</v>
      </c>
      <c r="R45" s="222"/>
      <c r="S45" s="222"/>
      <c r="T45" s="223">
        <v>2.1640000000000001</v>
      </c>
      <c r="U45" s="222">
        <f>ROUND(E45*T45,2)</f>
        <v>2.16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114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13">
        <v>33</v>
      </c>
      <c r="B46" s="220" t="s">
        <v>182</v>
      </c>
      <c r="C46" s="263" t="s">
        <v>183</v>
      </c>
      <c r="D46" s="222" t="s">
        <v>156</v>
      </c>
      <c r="E46" s="227">
        <v>1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0</v>
      </c>
      <c r="M46" s="231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114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13">
        <v>34</v>
      </c>
      <c r="B47" s="220" t="s">
        <v>184</v>
      </c>
      <c r="C47" s="263" t="s">
        <v>185</v>
      </c>
      <c r="D47" s="222" t="s">
        <v>156</v>
      </c>
      <c r="E47" s="227">
        <v>1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0</v>
      </c>
      <c r="M47" s="231">
        <f>G47*(1+L47/100)</f>
        <v>0</v>
      </c>
      <c r="N47" s="222">
        <v>0</v>
      </c>
      <c r="O47" s="222">
        <f>ROUND(E47*N47,5)</f>
        <v>0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114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13">
        <v>35</v>
      </c>
      <c r="B48" s="220" t="s">
        <v>186</v>
      </c>
      <c r="C48" s="263" t="s">
        <v>187</v>
      </c>
      <c r="D48" s="222" t="s">
        <v>156</v>
      </c>
      <c r="E48" s="227">
        <v>2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0</v>
      </c>
      <c r="M48" s="231">
        <f>G48*(1+L48/100)</f>
        <v>0</v>
      </c>
      <c r="N48" s="222">
        <v>0</v>
      </c>
      <c r="O48" s="222">
        <f>ROUND(E48*N48,5)</f>
        <v>0</v>
      </c>
      <c r="P48" s="222">
        <v>0</v>
      </c>
      <c r="Q48" s="222">
        <f>ROUND(E48*P48,5)</f>
        <v>0</v>
      </c>
      <c r="R48" s="222"/>
      <c r="S48" s="222"/>
      <c r="T48" s="223">
        <v>0</v>
      </c>
      <c r="U48" s="222">
        <f>ROUND(E48*T48,2)</f>
        <v>0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114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13">
        <v>36</v>
      </c>
      <c r="B49" s="220" t="s">
        <v>188</v>
      </c>
      <c r="C49" s="263" t="s">
        <v>189</v>
      </c>
      <c r="D49" s="222" t="s">
        <v>161</v>
      </c>
      <c r="E49" s="227">
        <v>1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0</v>
      </c>
      <c r="M49" s="231">
        <f>G49*(1+L49/100)</f>
        <v>0</v>
      </c>
      <c r="N49" s="222">
        <v>0</v>
      </c>
      <c r="O49" s="222">
        <f>ROUND(E49*N49,5)</f>
        <v>0</v>
      </c>
      <c r="P49" s="222">
        <v>0</v>
      </c>
      <c r="Q49" s="222">
        <f>ROUND(E49*P49,5)</f>
        <v>0</v>
      </c>
      <c r="R49" s="222"/>
      <c r="S49" s="222"/>
      <c r="T49" s="223">
        <v>0</v>
      </c>
      <c r="U49" s="222">
        <f>ROUND(E49*T49,2)</f>
        <v>0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114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13">
        <v>37</v>
      </c>
      <c r="B50" s="220" t="s">
        <v>190</v>
      </c>
      <c r="C50" s="263" t="s">
        <v>191</v>
      </c>
      <c r="D50" s="222" t="s">
        <v>125</v>
      </c>
      <c r="E50" s="227">
        <v>5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0</v>
      </c>
      <c r="M50" s="231">
        <f>G50*(1+L50/100)</f>
        <v>0</v>
      </c>
      <c r="N50" s="222">
        <v>3.6999999999999999E-4</v>
      </c>
      <c r="O50" s="222">
        <f>ROUND(E50*N50,5)</f>
        <v>1.8500000000000001E-3</v>
      </c>
      <c r="P50" s="222">
        <v>0</v>
      </c>
      <c r="Q50" s="222">
        <f>ROUND(E50*P50,5)</f>
        <v>0</v>
      </c>
      <c r="R50" s="222"/>
      <c r="S50" s="222"/>
      <c r="T50" s="223">
        <v>3.1E-2</v>
      </c>
      <c r="U50" s="222">
        <f>ROUND(E50*T50,2)</f>
        <v>0.16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114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13">
        <v>38</v>
      </c>
      <c r="B51" s="220" t="s">
        <v>192</v>
      </c>
      <c r="C51" s="263" t="s">
        <v>193</v>
      </c>
      <c r="D51" s="222" t="s">
        <v>147</v>
      </c>
      <c r="E51" s="227">
        <v>2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0</v>
      </c>
      <c r="M51" s="231">
        <f>G51*(1+L51/100)</f>
        <v>0</v>
      </c>
      <c r="N51" s="222">
        <v>2.0000000000000001E-4</v>
      </c>
      <c r="O51" s="222">
        <f>ROUND(E51*N51,5)</f>
        <v>4.0000000000000002E-4</v>
      </c>
      <c r="P51" s="222">
        <v>0.35625000000000001</v>
      </c>
      <c r="Q51" s="222">
        <f>ROUND(E51*P51,5)</f>
        <v>0.71250000000000002</v>
      </c>
      <c r="R51" s="222"/>
      <c r="S51" s="222"/>
      <c r="T51" s="223">
        <v>2.915</v>
      </c>
      <c r="U51" s="222">
        <f>ROUND(E51*T51,2)</f>
        <v>5.83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114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13">
        <v>39</v>
      </c>
      <c r="B52" s="220" t="s">
        <v>194</v>
      </c>
      <c r="C52" s="263" t="s">
        <v>195</v>
      </c>
      <c r="D52" s="222" t="s">
        <v>147</v>
      </c>
      <c r="E52" s="227">
        <v>2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0</v>
      </c>
      <c r="M52" s="231">
        <f>G52*(1+L52/100)</f>
        <v>0</v>
      </c>
      <c r="N52" s="222">
        <v>0</v>
      </c>
      <c r="O52" s="222">
        <f>ROUND(E52*N52,5)</f>
        <v>0</v>
      </c>
      <c r="P52" s="222">
        <v>0</v>
      </c>
      <c r="Q52" s="222">
        <f>ROUND(E52*P52,5)</f>
        <v>0</v>
      </c>
      <c r="R52" s="222"/>
      <c r="S52" s="222"/>
      <c r="T52" s="223">
        <v>1.258</v>
      </c>
      <c r="U52" s="222">
        <f>ROUND(E52*T52,2)</f>
        <v>2.52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114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13">
        <v>40</v>
      </c>
      <c r="B53" s="220" t="s">
        <v>196</v>
      </c>
      <c r="C53" s="263" t="s">
        <v>197</v>
      </c>
      <c r="D53" s="222" t="s">
        <v>0</v>
      </c>
      <c r="E53" s="227">
        <v>2441.0250000000001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0</v>
      </c>
      <c r="M53" s="231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</v>
      </c>
      <c r="U53" s="222">
        <f>ROUND(E53*T53,2)</f>
        <v>0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114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13">
        <v>41</v>
      </c>
      <c r="B54" s="220" t="s">
        <v>198</v>
      </c>
      <c r="C54" s="263" t="s">
        <v>199</v>
      </c>
      <c r="D54" s="222" t="s">
        <v>0</v>
      </c>
      <c r="E54" s="227">
        <v>2441.0250000000001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0</v>
      </c>
      <c r="M54" s="231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114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5">
      <c r="A55" s="214" t="s">
        <v>105</v>
      </c>
      <c r="B55" s="221" t="s">
        <v>68</v>
      </c>
      <c r="C55" s="264" t="s">
        <v>69</v>
      </c>
      <c r="D55" s="224"/>
      <c r="E55" s="228"/>
      <c r="F55" s="232"/>
      <c r="G55" s="232">
        <f>SUMIF(AE56:AE73,"&lt;&gt;NOR",G56:G73)</f>
        <v>0</v>
      </c>
      <c r="H55" s="232"/>
      <c r="I55" s="232">
        <f>SUM(I56:I73)</f>
        <v>0</v>
      </c>
      <c r="J55" s="232"/>
      <c r="K55" s="232">
        <f>SUM(K56:K73)</f>
        <v>0</v>
      </c>
      <c r="L55" s="232"/>
      <c r="M55" s="232">
        <f>SUM(M56:M73)</f>
        <v>0</v>
      </c>
      <c r="N55" s="224"/>
      <c r="O55" s="224">
        <f>SUM(O56:O73)</f>
        <v>0.10571</v>
      </c>
      <c r="P55" s="224"/>
      <c r="Q55" s="224">
        <f>SUM(Q56:Q73)</f>
        <v>0.34825</v>
      </c>
      <c r="R55" s="224"/>
      <c r="S55" s="224"/>
      <c r="T55" s="225"/>
      <c r="U55" s="224">
        <f>SUM(U56:U73)</f>
        <v>14.22</v>
      </c>
      <c r="AE55" t="s">
        <v>106</v>
      </c>
    </row>
    <row r="56" spans="1:60" outlineLevel="1" x14ac:dyDescent="0.25">
      <c r="A56" s="213">
        <v>42</v>
      </c>
      <c r="B56" s="220" t="s">
        <v>154</v>
      </c>
      <c r="C56" s="263" t="s">
        <v>200</v>
      </c>
      <c r="D56" s="222" t="s">
        <v>156</v>
      </c>
      <c r="E56" s="227">
        <v>1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0</v>
      </c>
      <c r="M56" s="231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114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13">
        <v>43</v>
      </c>
      <c r="B57" s="220" t="s">
        <v>157</v>
      </c>
      <c r="C57" s="263" t="s">
        <v>201</v>
      </c>
      <c r="D57" s="222" t="s">
        <v>161</v>
      </c>
      <c r="E57" s="227">
        <v>1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0</v>
      </c>
      <c r="M57" s="231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114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13">
        <v>44</v>
      </c>
      <c r="B58" s="220" t="s">
        <v>202</v>
      </c>
      <c r="C58" s="263" t="s">
        <v>203</v>
      </c>
      <c r="D58" s="222" t="s">
        <v>161</v>
      </c>
      <c r="E58" s="227">
        <v>14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0</v>
      </c>
      <c r="M58" s="231">
        <f>G58*(1+L58/100)</f>
        <v>0</v>
      </c>
      <c r="N58" s="222">
        <v>1.1299999999999999E-3</v>
      </c>
      <c r="O58" s="222">
        <f>ROUND(E58*N58,5)</f>
        <v>1.5820000000000001E-2</v>
      </c>
      <c r="P58" s="222">
        <v>0</v>
      </c>
      <c r="Q58" s="222">
        <f>ROUND(E58*P58,5)</f>
        <v>0</v>
      </c>
      <c r="R58" s="222"/>
      <c r="S58" s="222"/>
      <c r="T58" s="223">
        <v>0.114</v>
      </c>
      <c r="U58" s="222">
        <f>ROUND(E58*T58,2)</f>
        <v>1.6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114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0.399999999999999" outlineLevel="1" x14ac:dyDescent="0.25">
      <c r="A59" s="213">
        <v>45</v>
      </c>
      <c r="B59" s="220" t="s">
        <v>164</v>
      </c>
      <c r="C59" s="263" t="s">
        <v>204</v>
      </c>
      <c r="D59" s="222" t="s">
        <v>156</v>
      </c>
      <c r="E59" s="227">
        <v>1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0</v>
      </c>
      <c r="M59" s="231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0</v>
      </c>
      <c r="U59" s="222">
        <f>ROUND(E59*T59,2)</f>
        <v>0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114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0.399999999999999" outlineLevel="1" x14ac:dyDescent="0.25">
      <c r="A60" s="213">
        <v>46</v>
      </c>
      <c r="B60" s="220" t="s">
        <v>205</v>
      </c>
      <c r="C60" s="263" t="s">
        <v>206</v>
      </c>
      <c r="D60" s="222" t="s">
        <v>156</v>
      </c>
      <c r="E60" s="227">
        <v>1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0</v>
      </c>
      <c r="M60" s="231">
        <f>G60*(1+L60/100)</f>
        <v>0</v>
      </c>
      <c r="N60" s="222">
        <v>0</v>
      </c>
      <c r="O60" s="222">
        <f>ROUND(E60*N60,5)</f>
        <v>0</v>
      </c>
      <c r="P60" s="222">
        <v>0</v>
      </c>
      <c r="Q60" s="222">
        <f>ROUND(E60*P60,5)</f>
        <v>0</v>
      </c>
      <c r="R60" s="222"/>
      <c r="S60" s="222"/>
      <c r="T60" s="223">
        <v>0</v>
      </c>
      <c r="U60" s="222">
        <f>ROUND(E60*T60,2)</f>
        <v>0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114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0.399999999999999" outlineLevel="1" x14ac:dyDescent="0.25">
      <c r="A61" s="213">
        <v>47</v>
      </c>
      <c r="B61" s="220" t="s">
        <v>207</v>
      </c>
      <c r="C61" s="263" t="s">
        <v>208</v>
      </c>
      <c r="D61" s="222" t="s">
        <v>156</v>
      </c>
      <c r="E61" s="227">
        <v>1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0</v>
      </c>
      <c r="M61" s="231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114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ht="20.399999999999999" outlineLevel="1" x14ac:dyDescent="0.25">
      <c r="A62" s="213">
        <v>48</v>
      </c>
      <c r="B62" s="220" t="s">
        <v>209</v>
      </c>
      <c r="C62" s="263" t="s">
        <v>210</v>
      </c>
      <c r="D62" s="222" t="s">
        <v>156</v>
      </c>
      <c r="E62" s="227">
        <v>1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0</v>
      </c>
      <c r="M62" s="231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114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13">
        <v>49</v>
      </c>
      <c r="B63" s="220" t="s">
        <v>211</v>
      </c>
      <c r="C63" s="263" t="s">
        <v>212</v>
      </c>
      <c r="D63" s="222" t="s">
        <v>161</v>
      </c>
      <c r="E63" s="227">
        <v>2</v>
      </c>
      <c r="F63" s="230"/>
      <c r="G63" s="231">
        <f>ROUND(E63*F63,2)</f>
        <v>0</v>
      </c>
      <c r="H63" s="230"/>
      <c r="I63" s="231">
        <f>ROUND(E63*H63,2)</f>
        <v>0</v>
      </c>
      <c r="J63" s="230"/>
      <c r="K63" s="231">
        <f>ROUND(E63*J63,2)</f>
        <v>0</v>
      </c>
      <c r="L63" s="231">
        <v>0</v>
      </c>
      <c r="M63" s="231">
        <f>G63*(1+L63/100)</f>
        <v>0</v>
      </c>
      <c r="N63" s="222">
        <v>0</v>
      </c>
      <c r="O63" s="222">
        <f>ROUND(E63*N63,5)</f>
        <v>0</v>
      </c>
      <c r="P63" s="222">
        <v>0</v>
      </c>
      <c r="Q63" s="222">
        <f>ROUND(E63*P63,5)</f>
        <v>0</v>
      </c>
      <c r="R63" s="222"/>
      <c r="S63" s="222"/>
      <c r="T63" s="223">
        <v>0.28100000000000003</v>
      </c>
      <c r="U63" s="222">
        <f>ROUND(E63*T63,2)</f>
        <v>0.56000000000000005</v>
      </c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114</v>
      </c>
      <c r="AF63" s="212"/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13">
        <v>50</v>
      </c>
      <c r="B64" s="220" t="s">
        <v>213</v>
      </c>
      <c r="C64" s="263" t="s">
        <v>214</v>
      </c>
      <c r="D64" s="222" t="s">
        <v>161</v>
      </c>
      <c r="E64" s="227">
        <v>1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0</v>
      </c>
      <c r="M64" s="231">
        <f>G64*(1+L64/100)</f>
        <v>0</v>
      </c>
      <c r="N64" s="222">
        <v>5.9000000000000003E-4</v>
      </c>
      <c r="O64" s="222">
        <f>ROUND(E64*N64,5)</f>
        <v>5.9000000000000003E-4</v>
      </c>
      <c r="P64" s="222">
        <v>0</v>
      </c>
      <c r="Q64" s="222">
        <f>ROUND(E64*P64,5)</f>
        <v>0</v>
      </c>
      <c r="R64" s="222"/>
      <c r="S64" s="222"/>
      <c r="T64" s="223">
        <v>0.53</v>
      </c>
      <c r="U64" s="222">
        <f>ROUND(E64*T64,2)</f>
        <v>0.53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114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20.399999999999999" outlineLevel="1" x14ac:dyDescent="0.25">
      <c r="A65" s="213">
        <v>51</v>
      </c>
      <c r="B65" s="220" t="s">
        <v>215</v>
      </c>
      <c r="C65" s="263" t="s">
        <v>216</v>
      </c>
      <c r="D65" s="222" t="s">
        <v>156</v>
      </c>
      <c r="E65" s="227">
        <v>1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0</v>
      </c>
      <c r="M65" s="231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0</v>
      </c>
      <c r="U65" s="222">
        <f>ROUND(E65*T65,2)</f>
        <v>0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114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13">
        <v>52</v>
      </c>
      <c r="B66" s="220" t="s">
        <v>217</v>
      </c>
      <c r="C66" s="263" t="s">
        <v>218</v>
      </c>
      <c r="D66" s="222" t="s">
        <v>125</v>
      </c>
      <c r="E66" s="227">
        <v>25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0</v>
      </c>
      <c r="M66" s="231">
        <f>G66*(1+L66/100)</f>
        <v>0</v>
      </c>
      <c r="N66" s="222">
        <v>0</v>
      </c>
      <c r="O66" s="222">
        <f>ROUND(E66*N66,5)</f>
        <v>0</v>
      </c>
      <c r="P66" s="222">
        <v>1.393E-2</v>
      </c>
      <c r="Q66" s="222">
        <f>ROUND(E66*P66,5)</f>
        <v>0.34825</v>
      </c>
      <c r="R66" s="222"/>
      <c r="S66" s="222"/>
      <c r="T66" s="223">
        <v>0.33</v>
      </c>
      <c r="U66" s="222">
        <f>ROUND(E66*T66,2)</f>
        <v>8.25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114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0.399999999999999" outlineLevel="1" x14ac:dyDescent="0.25">
      <c r="A67" s="213">
        <v>53</v>
      </c>
      <c r="B67" s="220" t="s">
        <v>219</v>
      </c>
      <c r="C67" s="263" t="s">
        <v>220</v>
      </c>
      <c r="D67" s="222" t="s">
        <v>147</v>
      </c>
      <c r="E67" s="227">
        <v>1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0</v>
      </c>
      <c r="M67" s="231">
        <f>G67*(1+L67/100)</f>
        <v>0</v>
      </c>
      <c r="N67" s="222">
        <v>0.02</v>
      </c>
      <c r="O67" s="222">
        <f>ROUND(E67*N67,5)</f>
        <v>0.02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126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13">
        <v>54</v>
      </c>
      <c r="B68" s="220" t="s">
        <v>221</v>
      </c>
      <c r="C68" s="263" t="s">
        <v>222</v>
      </c>
      <c r="D68" s="222" t="s">
        <v>161</v>
      </c>
      <c r="E68" s="227">
        <v>1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0</v>
      </c>
      <c r="M68" s="231">
        <f>G68*(1+L68/100)</f>
        <v>0</v>
      </c>
      <c r="N68" s="222">
        <v>1.2540000000000001E-2</v>
      </c>
      <c r="O68" s="222">
        <f>ROUND(E68*N68,5)</f>
        <v>1.2540000000000001E-2</v>
      </c>
      <c r="P68" s="222">
        <v>0</v>
      </c>
      <c r="Q68" s="222">
        <f>ROUND(E68*P68,5)</f>
        <v>0</v>
      </c>
      <c r="R68" s="222"/>
      <c r="S68" s="222"/>
      <c r="T68" s="223">
        <v>1.3520000000000001</v>
      </c>
      <c r="U68" s="222">
        <f>ROUND(E68*T68,2)</f>
        <v>1.35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114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13">
        <v>55</v>
      </c>
      <c r="B69" s="220" t="s">
        <v>223</v>
      </c>
      <c r="C69" s="263" t="s">
        <v>224</v>
      </c>
      <c r="D69" s="222" t="s">
        <v>147</v>
      </c>
      <c r="E69" s="227">
        <v>1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0</v>
      </c>
      <c r="M69" s="231">
        <f>G69*(1+L69/100)</f>
        <v>0</v>
      </c>
      <c r="N69" s="222">
        <v>5.1999999999999998E-2</v>
      </c>
      <c r="O69" s="222">
        <f>ROUND(E69*N69,5)</f>
        <v>5.1999999999999998E-2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126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13">
        <v>56</v>
      </c>
      <c r="B70" s="220" t="s">
        <v>225</v>
      </c>
      <c r="C70" s="263" t="s">
        <v>226</v>
      </c>
      <c r="D70" s="222" t="s">
        <v>161</v>
      </c>
      <c r="E70" s="227">
        <v>1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0</v>
      </c>
      <c r="M70" s="231">
        <f>G70*(1+L70/100)</f>
        <v>0</v>
      </c>
      <c r="N70" s="222">
        <v>4.7600000000000003E-3</v>
      </c>
      <c r="O70" s="222">
        <f>ROUND(E70*N70,5)</f>
        <v>4.7600000000000003E-3</v>
      </c>
      <c r="P70" s="222">
        <v>0</v>
      </c>
      <c r="Q70" s="222">
        <f>ROUND(E70*P70,5)</f>
        <v>0</v>
      </c>
      <c r="R70" s="222"/>
      <c r="S70" s="222"/>
      <c r="T70" s="223">
        <v>1.93</v>
      </c>
      <c r="U70" s="222">
        <f>ROUND(E70*T70,2)</f>
        <v>1.93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114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13">
        <v>57</v>
      </c>
      <c r="B71" s="220" t="s">
        <v>227</v>
      </c>
      <c r="C71" s="263" t="s">
        <v>228</v>
      </c>
      <c r="D71" s="222" t="s">
        <v>156</v>
      </c>
      <c r="E71" s="227">
        <v>1</v>
      </c>
      <c r="F71" s="230"/>
      <c r="G71" s="231">
        <f>ROUND(E71*F71,2)</f>
        <v>0</v>
      </c>
      <c r="H71" s="230"/>
      <c r="I71" s="231">
        <f>ROUND(E71*H71,2)</f>
        <v>0</v>
      </c>
      <c r="J71" s="230"/>
      <c r="K71" s="231">
        <f>ROUND(E71*J71,2)</f>
        <v>0</v>
      </c>
      <c r="L71" s="231">
        <v>0</v>
      </c>
      <c r="M71" s="231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0</v>
      </c>
      <c r="U71" s="222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114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13">
        <v>58</v>
      </c>
      <c r="B72" s="220" t="s">
        <v>229</v>
      </c>
      <c r="C72" s="263" t="s">
        <v>230</v>
      </c>
      <c r="D72" s="222" t="s">
        <v>0</v>
      </c>
      <c r="E72" s="227">
        <v>1340.635</v>
      </c>
      <c r="F72" s="230"/>
      <c r="G72" s="231">
        <f>ROUND(E72*F72,2)</f>
        <v>0</v>
      </c>
      <c r="H72" s="230"/>
      <c r="I72" s="231">
        <f>ROUND(E72*H72,2)</f>
        <v>0</v>
      </c>
      <c r="J72" s="230"/>
      <c r="K72" s="231">
        <f>ROUND(E72*J72,2)</f>
        <v>0</v>
      </c>
      <c r="L72" s="231">
        <v>0</v>
      </c>
      <c r="M72" s="231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114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13">
        <v>59</v>
      </c>
      <c r="B73" s="220" t="s">
        <v>231</v>
      </c>
      <c r="C73" s="263" t="s">
        <v>232</v>
      </c>
      <c r="D73" s="222" t="s">
        <v>0</v>
      </c>
      <c r="E73" s="227">
        <v>1340.635</v>
      </c>
      <c r="F73" s="230"/>
      <c r="G73" s="231">
        <f>ROUND(E73*F73,2)</f>
        <v>0</v>
      </c>
      <c r="H73" s="230"/>
      <c r="I73" s="231">
        <f>ROUND(E73*H73,2)</f>
        <v>0</v>
      </c>
      <c r="J73" s="230"/>
      <c r="K73" s="231">
        <f>ROUND(E73*J73,2)</f>
        <v>0</v>
      </c>
      <c r="L73" s="231">
        <v>0</v>
      </c>
      <c r="M73" s="231">
        <f>G73*(1+L73/100)</f>
        <v>0</v>
      </c>
      <c r="N73" s="222">
        <v>0</v>
      </c>
      <c r="O73" s="222">
        <f>ROUND(E73*N73,5)</f>
        <v>0</v>
      </c>
      <c r="P73" s="222">
        <v>0</v>
      </c>
      <c r="Q73" s="222">
        <f>ROUND(E73*P73,5)</f>
        <v>0</v>
      </c>
      <c r="R73" s="222"/>
      <c r="S73" s="222"/>
      <c r="T73" s="223">
        <v>0</v>
      </c>
      <c r="U73" s="222">
        <f>ROUND(E73*T73,2)</f>
        <v>0</v>
      </c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114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x14ac:dyDescent="0.25">
      <c r="A74" s="214" t="s">
        <v>105</v>
      </c>
      <c r="B74" s="221" t="s">
        <v>70</v>
      </c>
      <c r="C74" s="264" t="s">
        <v>71</v>
      </c>
      <c r="D74" s="224"/>
      <c r="E74" s="228"/>
      <c r="F74" s="232"/>
      <c r="G74" s="232">
        <f>SUMIF(AE75:AE88,"&lt;&gt;NOR",G75:G88)</f>
        <v>0</v>
      </c>
      <c r="H74" s="232"/>
      <c r="I74" s="232">
        <f>SUM(I75:I88)</f>
        <v>0</v>
      </c>
      <c r="J74" s="232"/>
      <c r="K74" s="232">
        <f>SUM(K75:K88)</f>
        <v>0</v>
      </c>
      <c r="L74" s="232"/>
      <c r="M74" s="232">
        <f>SUM(M75:M88)</f>
        <v>0</v>
      </c>
      <c r="N74" s="224"/>
      <c r="O74" s="224">
        <f>SUM(O75:O88)</f>
        <v>0.44203999999999999</v>
      </c>
      <c r="P74" s="224"/>
      <c r="Q74" s="224">
        <f>SUM(Q75:Q88)</f>
        <v>0.36430000000000001</v>
      </c>
      <c r="R74" s="224"/>
      <c r="S74" s="224"/>
      <c r="T74" s="225"/>
      <c r="U74" s="224">
        <f>SUM(U75:U88)</f>
        <v>38.970000000000006</v>
      </c>
      <c r="AE74" t="s">
        <v>106</v>
      </c>
    </row>
    <row r="75" spans="1:60" outlineLevel="1" x14ac:dyDescent="0.25">
      <c r="A75" s="213">
        <v>60</v>
      </c>
      <c r="B75" s="220" t="s">
        <v>233</v>
      </c>
      <c r="C75" s="263" t="s">
        <v>234</v>
      </c>
      <c r="D75" s="222" t="s">
        <v>125</v>
      </c>
      <c r="E75" s="227">
        <v>4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0</v>
      </c>
      <c r="M75" s="231">
        <f>G75*(1+L75/100)</f>
        <v>0</v>
      </c>
      <c r="N75" s="222">
        <v>6.2100000000000002E-3</v>
      </c>
      <c r="O75" s="222">
        <f>ROUND(E75*N75,5)</f>
        <v>2.4840000000000001E-2</v>
      </c>
      <c r="P75" s="222">
        <v>0</v>
      </c>
      <c r="Q75" s="222">
        <f>ROUND(E75*P75,5)</f>
        <v>0</v>
      </c>
      <c r="R75" s="222"/>
      <c r="S75" s="222"/>
      <c r="T75" s="223">
        <v>0.505</v>
      </c>
      <c r="U75" s="222">
        <f>ROUND(E75*T75,2)</f>
        <v>2.02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114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13">
        <v>61</v>
      </c>
      <c r="B76" s="220" t="s">
        <v>235</v>
      </c>
      <c r="C76" s="263" t="s">
        <v>236</v>
      </c>
      <c r="D76" s="222" t="s">
        <v>125</v>
      </c>
      <c r="E76" s="227">
        <v>15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0</v>
      </c>
      <c r="M76" s="231">
        <f>G76*(1+L76/100)</f>
        <v>0</v>
      </c>
      <c r="N76" s="222">
        <v>6.1599999999999997E-3</v>
      </c>
      <c r="O76" s="222">
        <f>ROUND(E76*N76,5)</f>
        <v>9.2399999999999996E-2</v>
      </c>
      <c r="P76" s="222">
        <v>0</v>
      </c>
      <c r="Q76" s="222">
        <f>ROUND(E76*P76,5)</f>
        <v>0</v>
      </c>
      <c r="R76" s="222"/>
      <c r="S76" s="222"/>
      <c r="T76" s="223">
        <v>0.48099999999999998</v>
      </c>
      <c r="U76" s="222">
        <f>ROUND(E76*T76,2)</f>
        <v>7.22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114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13">
        <v>62</v>
      </c>
      <c r="B77" s="220" t="s">
        <v>237</v>
      </c>
      <c r="C77" s="263" t="s">
        <v>238</v>
      </c>
      <c r="D77" s="222" t="s">
        <v>125</v>
      </c>
      <c r="E77" s="227">
        <v>18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0</v>
      </c>
      <c r="M77" s="231">
        <f>G77*(1+L77/100)</f>
        <v>0</v>
      </c>
      <c r="N77" s="222">
        <v>6.4799999999999996E-3</v>
      </c>
      <c r="O77" s="222">
        <f>ROUND(E77*N77,5)</f>
        <v>0.11663999999999999</v>
      </c>
      <c r="P77" s="222">
        <v>0</v>
      </c>
      <c r="Q77" s="222">
        <f>ROUND(E77*P77,5)</f>
        <v>0</v>
      </c>
      <c r="R77" s="222"/>
      <c r="S77" s="222"/>
      <c r="T77" s="223">
        <v>0.48799999999999999</v>
      </c>
      <c r="U77" s="222">
        <f>ROUND(E77*T77,2)</f>
        <v>8.7799999999999994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114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13">
        <v>63</v>
      </c>
      <c r="B78" s="220" t="s">
        <v>239</v>
      </c>
      <c r="C78" s="263" t="s">
        <v>240</v>
      </c>
      <c r="D78" s="222" t="s">
        <v>125</v>
      </c>
      <c r="E78" s="227">
        <v>7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0</v>
      </c>
      <c r="M78" s="231">
        <f>G78*(1+L78/100)</f>
        <v>0</v>
      </c>
      <c r="N78" s="222">
        <v>6.94E-3</v>
      </c>
      <c r="O78" s="222">
        <f>ROUND(E78*N78,5)</f>
        <v>4.8579999999999998E-2</v>
      </c>
      <c r="P78" s="222">
        <v>0</v>
      </c>
      <c r="Q78" s="222">
        <f>ROUND(E78*P78,5)</f>
        <v>0</v>
      </c>
      <c r="R78" s="222"/>
      <c r="S78" s="222"/>
      <c r="T78" s="223">
        <v>0.51900000000000002</v>
      </c>
      <c r="U78" s="222">
        <f>ROUND(E78*T78,2)</f>
        <v>3.63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114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13">
        <v>64</v>
      </c>
      <c r="B79" s="220" t="s">
        <v>241</v>
      </c>
      <c r="C79" s="263" t="s">
        <v>242</v>
      </c>
      <c r="D79" s="222" t="s">
        <v>125</v>
      </c>
      <c r="E79" s="227">
        <v>21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0</v>
      </c>
      <c r="M79" s="231">
        <f>G79*(1+L79/100)</f>
        <v>0</v>
      </c>
      <c r="N79" s="222">
        <v>7.43E-3</v>
      </c>
      <c r="O79" s="222">
        <f>ROUND(E79*N79,5)</f>
        <v>0.15603</v>
      </c>
      <c r="P79" s="222">
        <v>0</v>
      </c>
      <c r="Q79" s="222">
        <f>ROUND(E79*P79,5)</f>
        <v>0</v>
      </c>
      <c r="R79" s="222"/>
      <c r="S79" s="222"/>
      <c r="T79" s="223">
        <v>0.53200000000000003</v>
      </c>
      <c r="U79" s="222">
        <f>ROUND(E79*T79,2)</f>
        <v>11.17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114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13">
        <v>65</v>
      </c>
      <c r="B80" s="220" t="s">
        <v>243</v>
      </c>
      <c r="C80" s="263" t="s">
        <v>244</v>
      </c>
      <c r="D80" s="222" t="s">
        <v>125</v>
      </c>
      <c r="E80" s="227">
        <v>4</v>
      </c>
      <c r="F80" s="230"/>
      <c r="G80" s="231">
        <f>ROUND(E80*F80,2)</f>
        <v>0</v>
      </c>
      <c r="H80" s="230"/>
      <c r="I80" s="231">
        <f>ROUND(E80*H80,2)</f>
        <v>0</v>
      </c>
      <c r="J80" s="230"/>
      <c r="K80" s="231">
        <f>ROUND(E80*J80,2)</f>
        <v>0</v>
      </c>
      <c r="L80" s="231">
        <v>0</v>
      </c>
      <c r="M80" s="231">
        <f>G80*(1+L80/100)</f>
        <v>0</v>
      </c>
      <c r="N80" s="222">
        <v>0</v>
      </c>
      <c r="O80" s="222">
        <f>ROUND(E80*N80,5)</f>
        <v>0</v>
      </c>
      <c r="P80" s="222">
        <v>0</v>
      </c>
      <c r="Q80" s="222">
        <f>ROUND(E80*P80,5)</f>
        <v>0</v>
      </c>
      <c r="R80" s="222"/>
      <c r="S80" s="222"/>
      <c r="T80" s="223">
        <v>1.7999999999999999E-2</v>
      </c>
      <c r="U80" s="222">
        <f>ROUND(E80*T80,2)</f>
        <v>7.0000000000000007E-2</v>
      </c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114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13">
        <v>66</v>
      </c>
      <c r="B81" s="220" t="s">
        <v>243</v>
      </c>
      <c r="C81" s="263" t="s">
        <v>245</v>
      </c>
      <c r="D81" s="222" t="s">
        <v>125</v>
      </c>
      <c r="E81" s="227">
        <v>15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0</v>
      </c>
      <c r="M81" s="231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1.7999999999999999E-2</v>
      </c>
      <c r="U81" s="222">
        <f>ROUND(E81*T81,2)</f>
        <v>0.27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114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13">
        <v>67</v>
      </c>
      <c r="B82" s="220" t="s">
        <v>243</v>
      </c>
      <c r="C82" s="263" t="s">
        <v>246</v>
      </c>
      <c r="D82" s="222" t="s">
        <v>125</v>
      </c>
      <c r="E82" s="227">
        <v>18</v>
      </c>
      <c r="F82" s="230"/>
      <c r="G82" s="231">
        <f>ROUND(E82*F82,2)</f>
        <v>0</v>
      </c>
      <c r="H82" s="230"/>
      <c r="I82" s="231">
        <f>ROUND(E82*H82,2)</f>
        <v>0</v>
      </c>
      <c r="J82" s="230"/>
      <c r="K82" s="231">
        <f>ROUND(E82*J82,2)</f>
        <v>0</v>
      </c>
      <c r="L82" s="231">
        <v>0</v>
      </c>
      <c r="M82" s="231">
        <f>G82*(1+L82/100)</f>
        <v>0</v>
      </c>
      <c r="N82" s="222">
        <v>0</v>
      </c>
      <c r="O82" s="222">
        <f>ROUND(E82*N82,5)</f>
        <v>0</v>
      </c>
      <c r="P82" s="222">
        <v>0</v>
      </c>
      <c r="Q82" s="222">
        <f>ROUND(E82*P82,5)</f>
        <v>0</v>
      </c>
      <c r="R82" s="222"/>
      <c r="S82" s="222"/>
      <c r="T82" s="223">
        <v>1.7999999999999999E-2</v>
      </c>
      <c r="U82" s="222">
        <f>ROUND(E82*T82,2)</f>
        <v>0.32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114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13">
        <v>68</v>
      </c>
      <c r="B83" s="220" t="s">
        <v>247</v>
      </c>
      <c r="C83" s="263" t="s">
        <v>248</v>
      </c>
      <c r="D83" s="222" t="s">
        <v>125</v>
      </c>
      <c r="E83" s="227">
        <v>7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0</v>
      </c>
      <c r="M83" s="231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2.1000000000000001E-2</v>
      </c>
      <c r="U83" s="222">
        <f>ROUND(E83*T83,2)</f>
        <v>0.15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114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13">
        <v>69</v>
      </c>
      <c r="B84" s="220" t="s">
        <v>249</v>
      </c>
      <c r="C84" s="263" t="s">
        <v>250</v>
      </c>
      <c r="D84" s="222" t="s">
        <v>125</v>
      </c>
      <c r="E84" s="227">
        <v>21</v>
      </c>
      <c r="F84" s="230"/>
      <c r="G84" s="231">
        <f>ROUND(E84*F84,2)</f>
        <v>0</v>
      </c>
      <c r="H84" s="230"/>
      <c r="I84" s="231">
        <f>ROUND(E84*H84,2)</f>
        <v>0</v>
      </c>
      <c r="J84" s="230"/>
      <c r="K84" s="231">
        <f>ROUND(E84*J84,2)</f>
        <v>0</v>
      </c>
      <c r="L84" s="231">
        <v>0</v>
      </c>
      <c r="M84" s="231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3.2000000000000001E-2</v>
      </c>
      <c r="U84" s="222">
        <f>ROUND(E84*T84,2)</f>
        <v>0.67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114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13">
        <v>70</v>
      </c>
      <c r="B85" s="220" t="s">
        <v>251</v>
      </c>
      <c r="C85" s="263" t="s">
        <v>252</v>
      </c>
      <c r="D85" s="222" t="s">
        <v>125</v>
      </c>
      <c r="E85" s="227">
        <v>20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0</v>
      </c>
      <c r="M85" s="231">
        <f>G85*(1+L85/100)</f>
        <v>0</v>
      </c>
      <c r="N85" s="222">
        <v>2.0000000000000002E-5</v>
      </c>
      <c r="O85" s="222">
        <f>ROUND(E85*N85,5)</f>
        <v>4.0000000000000002E-4</v>
      </c>
      <c r="P85" s="222">
        <v>3.2000000000000002E-3</v>
      </c>
      <c r="Q85" s="222">
        <f>ROUND(E85*P85,5)</f>
        <v>6.4000000000000001E-2</v>
      </c>
      <c r="R85" s="222"/>
      <c r="S85" s="222"/>
      <c r="T85" s="223">
        <v>5.2999999999999999E-2</v>
      </c>
      <c r="U85" s="222">
        <f>ROUND(E85*T85,2)</f>
        <v>1.06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114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13">
        <v>71</v>
      </c>
      <c r="B86" s="220" t="s">
        <v>253</v>
      </c>
      <c r="C86" s="263" t="s">
        <v>254</v>
      </c>
      <c r="D86" s="222" t="s">
        <v>125</v>
      </c>
      <c r="E86" s="227">
        <v>35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0</v>
      </c>
      <c r="M86" s="231">
        <f>G86*(1+L86/100)</f>
        <v>0</v>
      </c>
      <c r="N86" s="222">
        <v>9.0000000000000006E-5</v>
      </c>
      <c r="O86" s="222">
        <f>ROUND(E86*N86,5)</f>
        <v>3.15E-3</v>
      </c>
      <c r="P86" s="222">
        <v>8.5800000000000008E-3</v>
      </c>
      <c r="Q86" s="222">
        <f>ROUND(E86*P86,5)</f>
        <v>0.30030000000000001</v>
      </c>
      <c r="R86" s="222"/>
      <c r="S86" s="222"/>
      <c r="T86" s="223">
        <v>0.10299999999999999</v>
      </c>
      <c r="U86" s="222">
        <f>ROUND(E86*T86,2)</f>
        <v>3.61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114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13">
        <v>72</v>
      </c>
      <c r="B87" s="220" t="s">
        <v>255</v>
      </c>
      <c r="C87" s="263" t="s">
        <v>256</v>
      </c>
      <c r="D87" s="222" t="s">
        <v>0</v>
      </c>
      <c r="E87" s="227">
        <v>416.93099999999998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0</v>
      </c>
      <c r="M87" s="231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114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13">
        <v>73</v>
      </c>
      <c r="B88" s="220" t="s">
        <v>257</v>
      </c>
      <c r="C88" s="263" t="s">
        <v>258</v>
      </c>
      <c r="D88" s="222" t="s">
        <v>0</v>
      </c>
      <c r="E88" s="227">
        <v>416.93099999999998</v>
      </c>
      <c r="F88" s="230"/>
      <c r="G88" s="231">
        <f>ROUND(E88*F88,2)</f>
        <v>0</v>
      </c>
      <c r="H88" s="230"/>
      <c r="I88" s="231">
        <f>ROUND(E88*H88,2)</f>
        <v>0</v>
      </c>
      <c r="J88" s="230"/>
      <c r="K88" s="231">
        <f>ROUND(E88*J88,2)</f>
        <v>0</v>
      </c>
      <c r="L88" s="231">
        <v>0</v>
      </c>
      <c r="M88" s="231">
        <f>G88*(1+L88/100)</f>
        <v>0</v>
      </c>
      <c r="N88" s="222">
        <v>0</v>
      </c>
      <c r="O88" s="222">
        <f>ROUND(E88*N88,5)</f>
        <v>0</v>
      </c>
      <c r="P88" s="222">
        <v>0</v>
      </c>
      <c r="Q88" s="222">
        <f>ROUND(E88*P88,5)</f>
        <v>0</v>
      </c>
      <c r="R88" s="222"/>
      <c r="S88" s="222"/>
      <c r="T88" s="223">
        <v>0</v>
      </c>
      <c r="U88" s="222">
        <f>ROUND(E88*T88,2)</f>
        <v>0</v>
      </c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114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x14ac:dyDescent="0.25">
      <c r="A89" s="214" t="s">
        <v>105</v>
      </c>
      <c r="B89" s="221" t="s">
        <v>72</v>
      </c>
      <c r="C89" s="264" t="s">
        <v>73</v>
      </c>
      <c r="D89" s="224"/>
      <c r="E89" s="228"/>
      <c r="F89" s="232"/>
      <c r="G89" s="232">
        <f>SUMIF(AE90:AE125,"&lt;&gt;NOR",G90:G125)</f>
        <v>0</v>
      </c>
      <c r="H89" s="232"/>
      <c r="I89" s="232">
        <f>SUM(I90:I125)</f>
        <v>0</v>
      </c>
      <c r="J89" s="232"/>
      <c r="K89" s="232">
        <f>SUM(K90:K125)</f>
        <v>0</v>
      </c>
      <c r="L89" s="232"/>
      <c r="M89" s="232">
        <f>SUM(M90:M125)</f>
        <v>0</v>
      </c>
      <c r="N89" s="224"/>
      <c r="O89" s="224">
        <f>SUM(O90:O125)</f>
        <v>5.8249999999999996E-2</v>
      </c>
      <c r="P89" s="224"/>
      <c r="Q89" s="224">
        <f>SUM(Q90:Q125)</f>
        <v>1.1293100000000003</v>
      </c>
      <c r="R89" s="224"/>
      <c r="S89" s="224"/>
      <c r="T89" s="225"/>
      <c r="U89" s="224">
        <f>SUM(U90:U125)</f>
        <v>36.199999999999996</v>
      </c>
      <c r="AE89" t="s">
        <v>106</v>
      </c>
    </row>
    <row r="90" spans="1:60" outlineLevel="1" x14ac:dyDescent="0.25">
      <c r="A90" s="213">
        <v>74</v>
      </c>
      <c r="B90" s="220" t="s">
        <v>259</v>
      </c>
      <c r="C90" s="263" t="s">
        <v>260</v>
      </c>
      <c r="D90" s="222" t="s">
        <v>161</v>
      </c>
      <c r="E90" s="227">
        <v>8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0</v>
      </c>
      <c r="M90" s="231">
        <f>G90*(1+L90/100)</f>
        <v>0</v>
      </c>
      <c r="N90" s="222">
        <v>8.7000000000000001E-4</v>
      </c>
      <c r="O90" s="222">
        <f>ROUND(E90*N90,5)</f>
        <v>6.96E-3</v>
      </c>
      <c r="P90" s="222">
        <v>0</v>
      </c>
      <c r="Q90" s="222">
        <f>ROUND(E90*P90,5)</f>
        <v>0</v>
      </c>
      <c r="R90" s="222"/>
      <c r="S90" s="222"/>
      <c r="T90" s="223">
        <v>0.621</v>
      </c>
      <c r="U90" s="222">
        <f>ROUND(E90*T90,2)</f>
        <v>4.97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114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13">
        <v>75</v>
      </c>
      <c r="B91" s="220" t="s">
        <v>261</v>
      </c>
      <c r="C91" s="263" t="s">
        <v>262</v>
      </c>
      <c r="D91" s="222" t="s">
        <v>156</v>
      </c>
      <c r="E91" s="227">
        <v>5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0</v>
      </c>
      <c r="M91" s="231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0</v>
      </c>
      <c r="U91" s="222">
        <f>ROUND(E91*T91,2)</f>
        <v>0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114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13">
        <v>76</v>
      </c>
      <c r="B92" s="220" t="s">
        <v>263</v>
      </c>
      <c r="C92" s="263" t="s">
        <v>264</v>
      </c>
      <c r="D92" s="222" t="s">
        <v>156</v>
      </c>
      <c r="E92" s="227">
        <v>1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0</v>
      </c>
      <c r="M92" s="231">
        <f>G92*(1+L92/100)</f>
        <v>0</v>
      </c>
      <c r="N92" s="222">
        <v>1.8000000000000001E-4</v>
      </c>
      <c r="O92" s="222">
        <f>ROUND(E92*N92,5)</f>
        <v>1.8000000000000001E-4</v>
      </c>
      <c r="P92" s="222">
        <v>0</v>
      </c>
      <c r="Q92" s="222">
        <f>ROUND(E92*P92,5)</f>
        <v>0</v>
      </c>
      <c r="R92" s="222"/>
      <c r="S92" s="222"/>
      <c r="T92" s="223">
        <v>0.16500000000000001</v>
      </c>
      <c r="U92" s="222">
        <f>ROUND(E92*T92,2)</f>
        <v>0.17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114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13">
        <v>77</v>
      </c>
      <c r="B93" s="220" t="s">
        <v>265</v>
      </c>
      <c r="C93" s="263" t="s">
        <v>266</v>
      </c>
      <c r="D93" s="222" t="s">
        <v>156</v>
      </c>
      <c r="E93" s="227">
        <v>8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0</v>
      </c>
      <c r="M93" s="231">
        <f>G93*(1+L93/100)</f>
        <v>0</v>
      </c>
      <c r="N93" s="222">
        <v>4.8000000000000001E-4</v>
      </c>
      <c r="O93" s="222">
        <f>ROUND(E93*N93,5)</f>
        <v>3.8400000000000001E-3</v>
      </c>
      <c r="P93" s="222">
        <v>0</v>
      </c>
      <c r="Q93" s="222">
        <f>ROUND(E93*P93,5)</f>
        <v>0</v>
      </c>
      <c r="R93" s="222"/>
      <c r="S93" s="222"/>
      <c r="T93" s="223">
        <v>0.22700000000000001</v>
      </c>
      <c r="U93" s="222">
        <f>ROUND(E93*T93,2)</f>
        <v>1.82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114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13">
        <v>78</v>
      </c>
      <c r="B94" s="220" t="s">
        <v>267</v>
      </c>
      <c r="C94" s="263" t="s">
        <v>268</v>
      </c>
      <c r="D94" s="222" t="s">
        <v>156</v>
      </c>
      <c r="E94" s="227">
        <v>4</v>
      </c>
      <c r="F94" s="230"/>
      <c r="G94" s="231">
        <f>ROUND(E94*F94,2)</f>
        <v>0</v>
      </c>
      <c r="H94" s="230"/>
      <c r="I94" s="231">
        <f>ROUND(E94*H94,2)</f>
        <v>0</v>
      </c>
      <c r="J94" s="230"/>
      <c r="K94" s="231">
        <f>ROUND(E94*J94,2)</f>
        <v>0</v>
      </c>
      <c r="L94" s="231">
        <v>0</v>
      </c>
      <c r="M94" s="231">
        <f>G94*(1+L94/100)</f>
        <v>0</v>
      </c>
      <c r="N94" s="222">
        <v>6.8000000000000005E-4</v>
      </c>
      <c r="O94" s="222">
        <f>ROUND(E94*N94,5)</f>
        <v>2.7200000000000002E-3</v>
      </c>
      <c r="P94" s="222">
        <v>0</v>
      </c>
      <c r="Q94" s="222">
        <f>ROUND(E94*P94,5)</f>
        <v>0</v>
      </c>
      <c r="R94" s="222"/>
      <c r="S94" s="222"/>
      <c r="T94" s="223">
        <v>0.26900000000000002</v>
      </c>
      <c r="U94" s="222">
        <f>ROUND(E94*T94,2)</f>
        <v>1.08</v>
      </c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114</v>
      </c>
      <c r="AF94" s="212"/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13">
        <v>79</v>
      </c>
      <c r="B95" s="220" t="s">
        <v>269</v>
      </c>
      <c r="C95" s="263" t="s">
        <v>270</v>
      </c>
      <c r="D95" s="222" t="s">
        <v>156</v>
      </c>
      <c r="E95" s="227">
        <v>8</v>
      </c>
      <c r="F95" s="230"/>
      <c r="G95" s="231">
        <f>ROUND(E95*F95,2)</f>
        <v>0</v>
      </c>
      <c r="H95" s="230"/>
      <c r="I95" s="231">
        <f>ROUND(E95*H95,2)</f>
        <v>0</v>
      </c>
      <c r="J95" s="230"/>
      <c r="K95" s="231">
        <f>ROUND(E95*J95,2)</f>
        <v>0</v>
      </c>
      <c r="L95" s="231">
        <v>0</v>
      </c>
      <c r="M95" s="231">
        <f>G95*(1+L95/100)</f>
        <v>0</v>
      </c>
      <c r="N95" s="222">
        <v>1.6299999999999999E-3</v>
      </c>
      <c r="O95" s="222">
        <f>ROUND(E95*N95,5)</f>
        <v>1.304E-2</v>
      </c>
      <c r="P95" s="222">
        <v>0</v>
      </c>
      <c r="Q95" s="222">
        <f>ROUND(E95*P95,5)</f>
        <v>0</v>
      </c>
      <c r="R95" s="222"/>
      <c r="S95" s="222"/>
      <c r="T95" s="223">
        <v>0.42399999999999999</v>
      </c>
      <c r="U95" s="222">
        <f>ROUND(E95*T95,2)</f>
        <v>3.39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114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25">
      <c r="A96" s="213">
        <v>80</v>
      </c>
      <c r="B96" s="220" t="s">
        <v>271</v>
      </c>
      <c r="C96" s="263" t="s">
        <v>272</v>
      </c>
      <c r="D96" s="222" t="s">
        <v>156</v>
      </c>
      <c r="E96" s="227">
        <v>1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0</v>
      </c>
      <c r="M96" s="231">
        <f>G96*(1+L96/100)</f>
        <v>0</v>
      </c>
      <c r="N96" s="222">
        <v>2.3000000000000001E-4</v>
      </c>
      <c r="O96" s="222">
        <f>ROUND(E96*N96,5)</f>
        <v>2.3000000000000001E-4</v>
      </c>
      <c r="P96" s="222">
        <v>0</v>
      </c>
      <c r="Q96" s="222">
        <f>ROUND(E96*P96,5)</f>
        <v>0</v>
      </c>
      <c r="R96" s="222"/>
      <c r="S96" s="222"/>
      <c r="T96" s="223">
        <v>0.20699999999999999</v>
      </c>
      <c r="U96" s="222">
        <f>ROUND(E96*T96,2)</f>
        <v>0.21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114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5">
      <c r="A97" s="213">
        <v>81</v>
      </c>
      <c r="B97" s="220" t="s">
        <v>273</v>
      </c>
      <c r="C97" s="263" t="s">
        <v>274</v>
      </c>
      <c r="D97" s="222" t="s">
        <v>147</v>
      </c>
      <c r="E97" s="227">
        <v>1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0</v>
      </c>
      <c r="M97" s="231">
        <f>G97*(1+L97/100)</f>
        <v>0</v>
      </c>
      <c r="N97" s="222">
        <v>3.4000000000000002E-4</v>
      </c>
      <c r="O97" s="222">
        <f>ROUND(E97*N97,5)</f>
        <v>3.4000000000000002E-4</v>
      </c>
      <c r="P97" s="222">
        <v>0</v>
      </c>
      <c r="Q97" s="222">
        <f>ROUND(E97*P97,5)</f>
        <v>0</v>
      </c>
      <c r="R97" s="222"/>
      <c r="S97" s="222"/>
      <c r="T97" s="223">
        <v>0.22700000000000001</v>
      </c>
      <c r="U97" s="222">
        <f>ROUND(E97*T97,2)</f>
        <v>0.23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114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13">
        <v>82</v>
      </c>
      <c r="B98" s="220" t="s">
        <v>275</v>
      </c>
      <c r="C98" s="263" t="s">
        <v>276</v>
      </c>
      <c r="D98" s="222" t="s">
        <v>156</v>
      </c>
      <c r="E98" s="227">
        <v>1</v>
      </c>
      <c r="F98" s="230"/>
      <c r="G98" s="231">
        <f>ROUND(E98*F98,2)</f>
        <v>0</v>
      </c>
      <c r="H98" s="230"/>
      <c r="I98" s="231">
        <f>ROUND(E98*H98,2)</f>
        <v>0</v>
      </c>
      <c r="J98" s="230"/>
      <c r="K98" s="231">
        <f>ROUND(E98*J98,2)</f>
        <v>0</v>
      </c>
      <c r="L98" s="231">
        <v>0</v>
      </c>
      <c r="M98" s="231">
        <f>G98*(1+L98/100)</f>
        <v>0</v>
      </c>
      <c r="N98" s="222">
        <v>5.5000000000000003E-4</v>
      </c>
      <c r="O98" s="222">
        <f>ROUND(E98*N98,5)</f>
        <v>5.5000000000000003E-4</v>
      </c>
      <c r="P98" s="222">
        <v>0</v>
      </c>
      <c r="Q98" s="222">
        <f>ROUND(E98*P98,5)</f>
        <v>0</v>
      </c>
      <c r="R98" s="222"/>
      <c r="S98" s="222"/>
      <c r="T98" s="223">
        <v>0.26900000000000002</v>
      </c>
      <c r="U98" s="222">
        <f>ROUND(E98*T98,2)</f>
        <v>0.27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114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13">
        <v>83</v>
      </c>
      <c r="B99" s="220" t="s">
        <v>277</v>
      </c>
      <c r="C99" s="263" t="s">
        <v>278</v>
      </c>
      <c r="D99" s="222" t="s">
        <v>147</v>
      </c>
      <c r="E99" s="227">
        <v>1</v>
      </c>
      <c r="F99" s="230"/>
      <c r="G99" s="231">
        <f>ROUND(E99*F99,2)</f>
        <v>0</v>
      </c>
      <c r="H99" s="230"/>
      <c r="I99" s="231">
        <f>ROUND(E99*H99,2)</f>
        <v>0</v>
      </c>
      <c r="J99" s="230"/>
      <c r="K99" s="231">
        <f>ROUND(E99*J99,2)</f>
        <v>0</v>
      </c>
      <c r="L99" s="231">
        <v>0</v>
      </c>
      <c r="M99" s="231">
        <f>G99*(1+L99/100)</f>
        <v>0</v>
      </c>
      <c r="N99" s="222">
        <v>1.06E-3</v>
      </c>
      <c r="O99" s="222">
        <f>ROUND(E99*N99,5)</f>
        <v>1.06E-3</v>
      </c>
      <c r="P99" s="222">
        <v>0</v>
      </c>
      <c r="Q99" s="222">
        <f>ROUND(E99*P99,5)</f>
        <v>0</v>
      </c>
      <c r="R99" s="222"/>
      <c r="S99" s="222"/>
      <c r="T99" s="223">
        <v>0.42399999999999999</v>
      </c>
      <c r="U99" s="222">
        <f>ROUND(E99*T99,2)</f>
        <v>0.42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114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13">
        <v>84</v>
      </c>
      <c r="B100" s="220" t="s">
        <v>279</v>
      </c>
      <c r="C100" s="263" t="s">
        <v>280</v>
      </c>
      <c r="D100" s="222" t="s">
        <v>156</v>
      </c>
      <c r="E100" s="227">
        <v>14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0</v>
      </c>
      <c r="M100" s="231">
        <f>G100*(1+L100/100)</f>
        <v>0</v>
      </c>
      <c r="N100" s="222">
        <v>0</v>
      </c>
      <c r="O100" s="222">
        <f>ROUND(E100*N100,5)</f>
        <v>0</v>
      </c>
      <c r="P100" s="222">
        <v>0</v>
      </c>
      <c r="Q100" s="222">
        <f>ROUND(E100*P100,5)</f>
        <v>0</v>
      </c>
      <c r="R100" s="222"/>
      <c r="S100" s="222"/>
      <c r="T100" s="223">
        <v>8.3000000000000004E-2</v>
      </c>
      <c r="U100" s="222">
        <f>ROUND(E100*T100,2)</f>
        <v>1.1599999999999999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114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5">
      <c r="A101" s="213">
        <v>85</v>
      </c>
      <c r="B101" s="220" t="s">
        <v>281</v>
      </c>
      <c r="C101" s="263" t="s">
        <v>282</v>
      </c>
      <c r="D101" s="222" t="s">
        <v>147</v>
      </c>
      <c r="E101" s="227">
        <v>1</v>
      </c>
      <c r="F101" s="230"/>
      <c r="G101" s="231">
        <f>ROUND(E101*F101,2)</f>
        <v>0</v>
      </c>
      <c r="H101" s="230"/>
      <c r="I101" s="231">
        <f>ROUND(E101*H101,2)</f>
        <v>0</v>
      </c>
      <c r="J101" s="230"/>
      <c r="K101" s="231">
        <f>ROUND(E101*J101,2)</f>
        <v>0</v>
      </c>
      <c r="L101" s="231">
        <v>0</v>
      </c>
      <c r="M101" s="231">
        <f>G101*(1+L101/100)</f>
        <v>0</v>
      </c>
      <c r="N101" s="222">
        <v>4.6000000000000001E-4</v>
      </c>
      <c r="O101" s="222">
        <f>ROUND(E101*N101,5)</f>
        <v>4.6000000000000001E-4</v>
      </c>
      <c r="P101" s="222">
        <v>0</v>
      </c>
      <c r="Q101" s="222">
        <f>ROUND(E101*P101,5)</f>
        <v>0</v>
      </c>
      <c r="R101" s="222"/>
      <c r="S101" s="222"/>
      <c r="T101" s="223">
        <v>0.22700000000000001</v>
      </c>
      <c r="U101" s="222">
        <f>ROUND(E101*T101,2)</f>
        <v>0.23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114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13">
        <v>86</v>
      </c>
      <c r="B102" s="220" t="s">
        <v>283</v>
      </c>
      <c r="C102" s="263" t="s">
        <v>284</v>
      </c>
      <c r="D102" s="222" t="s">
        <v>156</v>
      </c>
      <c r="E102" s="227">
        <v>1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0</v>
      </c>
      <c r="M102" s="231">
        <f>G102*(1+L102/100)</f>
        <v>0</v>
      </c>
      <c r="N102" s="222">
        <v>5.5999999999999995E-4</v>
      </c>
      <c r="O102" s="222">
        <f>ROUND(E102*N102,5)</f>
        <v>5.5999999999999995E-4</v>
      </c>
      <c r="P102" s="222">
        <v>0</v>
      </c>
      <c r="Q102" s="222">
        <f>ROUND(E102*P102,5)</f>
        <v>0</v>
      </c>
      <c r="R102" s="222"/>
      <c r="S102" s="222"/>
      <c r="T102" s="223">
        <v>0.26900000000000002</v>
      </c>
      <c r="U102" s="222">
        <f>ROUND(E102*T102,2)</f>
        <v>0.27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114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13">
        <v>87</v>
      </c>
      <c r="B103" s="220" t="s">
        <v>285</v>
      </c>
      <c r="C103" s="263" t="s">
        <v>286</v>
      </c>
      <c r="D103" s="222" t="s">
        <v>156</v>
      </c>
      <c r="E103" s="227">
        <v>2</v>
      </c>
      <c r="F103" s="230"/>
      <c r="G103" s="231">
        <f>ROUND(E103*F103,2)</f>
        <v>0</v>
      </c>
      <c r="H103" s="230"/>
      <c r="I103" s="231">
        <f>ROUND(E103*H103,2)</f>
        <v>0</v>
      </c>
      <c r="J103" s="230"/>
      <c r="K103" s="231">
        <f>ROUND(E103*J103,2)</f>
        <v>0</v>
      </c>
      <c r="L103" s="231">
        <v>0</v>
      </c>
      <c r="M103" s="231">
        <f>G103*(1+L103/100)</f>
        <v>0</v>
      </c>
      <c r="N103" s="222">
        <v>1.42E-3</v>
      </c>
      <c r="O103" s="222">
        <f>ROUND(E103*N103,5)</f>
        <v>2.8400000000000001E-3</v>
      </c>
      <c r="P103" s="222">
        <v>0</v>
      </c>
      <c r="Q103" s="222">
        <f>ROUND(E103*P103,5)</f>
        <v>0</v>
      </c>
      <c r="R103" s="222"/>
      <c r="S103" s="222"/>
      <c r="T103" s="223">
        <v>0.42399999999999999</v>
      </c>
      <c r="U103" s="222">
        <f>ROUND(E103*T103,2)</f>
        <v>0.85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114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5">
      <c r="A104" s="213">
        <v>88</v>
      </c>
      <c r="B104" s="220" t="s">
        <v>287</v>
      </c>
      <c r="C104" s="263" t="s">
        <v>288</v>
      </c>
      <c r="D104" s="222" t="s">
        <v>156</v>
      </c>
      <c r="E104" s="227">
        <v>1</v>
      </c>
      <c r="F104" s="230"/>
      <c r="G104" s="231">
        <f>ROUND(E104*F104,2)</f>
        <v>0</v>
      </c>
      <c r="H104" s="230"/>
      <c r="I104" s="231">
        <f>ROUND(E104*H104,2)</f>
        <v>0</v>
      </c>
      <c r="J104" s="230"/>
      <c r="K104" s="231">
        <f>ROUND(E104*J104,2)</f>
        <v>0</v>
      </c>
      <c r="L104" s="231">
        <v>0</v>
      </c>
      <c r="M104" s="231">
        <f>G104*(1+L104/100)</f>
        <v>0</v>
      </c>
      <c r="N104" s="222">
        <v>1.3999999999999999E-4</v>
      </c>
      <c r="O104" s="222">
        <f>ROUND(E104*N104,5)</f>
        <v>1.3999999999999999E-4</v>
      </c>
      <c r="P104" s="222">
        <v>0</v>
      </c>
      <c r="Q104" s="222">
        <f>ROUND(E104*P104,5)</f>
        <v>0</v>
      </c>
      <c r="R104" s="222"/>
      <c r="S104" s="222"/>
      <c r="T104" s="223">
        <v>0</v>
      </c>
      <c r="U104" s="222">
        <f>ROUND(E104*T104,2)</f>
        <v>0</v>
      </c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126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13">
        <v>89</v>
      </c>
      <c r="B105" s="220" t="s">
        <v>289</v>
      </c>
      <c r="C105" s="263" t="s">
        <v>290</v>
      </c>
      <c r="D105" s="222" t="s">
        <v>147</v>
      </c>
      <c r="E105" s="227">
        <v>2</v>
      </c>
      <c r="F105" s="230"/>
      <c r="G105" s="231">
        <f>ROUND(E105*F105,2)</f>
        <v>0</v>
      </c>
      <c r="H105" s="230"/>
      <c r="I105" s="231">
        <f>ROUND(E105*H105,2)</f>
        <v>0</v>
      </c>
      <c r="J105" s="230"/>
      <c r="K105" s="231">
        <f>ROUND(E105*J105,2)</f>
        <v>0</v>
      </c>
      <c r="L105" s="231">
        <v>0</v>
      </c>
      <c r="M105" s="231">
        <f>G105*(1+L105/100)</f>
        <v>0</v>
      </c>
      <c r="N105" s="222">
        <v>4.8999999999999998E-4</v>
      </c>
      <c r="O105" s="222">
        <f>ROUND(E105*N105,5)</f>
        <v>9.7999999999999997E-4</v>
      </c>
      <c r="P105" s="222">
        <v>0</v>
      </c>
      <c r="Q105" s="222">
        <f>ROUND(E105*P105,5)</f>
        <v>0</v>
      </c>
      <c r="R105" s="222"/>
      <c r="S105" s="222"/>
      <c r="T105" s="223">
        <v>0</v>
      </c>
      <c r="U105" s="222">
        <f>ROUND(E105*T105,2)</f>
        <v>0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126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5">
      <c r="A106" s="213">
        <v>90</v>
      </c>
      <c r="B106" s="220" t="s">
        <v>291</v>
      </c>
      <c r="C106" s="263" t="s">
        <v>292</v>
      </c>
      <c r="D106" s="222" t="s">
        <v>147</v>
      </c>
      <c r="E106" s="227">
        <v>4</v>
      </c>
      <c r="F106" s="230"/>
      <c r="G106" s="231">
        <f>ROUND(E106*F106,2)</f>
        <v>0</v>
      </c>
      <c r="H106" s="230"/>
      <c r="I106" s="231">
        <f>ROUND(E106*H106,2)</f>
        <v>0</v>
      </c>
      <c r="J106" s="230"/>
      <c r="K106" s="231">
        <f>ROUND(E106*J106,2)</f>
        <v>0</v>
      </c>
      <c r="L106" s="231">
        <v>0</v>
      </c>
      <c r="M106" s="231">
        <f>G106*(1+L106/100)</f>
        <v>0</v>
      </c>
      <c r="N106" s="222">
        <v>3.1E-4</v>
      </c>
      <c r="O106" s="222">
        <f>ROUND(E106*N106,5)</f>
        <v>1.24E-3</v>
      </c>
      <c r="P106" s="222">
        <v>0</v>
      </c>
      <c r="Q106" s="222">
        <f>ROUND(E106*P106,5)</f>
        <v>0</v>
      </c>
      <c r="R106" s="222"/>
      <c r="S106" s="222"/>
      <c r="T106" s="223">
        <v>0</v>
      </c>
      <c r="U106" s="222">
        <f>ROUND(E106*T106,2)</f>
        <v>0</v>
      </c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126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13">
        <v>91</v>
      </c>
      <c r="B107" s="220" t="s">
        <v>293</v>
      </c>
      <c r="C107" s="263" t="s">
        <v>294</v>
      </c>
      <c r="D107" s="222" t="s">
        <v>147</v>
      </c>
      <c r="E107" s="227">
        <v>2</v>
      </c>
      <c r="F107" s="230"/>
      <c r="G107" s="231">
        <f>ROUND(E107*F107,2)</f>
        <v>0</v>
      </c>
      <c r="H107" s="230"/>
      <c r="I107" s="231">
        <f>ROUND(E107*H107,2)</f>
        <v>0</v>
      </c>
      <c r="J107" s="230"/>
      <c r="K107" s="231">
        <f>ROUND(E107*J107,2)</f>
        <v>0</v>
      </c>
      <c r="L107" s="231">
        <v>0</v>
      </c>
      <c r="M107" s="231">
        <f>G107*(1+L107/100)</f>
        <v>0</v>
      </c>
      <c r="N107" s="222">
        <v>3.2000000000000003E-4</v>
      </c>
      <c r="O107" s="222">
        <f>ROUND(E107*N107,5)</f>
        <v>6.4000000000000005E-4</v>
      </c>
      <c r="P107" s="222">
        <v>0</v>
      </c>
      <c r="Q107" s="222">
        <f>ROUND(E107*P107,5)</f>
        <v>0</v>
      </c>
      <c r="R107" s="222"/>
      <c r="S107" s="222"/>
      <c r="T107" s="223">
        <v>0</v>
      </c>
      <c r="U107" s="222">
        <f>ROUND(E107*T107,2)</f>
        <v>0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126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5">
      <c r="A108" s="213">
        <v>92</v>
      </c>
      <c r="B108" s="220" t="s">
        <v>295</v>
      </c>
      <c r="C108" s="263" t="s">
        <v>296</v>
      </c>
      <c r="D108" s="222" t="s">
        <v>147</v>
      </c>
      <c r="E108" s="227">
        <v>1</v>
      </c>
      <c r="F108" s="230"/>
      <c r="G108" s="231">
        <f>ROUND(E108*F108,2)</f>
        <v>0</v>
      </c>
      <c r="H108" s="230"/>
      <c r="I108" s="231">
        <f>ROUND(E108*H108,2)</f>
        <v>0</v>
      </c>
      <c r="J108" s="230"/>
      <c r="K108" s="231">
        <f>ROUND(E108*J108,2)</f>
        <v>0</v>
      </c>
      <c r="L108" s="231">
        <v>0</v>
      </c>
      <c r="M108" s="231">
        <f>G108*(1+L108/100)</f>
        <v>0</v>
      </c>
      <c r="N108" s="222">
        <v>1.2999999999999999E-4</v>
      </c>
      <c r="O108" s="222">
        <f>ROUND(E108*N108,5)</f>
        <v>1.2999999999999999E-4</v>
      </c>
      <c r="P108" s="222">
        <v>0</v>
      </c>
      <c r="Q108" s="222">
        <f>ROUND(E108*P108,5)</f>
        <v>0</v>
      </c>
      <c r="R108" s="222"/>
      <c r="S108" s="222"/>
      <c r="T108" s="223">
        <v>0</v>
      </c>
      <c r="U108" s="222">
        <f>ROUND(E108*T108,2)</f>
        <v>0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126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13">
        <v>93</v>
      </c>
      <c r="B109" s="220" t="s">
        <v>297</v>
      </c>
      <c r="C109" s="263" t="s">
        <v>298</v>
      </c>
      <c r="D109" s="222" t="s">
        <v>147</v>
      </c>
      <c r="E109" s="227">
        <v>2</v>
      </c>
      <c r="F109" s="230"/>
      <c r="G109" s="231">
        <f>ROUND(E109*F109,2)</f>
        <v>0</v>
      </c>
      <c r="H109" s="230"/>
      <c r="I109" s="231">
        <f>ROUND(E109*H109,2)</f>
        <v>0</v>
      </c>
      <c r="J109" s="230"/>
      <c r="K109" s="231">
        <f>ROUND(E109*J109,2)</f>
        <v>0</v>
      </c>
      <c r="L109" s="231">
        <v>0</v>
      </c>
      <c r="M109" s="231">
        <f>G109*(1+L109/100)</f>
        <v>0</v>
      </c>
      <c r="N109" s="222">
        <v>1.2E-4</v>
      </c>
      <c r="O109" s="222">
        <f>ROUND(E109*N109,5)</f>
        <v>2.4000000000000001E-4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126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5">
      <c r="A110" s="213">
        <v>94</v>
      </c>
      <c r="B110" s="220" t="s">
        <v>299</v>
      </c>
      <c r="C110" s="263" t="s">
        <v>300</v>
      </c>
      <c r="D110" s="222" t="s">
        <v>147</v>
      </c>
      <c r="E110" s="227">
        <v>2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0</v>
      </c>
      <c r="M110" s="231">
        <f>G110*(1+L110/100)</f>
        <v>0</v>
      </c>
      <c r="N110" s="222">
        <v>2.9999999999999997E-4</v>
      </c>
      <c r="O110" s="222">
        <f>ROUND(E110*N110,5)</f>
        <v>5.9999999999999995E-4</v>
      </c>
      <c r="P110" s="222">
        <v>0</v>
      </c>
      <c r="Q110" s="222">
        <f>ROUND(E110*P110,5)</f>
        <v>0</v>
      </c>
      <c r="R110" s="222"/>
      <c r="S110" s="222"/>
      <c r="T110" s="223">
        <v>0</v>
      </c>
      <c r="U110" s="222">
        <f>ROUND(E110*T110,2)</f>
        <v>0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126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0.399999999999999" outlineLevel="1" x14ac:dyDescent="0.25">
      <c r="A111" s="213">
        <v>95</v>
      </c>
      <c r="B111" s="220" t="s">
        <v>301</v>
      </c>
      <c r="C111" s="263" t="s">
        <v>302</v>
      </c>
      <c r="D111" s="222" t="s">
        <v>156</v>
      </c>
      <c r="E111" s="227">
        <v>9</v>
      </c>
      <c r="F111" s="230"/>
      <c r="G111" s="231">
        <f>ROUND(E111*F111,2)</f>
        <v>0</v>
      </c>
      <c r="H111" s="230"/>
      <c r="I111" s="231">
        <f>ROUND(E111*H111,2)</f>
        <v>0</v>
      </c>
      <c r="J111" s="230"/>
      <c r="K111" s="231">
        <f>ROUND(E111*J111,2)</f>
        <v>0</v>
      </c>
      <c r="L111" s="231">
        <v>0</v>
      </c>
      <c r="M111" s="231">
        <f>G111*(1+L111/100)</f>
        <v>0</v>
      </c>
      <c r="N111" s="222">
        <v>0</v>
      </c>
      <c r="O111" s="222">
        <f>ROUND(E111*N111,5)</f>
        <v>0</v>
      </c>
      <c r="P111" s="222">
        <v>0</v>
      </c>
      <c r="Q111" s="222">
        <f>ROUND(E111*P111,5)</f>
        <v>0</v>
      </c>
      <c r="R111" s="222"/>
      <c r="S111" s="222"/>
      <c r="T111" s="223">
        <v>0</v>
      </c>
      <c r="U111" s="222">
        <f>ROUND(E111*T111,2)</f>
        <v>0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114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5">
      <c r="A112" s="213">
        <v>96</v>
      </c>
      <c r="B112" s="220" t="s">
        <v>303</v>
      </c>
      <c r="C112" s="263" t="s">
        <v>304</v>
      </c>
      <c r="D112" s="222" t="s">
        <v>161</v>
      </c>
      <c r="E112" s="227">
        <v>2</v>
      </c>
      <c r="F112" s="230"/>
      <c r="G112" s="231">
        <f>ROUND(E112*F112,2)</f>
        <v>0</v>
      </c>
      <c r="H112" s="230"/>
      <c r="I112" s="231">
        <f>ROUND(E112*H112,2)</f>
        <v>0</v>
      </c>
      <c r="J112" s="230"/>
      <c r="K112" s="231">
        <f>ROUND(E112*J112,2)</f>
        <v>0</v>
      </c>
      <c r="L112" s="231">
        <v>0</v>
      </c>
      <c r="M112" s="231">
        <f>G112*(1+L112/100)</f>
        <v>0</v>
      </c>
      <c r="N112" s="222">
        <v>8.0000000000000004E-4</v>
      </c>
      <c r="O112" s="222">
        <f>ROUND(E112*N112,5)</f>
        <v>1.6000000000000001E-3</v>
      </c>
      <c r="P112" s="222">
        <v>0</v>
      </c>
      <c r="Q112" s="222">
        <f>ROUND(E112*P112,5)</f>
        <v>0</v>
      </c>
      <c r="R112" s="222"/>
      <c r="S112" s="222"/>
      <c r="T112" s="223">
        <v>1.2130000000000001</v>
      </c>
      <c r="U112" s="222">
        <f>ROUND(E112*T112,2)</f>
        <v>2.4300000000000002</v>
      </c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114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5">
      <c r="A113" s="213">
        <v>97</v>
      </c>
      <c r="B113" s="220" t="s">
        <v>305</v>
      </c>
      <c r="C113" s="263" t="s">
        <v>306</v>
      </c>
      <c r="D113" s="222" t="s">
        <v>156</v>
      </c>
      <c r="E113" s="227">
        <v>1</v>
      </c>
      <c r="F113" s="230"/>
      <c r="G113" s="231">
        <f>ROUND(E113*F113,2)</f>
        <v>0</v>
      </c>
      <c r="H113" s="230"/>
      <c r="I113" s="231">
        <f>ROUND(E113*H113,2)</f>
        <v>0</v>
      </c>
      <c r="J113" s="230"/>
      <c r="K113" s="231">
        <f>ROUND(E113*J113,2)</f>
        <v>0</v>
      </c>
      <c r="L113" s="231">
        <v>0</v>
      </c>
      <c r="M113" s="231">
        <f>G113*(1+L113/100)</f>
        <v>0</v>
      </c>
      <c r="N113" s="222">
        <v>0</v>
      </c>
      <c r="O113" s="222">
        <f>ROUND(E113*N113,5)</f>
        <v>0</v>
      </c>
      <c r="P113" s="222">
        <v>0</v>
      </c>
      <c r="Q113" s="222">
        <f>ROUND(E113*P113,5)</f>
        <v>0</v>
      </c>
      <c r="R113" s="222"/>
      <c r="S113" s="222"/>
      <c r="T113" s="223">
        <v>0</v>
      </c>
      <c r="U113" s="222">
        <f>ROUND(E113*T113,2)</f>
        <v>0</v>
      </c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114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13">
        <v>98</v>
      </c>
      <c r="B114" s="220" t="s">
        <v>307</v>
      </c>
      <c r="C114" s="263" t="s">
        <v>308</v>
      </c>
      <c r="D114" s="222" t="s">
        <v>156</v>
      </c>
      <c r="E114" s="227">
        <v>1</v>
      </c>
      <c r="F114" s="230"/>
      <c r="G114" s="231">
        <f>ROUND(E114*F114,2)</f>
        <v>0</v>
      </c>
      <c r="H114" s="230"/>
      <c r="I114" s="231">
        <f>ROUND(E114*H114,2)</f>
        <v>0</v>
      </c>
      <c r="J114" s="230"/>
      <c r="K114" s="231">
        <f>ROUND(E114*J114,2)</f>
        <v>0</v>
      </c>
      <c r="L114" s="231">
        <v>0</v>
      </c>
      <c r="M114" s="231">
        <f>G114*(1+L114/100)</f>
        <v>0</v>
      </c>
      <c r="N114" s="222">
        <v>0</v>
      </c>
      <c r="O114" s="222">
        <f>ROUND(E114*N114,5)</f>
        <v>0</v>
      </c>
      <c r="P114" s="222">
        <v>0</v>
      </c>
      <c r="Q114" s="222">
        <f>ROUND(E114*P114,5)</f>
        <v>0</v>
      </c>
      <c r="R114" s="222"/>
      <c r="S114" s="222"/>
      <c r="T114" s="223">
        <v>0</v>
      </c>
      <c r="U114" s="222">
        <f>ROUND(E114*T114,2)</f>
        <v>0</v>
      </c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114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5">
      <c r="A115" s="213">
        <v>99</v>
      </c>
      <c r="B115" s="220" t="s">
        <v>309</v>
      </c>
      <c r="C115" s="263" t="s">
        <v>310</v>
      </c>
      <c r="D115" s="222" t="s">
        <v>156</v>
      </c>
      <c r="E115" s="227">
        <v>1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0</v>
      </c>
      <c r="M115" s="231">
        <f>G115*(1+L115/100)</f>
        <v>0</v>
      </c>
      <c r="N115" s="222">
        <v>0</v>
      </c>
      <c r="O115" s="222">
        <f>ROUND(E115*N115,5)</f>
        <v>0</v>
      </c>
      <c r="P115" s="222">
        <v>0</v>
      </c>
      <c r="Q115" s="222">
        <f>ROUND(E115*P115,5)</f>
        <v>0</v>
      </c>
      <c r="R115" s="222"/>
      <c r="S115" s="222"/>
      <c r="T115" s="223">
        <v>0</v>
      </c>
      <c r="U115" s="222">
        <f>ROUND(E115*T115,2)</f>
        <v>0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114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13">
        <v>100</v>
      </c>
      <c r="B116" s="220" t="s">
        <v>311</v>
      </c>
      <c r="C116" s="263" t="s">
        <v>312</v>
      </c>
      <c r="D116" s="222" t="s">
        <v>147</v>
      </c>
      <c r="E116" s="227">
        <v>2</v>
      </c>
      <c r="F116" s="230"/>
      <c r="G116" s="231">
        <f>ROUND(E116*F116,2)</f>
        <v>0</v>
      </c>
      <c r="H116" s="230"/>
      <c r="I116" s="231">
        <f>ROUND(E116*H116,2)</f>
        <v>0</v>
      </c>
      <c r="J116" s="230"/>
      <c r="K116" s="231">
        <f>ROUND(E116*J116,2)</f>
        <v>0</v>
      </c>
      <c r="L116" s="231">
        <v>0</v>
      </c>
      <c r="M116" s="231">
        <f>G116*(1+L116/100)</f>
        <v>0</v>
      </c>
      <c r="N116" s="222">
        <v>2.8E-3</v>
      </c>
      <c r="O116" s="222">
        <f>ROUND(E116*N116,5)</f>
        <v>5.5999999999999999E-3</v>
      </c>
      <c r="P116" s="222">
        <v>0</v>
      </c>
      <c r="Q116" s="222">
        <f>ROUND(E116*P116,5)</f>
        <v>0</v>
      </c>
      <c r="R116" s="222"/>
      <c r="S116" s="222"/>
      <c r="T116" s="223">
        <v>0</v>
      </c>
      <c r="U116" s="222">
        <f>ROUND(E116*T116,2)</f>
        <v>0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126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13">
        <v>101</v>
      </c>
      <c r="B117" s="220" t="s">
        <v>313</v>
      </c>
      <c r="C117" s="263" t="s">
        <v>314</v>
      </c>
      <c r="D117" s="222" t="s">
        <v>147</v>
      </c>
      <c r="E117" s="227">
        <v>2</v>
      </c>
      <c r="F117" s="230"/>
      <c r="G117" s="231">
        <f>ROUND(E117*F117,2)</f>
        <v>0</v>
      </c>
      <c r="H117" s="230"/>
      <c r="I117" s="231">
        <f>ROUND(E117*H117,2)</f>
        <v>0</v>
      </c>
      <c r="J117" s="230"/>
      <c r="K117" s="231">
        <f>ROUND(E117*J117,2)</f>
        <v>0</v>
      </c>
      <c r="L117" s="231">
        <v>0</v>
      </c>
      <c r="M117" s="231">
        <f>G117*(1+L117/100)</f>
        <v>0</v>
      </c>
      <c r="N117" s="222">
        <v>4.1999999999999997E-3</v>
      </c>
      <c r="O117" s="222">
        <f>ROUND(E117*N117,5)</f>
        <v>8.3999999999999995E-3</v>
      </c>
      <c r="P117" s="222">
        <v>0</v>
      </c>
      <c r="Q117" s="222">
        <f>ROUND(E117*P117,5)</f>
        <v>0</v>
      </c>
      <c r="R117" s="222"/>
      <c r="S117" s="222"/>
      <c r="T117" s="223">
        <v>0</v>
      </c>
      <c r="U117" s="222">
        <f>ROUND(E117*T117,2)</f>
        <v>0</v>
      </c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126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5">
      <c r="A118" s="213">
        <v>102</v>
      </c>
      <c r="B118" s="220" t="s">
        <v>315</v>
      </c>
      <c r="C118" s="263" t="s">
        <v>316</v>
      </c>
      <c r="D118" s="222" t="s">
        <v>147</v>
      </c>
      <c r="E118" s="227">
        <v>1</v>
      </c>
      <c r="F118" s="230"/>
      <c r="G118" s="231">
        <f>ROUND(E118*F118,2)</f>
        <v>0</v>
      </c>
      <c r="H118" s="230"/>
      <c r="I118" s="231">
        <f>ROUND(E118*H118,2)</f>
        <v>0</v>
      </c>
      <c r="J118" s="230"/>
      <c r="K118" s="231">
        <f>ROUND(E118*J118,2)</f>
        <v>0</v>
      </c>
      <c r="L118" s="231">
        <v>0</v>
      </c>
      <c r="M118" s="231">
        <f>G118*(1+L118/100)</f>
        <v>0</v>
      </c>
      <c r="N118" s="222">
        <v>1.2800000000000001E-3</v>
      </c>
      <c r="O118" s="222">
        <f>ROUND(E118*N118,5)</f>
        <v>1.2800000000000001E-3</v>
      </c>
      <c r="P118" s="222">
        <v>0</v>
      </c>
      <c r="Q118" s="222">
        <f>ROUND(E118*P118,5)</f>
        <v>0</v>
      </c>
      <c r="R118" s="222"/>
      <c r="S118" s="222"/>
      <c r="T118" s="223">
        <v>0.26900000000000002</v>
      </c>
      <c r="U118" s="222">
        <f>ROUND(E118*T118,2)</f>
        <v>0.27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114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5">
      <c r="A119" s="213">
        <v>103</v>
      </c>
      <c r="B119" s="220" t="s">
        <v>317</v>
      </c>
      <c r="C119" s="263" t="s">
        <v>318</v>
      </c>
      <c r="D119" s="222" t="s">
        <v>147</v>
      </c>
      <c r="E119" s="227">
        <v>1</v>
      </c>
      <c r="F119" s="230"/>
      <c r="G119" s="231">
        <f>ROUND(E119*F119,2)</f>
        <v>0</v>
      </c>
      <c r="H119" s="230"/>
      <c r="I119" s="231">
        <f>ROUND(E119*H119,2)</f>
        <v>0</v>
      </c>
      <c r="J119" s="230"/>
      <c r="K119" s="231">
        <f>ROUND(E119*J119,2)</f>
        <v>0</v>
      </c>
      <c r="L119" s="231">
        <v>0</v>
      </c>
      <c r="M119" s="231">
        <f>G119*(1+L119/100)</f>
        <v>0</v>
      </c>
      <c r="N119" s="222">
        <v>2.8E-3</v>
      </c>
      <c r="O119" s="222">
        <f>ROUND(E119*N119,5)</f>
        <v>2.8E-3</v>
      </c>
      <c r="P119" s="222">
        <v>0</v>
      </c>
      <c r="Q119" s="222">
        <f>ROUND(E119*P119,5)</f>
        <v>0</v>
      </c>
      <c r="R119" s="222"/>
      <c r="S119" s="222"/>
      <c r="T119" s="223">
        <v>0.42399999999999999</v>
      </c>
      <c r="U119" s="222">
        <f>ROUND(E119*T119,2)</f>
        <v>0.42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114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5">
      <c r="A120" s="213">
        <v>104</v>
      </c>
      <c r="B120" s="220" t="s">
        <v>319</v>
      </c>
      <c r="C120" s="263" t="s">
        <v>320</v>
      </c>
      <c r="D120" s="222" t="s">
        <v>147</v>
      </c>
      <c r="E120" s="227">
        <v>8</v>
      </c>
      <c r="F120" s="230"/>
      <c r="G120" s="231">
        <f>ROUND(E120*F120,2)</f>
        <v>0</v>
      </c>
      <c r="H120" s="230"/>
      <c r="I120" s="231">
        <f>ROUND(E120*H120,2)</f>
        <v>0</v>
      </c>
      <c r="J120" s="230"/>
      <c r="K120" s="231">
        <f>ROUND(E120*J120,2)</f>
        <v>0</v>
      </c>
      <c r="L120" s="231">
        <v>0</v>
      </c>
      <c r="M120" s="231">
        <f>G120*(1+L120/100)</f>
        <v>0</v>
      </c>
      <c r="N120" s="222">
        <v>1.7000000000000001E-4</v>
      </c>
      <c r="O120" s="222">
        <f>ROUND(E120*N120,5)</f>
        <v>1.3600000000000001E-3</v>
      </c>
      <c r="P120" s="222">
        <v>2.2000000000000001E-3</v>
      </c>
      <c r="Q120" s="222">
        <f>ROUND(E120*P120,5)</f>
        <v>1.7600000000000001E-2</v>
      </c>
      <c r="R120" s="222"/>
      <c r="S120" s="222"/>
      <c r="T120" s="223">
        <v>0.312</v>
      </c>
      <c r="U120" s="222">
        <f>ROUND(E120*T120,2)</f>
        <v>2.5</v>
      </c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114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5">
      <c r="A121" s="213">
        <v>105</v>
      </c>
      <c r="B121" s="220" t="s">
        <v>321</v>
      </c>
      <c r="C121" s="263" t="s">
        <v>322</v>
      </c>
      <c r="D121" s="222" t="s">
        <v>147</v>
      </c>
      <c r="E121" s="227">
        <v>8</v>
      </c>
      <c r="F121" s="230"/>
      <c r="G121" s="231">
        <f>ROUND(E121*F121,2)</f>
        <v>0</v>
      </c>
      <c r="H121" s="230"/>
      <c r="I121" s="231">
        <f>ROUND(E121*H121,2)</f>
        <v>0</v>
      </c>
      <c r="J121" s="230"/>
      <c r="K121" s="231">
        <f>ROUND(E121*J121,2)</f>
        <v>0</v>
      </c>
      <c r="L121" s="231">
        <v>0</v>
      </c>
      <c r="M121" s="231">
        <f>G121*(1+L121/100)</f>
        <v>0</v>
      </c>
      <c r="N121" s="222">
        <v>2.0000000000000002E-5</v>
      </c>
      <c r="O121" s="222">
        <f>ROUND(E121*N121,5)</f>
        <v>1.6000000000000001E-4</v>
      </c>
      <c r="P121" s="222">
        <v>0.13800000000000001</v>
      </c>
      <c r="Q121" s="222">
        <f>ROUND(E121*P121,5)</f>
        <v>1.1040000000000001</v>
      </c>
      <c r="R121" s="222"/>
      <c r="S121" s="222"/>
      <c r="T121" s="223">
        <v>1.81</v>
      </c>
      <c r="U121" s="222">
        <f>ROUND(E121*T121,2)</f>
        <v>14.48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114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5">
      <c r="A122" s="213">
        <v>106</v>
      </c>
      <c r="B122" s="220" t="s">
        <v>323</v>
      </c>
      <c r="C122" s="263" t="s">
        <v>324</v>
      </c>
      <c r="D122" s="222" t="s">
        <v>147</v>
      </c>
      <c r="E122" s="227">
        <v>1</v>
      </c>
      <c r="F122" s="230"/>
      <c r="G122" s="231">
        <f>ROUND(E122*F122,2)</f>
        <v>0</v>
      </c>
      <c r="H122" s="230"/>
      <c r="I122" s="231">
        <f>ROUND(E122*H122,2)</f>
        <v>0</v>
      </c>
      <c r="J122" s="230"/>
      <c r="K122" s="231">
        <f>ROUND(E122*J122,2)</f>
        <v>0</v>
      </c>
      <c r="L122" s="231">
        <v>0</v>
      </c>
      <c r="M122" s="231">
        <f>G122*(1+L122/100)</f>
        <v>0</v>
      </c>
      <c r="N122" s="222">
        <v>0</v>
      </c>
      <c r="O122" s="222">
        <f>ROUND(E122*N122,5)</f>
        <v>0</v>
      </c>
      <c r="P122" s="222">
        <v>2.2100000000000002E-3</v>
      </c>
      <c r="Q122" s="222">
        <f>ROUND(E122*P122,5)</f>
        <v>2.2100000000000002E-3</v>
      </c>
      <c r="R122" s="222"/>
      <c r="S122" s="222"/>
      <c r="T122" s="223">
        <v>0.65500000000000003</v>
      </c>
      <c r="U122" s="222">
        <f>ROUND(E122*T122,2)</f>
        <v>0.66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114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5">
      <c r="A123" s="213">
        <v>107</v>
      </c>
      <c r="B123" s="220" t="s">
        <v>325</v>
      </c>
      <c r="C123" s="263" t="s">
        <v>326</v>
      </c>
      <c r="D123" s="222" t="s">
        <v>147</v>
      </c>
      <c r="E123" s="227">
        <v>5</v>
      </c>
      <c r="F123" s="230"/>
      <c r="G123" s="231">
        <f>ROUND(E123*F123,2)</f>
        <v>0</v>
      </c>
      <c r="H123" s="230"/>
      <c r="I123" s="231">
        <f>ROUND(E123*H123,2)</f>
        <v>0</v>
      </c>
      <c r="J123" s="230"/>
      <c r="K123" s="231">
        <f>ROUND(E123*J123,2)</f>
        <v>0</v>
      </c>
      <c r="L123" s="231">
        <v>0</v>
      </c>
      <c r="M123" s="231">
        <f>G123*(1+L123/100)</f>
        <v>0</v>
      </c>
      <c r="N123" s="222">
        <v>6.0000000000000002E-5</v>
      </c>
      <c r="O123" s="222">
        <f>ROUND(E123*N123,5)</f>
        <v>2.9999999999999997E-4</v>
      </c>
      <c r="P123" s="222">
        <v>1.1000000000000001E-3</v>
      </c>
      <c r="Q123" s="222">
        <f>ROUND(E123*P123,5)</f>
        <v>5.4999999999999997E-3</v>
      </c>
      <c r="R123" s="222"/>
      <c r="S123" s="222"/>
      <c r="T123" s="223">
        <v>7.2999999999999995E-2</v>
      </c>
      <c r="U123" s="222">
        <f>ROUND(E123*T123,2)</f>
        <v>0.37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114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5">
      <c r="A124" s="213">
        <v>108</v>
      </c>
      <c r="B124" s="220" t="s">
        <v>327</v>
      </c>
      <c r="C124" s="263" t="s">
        <v>328</v>
      </c>
      <c r="D124" s="222" t="s">
        <v>0</v>
      </c>
      <c r="E124" s="227">
        <v>845.31</v>
      </c>
      <c r="F124" s="230"/>
      <c r="G124" s="231">
        <f>ROUND(E124*F124,2)</f>
        <v>0</v>
      </c>
      <c r="H124" s="230"/>
      <c r="I124" s="231">
        <f>ROUND(E124*H124,2)</f>
        <v>0</v>
      </c>
      <c r="J124" s="230"/>
      <c r="K124" s="231">
        <f>ROUND(E124*J124,2)</f>
        <v>0</v>
      </c>
      <c r="L124" s="231">
        <v>0</v>
      </c>
      <c r="M124" s="231">
        <f>G124*(1+L124/100)</f>
        <v>0</v>
      </c>
      <c r="N124" s="222">
        <v>0</v>
      </c>
      <c r="O124" s="222">
        <f>ROUND(E124*N124,5)</f>
        <v>0</v>
      </c>
      <c r="P124" s="222">
        <v>0</v>
      </c>
      <c r="Q124" s="222">
        <f>ROUND(E124*P124,5)</f>
        <v>0</v>
      </c>
      <c r="R124" s="222"/>
      <c r="S124" s="222"/>
      <c r="T124" s="223">
        <v>0</v>
      </c>
      <c r="U124" s="222">
        <f>ROUND(E124*T124,2)</f>
        <v>0</v>
      </c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114</v>
      </c>
      <c r="AF124" s="212"/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5">
      <c r="A125" s="213">
        <v>109</v>
      </c>
      <c r="B125" s="220" t="s">
        <v>329</v>
      </c>
      <c r="C125" s="263" t="s">
        <v>330</v>
      </c>
      <c r="D125" s="222" t="s">
        <v>0</v>
      </c>
      <c r="E125" s="227">
        <v>845.31</v>
      </c>
      <c r="F125" s="230"/>
      <c r="G125" s="231">
        <f>ROUND(E125*F125,2)</f>
        <v>0</v>
      </c>
      <c r="H125" s="230"/>
      <c r="I125" s="231">
        <f>ROUND(E125*H125,2)</f>
        <v>0</v>
      </c>
      <c r="J125" s="230"/>
      <c r="K125" s="231">
        <f>ROUND(E125*J125,2)</f>
        <v>0</v>
      </c>
      <c r="L125" s="231">
        <v>0</v>
      </c>
      <c r="M125" s="231">
        <f>G125*(1+L125/100)</f>
        <v>0</v>
      </c>
      <c r="N125" s="222">
        <v>0</v>
      </c>
      <c r="O125" s="222">
        <f>ROUND(E125*N125,5)</f>
        <v>0</v>
      </c>
      <c r="P125" s="222">
        <v>0</v>
      </c>
      <c r="Q125" s="222">
        <f>ROUND(E125*P125,5)</f>
        <v>0</v>
      </c>
      <c r="R125" s="222"/>
      <c r="S125" s="222"/>
      <c r="T125" s="223">
        <v>0</v>
      </c>
      <c r="U125" s="222">
        <f>ROUND(E125*T125,2)</f>
        <v>0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114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x14ac:dyDescent="0.25">
      <c r="A126" s="214" t="s">
        <v>105</v>
      </c>
      <c r="B126" s="221" t="s">
        <v>74</v>
      </c>
      <c r="C126" s="264" t="s">
        <v>75</v>
      </c>
      <c r="D126" s="224"/>
      <c r="E126" s="228"/>
      <c r="F126" s="232"/>
      <c r="G126" s="232">
        <f>SUMIF(AE127:AE128,"&lt;&gt;NOR",G127:G128)</f>
        <v>0</v>
      </c>
      <c r="H126" s="232"/>
      <c r="I126" s="232">
        <f>SUM(I127:I128)</f>
        <v>0</v>
      </c>
      <c r="J126" s="232"/>
      <c r="K126" s="232">
        <f>SUM(K127:K128)</f>
        <v>0</v>
      </c>
      <c r="L126" s="232"/>
      <c r="M126" s="232">
        <f>SUM(M127:M128)</f>
        <v>0</v>
      </c>
      <c r="N126" s="224"/>
      <c r="O126" s="224">
        <f>SUM(O127:O128)</f>
        <v>3.5999999999999999E-3</v>
      </c>
      <c r="P126" s="224"/>
      <c r="Q126" s="224">
        <f>SUM(Q127:Q128)</f>
        <v>0</v>
      </c>
      <c r="R126" s="224"/>
      <c r="S126" s="224"/>
      <c r="T126" s="225"/>
      <c r="U126" s="224">
        <f>SUM(U127:U128)</f>
        <v>4.3499999999999996</v>
      </c>
      <c r="AE126" t="s">
        <v>106</v>
      </c>
    </row>
    <row r="127" spans="1:60" outlineLevel="1" x14ac:dyDescent="0.25">
      <c r="A127" s="213">
        <v>110</v>
      </c>
      <c r="B127" s="220" t="s">
        <v>331</v>
      </c>
      <c r="C127" s="263" t="s">
        <v>332</v>
      </c>
      <c r="D127" s="222" t="s">
        <v>125</v>
      </c>
      <c r="E127" s="227">
        <v>30</v>
      </c>
      <c r="F127" s="230"/>
      <c r="G127" s="231">
        <f>ROUND(E127*F127,2)</f>
        <v>0</v>
      </c>
      <c r="H127" s="230"/>
      <c r="I127" s="231">
        <f>ROUND(E127*H127,2)</f>
        <v>0</v>
      </c>
      <c r="J127" s="230"/>
      <c r="K127" s="231">
        <f>ROUND(E127*J127,2)</f>
        <v>0</v>
      </c>
      <c r="L127" s="231">
        <v>0</v>
      </c>
      <c r="M127" s="231">
        <f>G127*(1+L127/100)</f>
        <v>0</v>
      </c>
      <c r="N127" s="222">
        <v>9.0000000000000006E-5</v>
      </c>
      <c r="O127" s="222">
        <f>ROUND(E127*N127,5)</f>
        <v>2.7000000000000001E-3</v>
      </c>
      <c r="P127" s="222">
        <v>0</v>
      </c>
      <c r="Q127" s="222">
        <f>ROUND(E127*P127,5)</f>
        <v>0</v>
      </c>
      <c r="R127" s="222"/>
      <c r="S127" s="222"/>
      <c r="T127" s="223">
        <v>0.11600000000000001</v>
      </c>
      <c r="U127" s="222">
        <f>ROUND(E127*T127,2)</f>
        <v>3.48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114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13">
        <v>111</v>
      </c>
      <c r="B128" s="220" t="s">
        <v>333</v>
      </c>
      <c r="C128" s="263" t="s">
        <v>334</v>
      </c>
      <c r="D128" s="222" t="s">
        <v>125</v>
      </c>
      <c r="E128" s="227">
        <v>30</v>
      </c>
      <c r="F128" s="230"/>
      <c r="G128" s="231">
        <f>ROUND(E128*F128,2)</f>
        <v>0</v>
      </c>
      <c r="H128" s="230"/>
      <c r="I128" s="231">
        <f>ROUND(E128*H128,2)</f>
        <v>0</v>
      </c>
      <c r="J128" s="230"/>
      <c r="K128" s="231">
        <f>ROUND(E128*J128,2)</f>
        <v>0</v>
      </c>
      <c r="L128" s="231">
        <v>0</v>
      </c>
      <c r="M128" s="231">
        <f>G128*(1+L128/100)</f>
        <v>0</v>
      </c>
      <c r="N128" s="222">
        <v>3.0000000000000001E-5</v>
      </c>
      <c r="O128" s="222">
        <f>ROUND(E128*N128,5)</f>
        <v>8.9999999999999998E-4</v>
      </c>
      <c r="P128" s="222">
        <v>0</v>
      </c>
      <c r="Q128" s="222">
        <f>ROUND(E128*P128,5)</f>
        <v>0</v>
      </c>
      <c r="R128" s="222"/>
      <c r="S128" s="222"/>
      <c r="T128" s="223">
        <v>2.9000000000000001E-2</v>
      </c>
      <c r="U128" s="222">
        <f>ROUND(E128*T128,2)</f>
        <v>0.87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114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x14ac:dyDescent="0.25">
      <c r="A129" s="214" t="s">
        <v>105</v>
      </c>
      <c r="B129" s="221" t="s">
        <v>76</v>
      </c>
      <c r="C129" s="264" t="s">
        <v>26</v>
      </c>
      <c r="D129" s="224"/>
      <c r="E129" s="228"/>
      <c r="F129" s="232"/>
      <c r="G129" s="232">
        <f>SUMIF(AE130:AE130,"&lt;&gt;NOR",G130:G130)</f>
        <v>0</v>
      </c>
      <c r="H129" s="232"/>
      <c r="I129" s="232">
        <f>SUM(I130:I130)</f>
        <v>0</v>
      </c>
      <c r="J129" s="232"/>
      <c r="K129" s="232">
        <f>SUM(K130:K130)</f>
        <v>0</v>
      </c>
      <c r="L129" s="232"/>
      <c r="M129" s="232">
        <f>SUM(M130:M130)</f>
        <v>0</v>
      </c>
      <c r="N129" s="224"/>
      <c r="O129" s="224">
        <f>SUM(O130:O130)</f>
        <v>0</v>
      </c>
      <c r="P129" s="224"/>
      <c r="Q129" s="224">
        <f>SUM(Q130:Q130)</f>
        <v>0</v>
      </c>
      <c r="R129" s="224"/>
      <c r="S129" s="224"/>
      <c r="T129" s="225"/>
      <c r="U129" s="224">
        <f>SUM(U130:U130)</f>
        <v>0</v>
      </c>
      <c r="AE129" t="s">
        <v>106</v>
      </c>
    </row>
    <row r="130" spans="1:60" outlineLevel="1" x14ac:dyDescent="0.25">
      <c r="A130" s="213">
        <v>112</v>
      </c>
      <c r="B130" s="220" t="s">
        <v>335</v>
      </c>
      <c r="C130" s="263" t="s">
        <v>336</v>
      </c>
      <c r="D130" s="222" t="s">
        <v>337</v>
      </c>
      <c r="E130" s="227">
        <v>50</v>
      </c>
      <c r="F130" s="230"/>
      <c r="G130" s="231">
        <f>ROUND(E130*F130,2)</f>
        <v>0</v>
      </c>
      <c r="H130" s="230"/>
      <c r="I130" s="231">
        <f>ROUND(E130*H130,2)</f>
        <v>0</v>
      </c>
      <c r="J130" s="230"/>
      <c r="K130" s="231">
        <f>ROUND(E130*J130,2)</f>
        <v>0</v>
      </c>
      <c r="L130" s="231">
        <v>0</v>
      </c>
      <c r="M130" s="231">
        <f>G130*(1+L130/100)</f>
        <v>0</v>
      </c>
      <c r="N130" s="222">
        <v>0</v>
      </c>
      <c r="O130" s="222">
        <f>ROUND(E130*N130,5)</f>
        <v>0</v>
      </c>
      <c r="P130" s="222">
        <v>0</v>
      </c>
      <c r="Q130" s="222">
        <f>ROUND(E130*P130,5)</f>
        <v>0</v>
      </c>
      <c r="R130" s="222"/>
      <c r="S130" s="222"/>
      <c r="T130" s="223">
        <v>0</v>
      </c>
      <c r="U130" s="222">
        <f>ROUND(E130*T130,2)</f>
        <v>0</v>
      </c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114</v>
      </c>
      <c r="AF130" s="212"/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x14ac:dyDescent="0.25">
      <c r="A131" s="214" t="s">
        <v>105</v>
      </c>
      <c r="B131" s="221" t="s">
        <v>77</v>
      </c>
      <c r="C131" s="264" t="s">
        <v>78</v>
      </c>
      <c r="D131" s="224"/>
      <c r="E131" s="228"/>
      <c r="F131" s="232"/>
      <c r="G131" s="232">
        <f>SUMIF(AE132:AE141,"&lt;&gt;NOR",G132:G141)</f>
        <v>0</v>
      </c>
      <c r="H131" s="232"/>
      <c r="I131" s="232">
        <f>SUM(I132:I141)</f>
        <v>0</v>
      </c>
      <c r="J131" s="232"/>
      <c r="K131" s="232">
        <f>SUM(K132:K141)</f>
        <v>0</v>
      </c>
      <c r="L131" s="232"/>
      <c r="M131" s="232">
        <f>SUM(M132:M141)</f>
        <v>0</v>
      </c>
      <c r="N131" s="224"/>
      <c r="O131" s="224">
        <f>SUM(O132:O141)</f>
        <v>0</v>
      </c>
      <c r="P131" s="224"/>
      <c r="Q131" s="224">
        <f>SUM(Q132:Q141)</f>
        <v>0</v>
      </c>
      <c r="R131" s="224"/>
      <c r="S131" s="224"/>
      <c r="T131" s="225"/>
      <c r="U131" s="224">
        <f>SUM(U132:U141)</f>
        <v>0</v>
      </c>
      <c r="AE131" t="s">
        <v>106</v>
      </c>
    </row>
    <row r="132" spans="1:60" outlineLevel="1" x14ac:dyDescent="0.25">
      <c r="A132" s="213">
        <v>113</v>
      </c>
      <c r="B132" s="220" t="s">
        <v>338</v>
      </c>
      <c r="C132" s="263" t="s">
        <v>339</v>
      </c>
      <c r="D132" s="222" t="s">
        <v>161</v>
      </c>
      <c r="E132" s="227">
        <v>1</v>
      </c>
      <c r="F132" s="230"/>
      <c r="G132" s="231">
        <f>ROUND(E132*F132,2)</f>
        <v>0</v>
      </c>
      <c r="H132" s="230"/>
      <c r="I132" s="231">
        <f>ROUND(E132*H132,2)</f>
        <v>0</v>
      </c>
      <c r="J132" s="230"/>
      <c r="K132" s="231">
        <f>ROUND(E132*J132,2)</f>
        <v>0</v>
      </c>
      <c r="L132" s="231">
        <v>0</v>
      </c>
      <c r="M132" s="231">
        <f>G132*(1+L132/100)</f>
        <v>0</v>
      </c>
      <c r="N132" s="222">
        <v>0</v>
      </c>
      <c r="O132" s="222">
        <f>ROUND(E132*N132,5)</f>
        <v>0</v>
      </c>
      <c r="P132" s="222">
        <v>0</v>
      </c>
      <c r="Q132" s="222">
        <f>ROUND(E132*P132,5)</f>
        <v>0</v>
      </c>
      <c r="R132" s="222"/>
      <c r="S132" s="222"/>
      <c r="T132" s="223">
        <v>0</v>
      </c>
      <c r="U132" s="222">
        <f>ROUND(E132*T132,2)</f>
        <v>0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114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5">
      <c r="A133" s="213">
        <v>114</v>
      </c>
      <c r="B133" s="220" t="s">
        <v>340</v>
      </c>
      <c r="C133" s="263" t="s">
        <v>341</v>
      </c>
      <c r="D133" s="222" t="s">
        <v>161</v>
      </c>
      <c r="E133" s="227">
        <v>1</v>
      </c>
      <c r="F133" s="230"/>
      <c r="G133" s="231">
        <f>ROUND(E133*F133,2)</f>
        <v>0</v>
      </c>
      <c r="H133" s="230"/>
      <c r="I133" s="231">
        <f>ROUND(E133*H133,2)</f>
        <v>0</v>
      </c>
      <c r="J133" s="230"/>
      <c r="K133" s="231">
        <f>ROUND(E133*J133,2)</f>
        <v>0</v>
      </c>
      <c r="L133" s="231">
        <v>0</v>
      </c>
      <c r="M133" s="231">
        <f>G133*(1+L133/100)</f>
        <v>0</v>
      </c>
      <c r="N133" s="222">
        <v>0</v>
      </c>
      <c r="O133" s="222">
        <f>ROUND(E133*N133,5)</f>
        <v>0</v>
      </c>
      <c r="P133" s="222">
        <v>0</v>
      </c>
      <c r="Q133" s="222">
        <f>ROUND(E133*P133,5)</f>
        <v>0</v>
      </c>
      <c r="R133" s="222"/>
      <c r="S133" s="222"/>
      <c r="T133" s="223">
        <v>0</v>
      </c>
      <c r="U133" s="222">
        <f>ROUND(E133*T133,2)</f>
        <v>0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114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5">
      <c r="A134" s="213">
        <v>115</v>
      </c>
      <c r="B134" s="220" t="s">
        <v>342</v>
      </c>
      <c r="C134" s="263" t="s">
        <v>343</v>
      </c>
      <c r="D134" s="222" t="s">
        <v>156</v>
      </c>
      <c r="E134" s="227">
        <v>1</v>
      </c>
      <c r="F134" s="230"/>
      <c r="G134" s="231">
        <f>ROUND(E134*F134,2)</f>
        <v>0</v>
      </c>
      <c r="H134" s="230"/>
      <c r="I134" s="231">
        <f>ROUND(E134*H134,2)</f>
        <v>0</v>
      </c>
      <c r="J134" s="230"/>
      <c r="K134" s="231">
        <f>ROUND(E134*J134,2)</f>
        <v>0</v>
      </c>
      <c r="L134" s="231">
        <v>0</v>
      </c>
      <c r="M134" s="231">
        <f>G134*(1+L134/100)</f>
        <v>0</v>
      </c>
      <c r="N134" s="222">
        <v>0</v>
      </c>
      <c r="O134" s="222">
        <f>ROUND(E134*N134,5)</f>
        <v>0</v>
      </c>
      <c r="P134" s="222">
        <v>0</v>
      </c>
      <c r="Q134" s="222">
        <f>ROUND(E134*P134,5)</f>
        <v>0</v>
      </c>
      <c r="R134" s="222"/>
      <c r="S134" s="222"/>
      <c r="T134" s="223">
        <v>0</v>
      </c>
      <c r="U134" s="222">
        <f>ROUND(E134*T134,2)</f>
        <v>0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114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5">
      <c r="A135" s="213">
        <v>116</v>
      </c>
      <c r="B135" s="220" t="s">
        <v>344</v>
      </c>
      <c r="C135" s="263" t="s">
        <v>345</v>
      </c>
      <c r="D135" s="222" t="s">
        <v>156</v>
      </c>
      <c r="E135" s="227">
        <v>1</v>
      </c>
      <c r="F135" s="230"/>
      <c r="G135" s="231">
        <f>ROUND(E135*F135,2)</f>
        <v>0</v>
      </c>
      <c r="H135" s="230"/>
      <c r="I135" s="231">
        <f>ROUND(E135*H135,2)</f>
        <v>0</v>
      </c>
      <c r="J135" s="230"/>
      <c r="K135" s="231">
        <f>ROUND(E135*J135,2)</f>
        <v>0</v>
      </c>
      <c r="L135" s="231">
        <v>0</v>
      </c>
      <c r="M135" s="231">
        <f>G135*(1+L135/100)</f>
        <v>0</v>
      </c>
      <c r="N135" s="222">
        <v>0</v>
      </c>
      <c r="O135" s="222">
        <f>ROUND(E135*N135,5)</f>
        <v>0</v>
      </c>
      <c r="P135" s="222">
        <v>0</v>
      </c>
      <c r="Q135" s="222">
        <f>ROUND(E135*P135,5)</f>
        <v>0</v>
      </c>
      <c r="R135" s="222"/>
      <c r="S135" s="222"/>
      <c r="T135" s="223">
        <v>0</v>
      </c>
      <c r="U135" s="222">
        <f>ROUND(E135*T135,2)</f>
        <v>0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114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13">
        <v>117</v>
      </c>
      <c r="B136" s="220" t="s">
        <v>346</v>
      </c>
      <c r="C136" s="263" t="s">
        <v>347</v>
      </c>
      <c r="D136" s="222" t="s">
        <v>156</v>
      </c>
      <c r="E136" s="227">
        <v>1</v>
      </c>
      <c r="F136" s="230"/>
      <c r="G136" s="231">
        <f>ROUND(E136*F136,2)</f>
        <v>0</v>
      </c>
      <c r="H136" s="230"/>
      <c r="I136" s="231">
        <f>ROUND(E136*H136,2)</f>
        <v>0</v>
      </c>
      <c r="J136" s="230"/>
      <c r="K136" s="231">
        <f>ROUND(E136*J136,2)</f>
        <v>0</v>
      </c>
      <c r="L136" s="231">
        <v>0</v>
      </c>
      <c r="M136" s="231">
        <f>G136*(1+L136/100)</f>
        <v>0</v>
      </c>
      <c r="N136" s="222">
        <v>0</v>
      </c>
      <c r="O136" s="222">
        <f>ROUND(E136*N136,5)</f>
        <v>0</v>
      </c>
      <c r="P136" s="222">
        <v>0</v>
      </c>
      <c r="Q136" s="222">
        <f>ROUND(E136*P136,5)</f>
        <v>0</v>
      </c>
      <c r="R136" s="222"/>
      <c r="S136" s="222"/>
      <c r="T136" s="223">
        <v>0</v>
      </c>
      <c r="U136" s="222">
        <f>ROUND(E136*T136,2)</f>
        <v>0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114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13">
        <v>118</v>
      </c>
      <c r="B137" s="220" t="s">
        <v>348</v>
      </c>
      <c r="C137" s="263" t="s">
        <v>349</v>
      </c>
      <c r="D137" s="222" t="s">
        <v>156</v>
      </c>
      <c r="E137" s="227">
        <v>1</v>
      </c>
      <c r="F137" s="230"/>
      <c r="G137" s="231">
        <f>ROUND(E137*F137,2)</f>
        <v>0</v>
      </c>
      <c r="H137" s="230"/>
      <c r="I137" s="231">
        <f>ROUND(E137*H137,2)</f>
        <v>0</v>
      </c>
      <c r="J137" s="230"/>
      <c r="K137" s="231">
        <f>ROUND(E137*J137,2)</f>
        <v>0</v>
      </c>
      <c r="L137" s="231">
        <v>0</v>
      </c>
      <c r="M137" s="231">
        <f>G137*(1+L137/100)</f>
        <v>0</v>
      </c>
      <c r="N137" s="222">
        <v>0</v>
      </c>
      <c r="O137" s="222">
        <f>ROUND(E137*N137,5)</f>
        <v>0</v>
      </c>
      <c r="P137" s="222">
        <v>0</v>
      </c>
      <c r="Q137" s="222">
        <f>ROUND(E137*P137,5)</f>
        <v>0</v>
      </c>
      <c r="R137" s="222"/>
      <c r="S137" s="222"/>
      <c r="T137" s="223">
        <v>0</v>
      </c>
      <c r="U137" s="222">
        <f>ROUND(E137*T137,2)</f>
        <v>0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114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13">
        <v>119</v>
      </c>
      <c r="B138" s="220" t="s">
        <v>350</v>
      </c>
      <c r="C138" s="263" t="s">
        <v>351</v>
      </c>
      <c r="D138" s="222" t="s">
        <v>161</v>
      </c>
      <c r="E138" s="227">
        <v>1</v>
      </c>
      <c r="F138" s="230"/>
      <c r="G138" s="231">
        <f>ROUND(E138*F138,2)</f>
        <v>0</v>
      </c>
      <c r="H138" s="230"/>
      <c r="I138" s="231">
        <f>ROUND(E138*H138,2)</f>
        <v>0</v>
      </c>
      <c r="J138" s="230"/>
      <c r="K138" s="231">
        <f>ROUND(E138*J138,2)</f>
        <v>0</v>
      </c>
      <c r="L138" s="231">
        <v>0</v>
      </c>
      <c r="M138" s="231">
        <f>G138*(1+L138/100)</f>
        <v>0</v>
      </c>
      <c r="N138" s="222">
        <v>0</v>
      </c>
      <c r="O138" s="222">
        <f>ROUND(E138*N138,5)</f>
        <v>0</v>
      </c>
      <c r="P138" s="222">
        <v>0</v>
      </c>
      <c r="Q138" s="222">
        <f>ROUND(E138*P138,5)</f>
        <v>0</v>
      </c>
      <c r="R138" s="222"/>
      <c r="S138" s="222"/>
      <c r="T138" s="223">
        <v>0</v>
      </c>
      <c r="U138" s="222">
        <f>ROUND(E138*T138,2)</f>
        <v>0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114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13">
        <v>120</v>
      </c>
      <c r="B139" s="220" t="s">
        <v>352</v>
      </c>
      <c r="C139" s="263" t="s">
        <v>353</v>
      </c>
      <c r="D139" s="222" t="s">
        <v>161</v>
      </c>
      <c r="E139" s="227">
        <v>1</v>
      </c>
      <c r="F139" s="230"/>
      <c r="G139" s="231">
        <f>ROUND(E139*F139,2)</f>
        <v>0</v>
      </c>
      <c r="H139" s="230"/>
      <c r="I139" s="231">
        <f>ROUND(E139*H139,2)</f>
        <v>0</v>
      </c>
      <c r="J139" s="230"/>
      <c r="K139" s="231">
        <f>ROUND(E139*J139,2)</f>
        <v>0</v>
      </c>
      <c r="L139" s="231">
        <v>0</v>
      </c>
      <c r="M139" s="231">
        <f>G139*(1+L139/100)</f>
        <v>0</v>
      </c>
      <c r="N139" s="222">
        <v>0</v>
      </c>
      <c r="O139" s="222">
        <f>ROUND(E139*N139,5)</f>
        <v>0</v>
      </c>
      <c r="P139" s="222">
        <v>0</v>
      </c>
      <c r="Q139" s="222">
        <f>ROUND(E139*P139,5)</f>
        <v>0</v>
      </c>
      <c r="R139" s="222"/>
      <c r="S139" s="222"/>
      <c r="T139" s="223">
        <v>0</v>
      </c>
      <c r="U139" s="222">
        <f>ROUND(E139*T139,2)</f>
        <v>0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114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13">
        <v>121</v>
      </c>
      <c r="B140" s="220" t="s">
        <v>354</v>
      </c>
      <c r="C140" s="263" t="s">
        <v>355</v>
      </c>
      <c r="D140" s="222" t="s">
        <v>161</v>
      </c>
      <c r="E140" s="227">
        <v>1</v>
      </c>
      <c r="F140" s="230"/>
      <c r="G140" s="231">
        <f>ROUND(E140*F140,2)</f>
        <v>0</v>
      </c>
      <c r="H140" s="230"/>
      <c r="I140" s="231">
        <f>ROUND(E140*H140,2)</f>
        <v>0</v>
      </c>
      <c r="J140" s="230"/>
      <c r="K140" s="231">
        <f>ROUND(E140*J140,2)</f>
        <v>0</v>
      </c>
      <c r="L140" s="231">
        <v>0</v>
      </c>
      <c r="M140" s="231">
        <f>G140*(1+L140/100)</f>
        <v>0</v>
      </c>
      <c r="N140" s="222">
        <v>0</v>
      </c>
      <c r="O140" s="222">
        <f>ROUND(E140*N140,5)</f>
        <v>0</v>
      </c>
      <c r="P140" s="222">
        <v>0</v>
      </c>
      <c r="Q140" s="222">
        <f>ROUND(E140*P140,5)</f>
        <v>0</v>
      </c>
      <c r="R140" s="222"/>
      <c r="S140" s="222"/>
      <c r="T140" s="223">
        <v>0</v>
      </c>
      <c r="U140" s="222">
        <f>ROUND(E140*T140,2)</f>
        <v>0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114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5">
      <c r="A141" s="242">
        <v>122</v>
      </c>
      <c r="B141" s="243" t="s">
        <v>356</v>
      </c>
      <c r="C141" s="266" t="s">
        <v>357</v>
      </c>
      <c r="D141" s="244" t="s">
        <v>161</v>
      </c>
      <c r="E141" s="245">
        <v>1</v>
      </c>
      <c r="F141" s="246"/>
      <c r="G141" s="247">
        <f>ROUND(E141*F141,2)</f>
        <v>0</v>
      </c>
      <c r="H141" s="246"/>
      <c r="I141" s="247">
        <f>ROUND(E141*H141,2)</f>
        <v>0</v>
      </c>
      <c r="J141" s="246"/>
      <c r="K141" s="247">
        <f>ROUND(E141*J141,2)</f>
        <v>0</v>
      </c>
      <c r="L141" s="247">
        <v>0</v>
      </c>
      <c r="M141" s="247">
        <f>G141*(1+L141/100)</f>
        <v>0</v>
      </c>
      <c r="N141" s="244">
        <v>0</v>
      </c>
      <c r="O141" s="244">
        <f>ROUND(E141*N141,5)</f>
        <v>0</v>
      </c>
      <c r="P141" s="244">
        <v>0</v>
      </c>
      <c r="Q141" s="244">
        <f>ROUND(E141*P141,5)</f>
        <v>0</v>
      </c>
      <c r="R141" s="244"/>
      <c r="S141" s="244"/>
      <c r="T141" s="248">
        <v>0</v>
      </c>
      <c r="U141" s="244">
        <f>ROUND(E141*T141,2)</f>
        <v>0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114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x14ac:dyDescent="0.25">
      <c r="A142" s="6"/>
      <c r="B142" s="7" t="s">
        <v>358</v>
      </c>
      <c r="C142" s="267" t="s">
        <v>358</v>
      </c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C142">
        <v>15</v>
      </c>
      <c r="AD142">
        <v>21</v>
      </c>
    </row>
    <row r="143" spans="1:60" x14ac:dyDescent="0.25">
      <c r="A143" s="249"/>
      <c r="B143" s="250">
        <v>26</v>
      </c>
      <c r="C143" s="268" t="s">
        <v>358</v>
      </c>
      <c r="D143" s="251"/>
      <c r="E143" s="251"/>
      <c r="F143" s="251"/>
      <c r="G143" s="262">
        <f>G8+G14+G16+G22+G41+G55+G74+G89+G126+G129+G131</f>
        <v>0</v>
      </c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AC143">
        <f>SUMIF(L7:L141,AC142,G7:G141)</f>
        <v>0</v>
      </c>
      <c r="AD143">
        <f>SUMIF(L7:L141,AD142,G7:G141)</f>
        <v>0</v>
      </c>
      <c r="AE143" t="s">
        <v>359</v>
      </c>
    </row>
    <row r="144" spans="1:60" x14ac:dyDescent="0.25">
      <c r="A144" s="6"/>
      <c r="B144" s="7" t="s">
        <v>358</v>
      </c>
      <c r="C144" s="267" t="s">
        <v>358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5">
      <c r="A145" s="6"/>
      <c r="B145" s="7" t="s">
        <v>358</v>
      </c>
      <c r="C145" s="267" t="s">
        <v>358</v>
      </c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5">
      <c r="A146" s="252">
        <v>33</v>
      </c>
      <c r="B146" s="252"/>
      <c r="C146" s="269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</row>
    <row r="147" spans="1:31" x14ac:dyDescent="0.25">
      <c r="A147" s="253"/>
      <c r="B147" s="254"/>
      <c r="C147" s="270"/>
      <c r="D147" s="254"/>
      <c r="E147" s="254"/>
      <c r="F147" s="254"/>
      <c r="G147" s="255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AE147" t="s">
        <v>360</v>
      </c>
    </row>
    <row r="148" spans="1:31" x14ac:dyDescent="0.25">
      <c r="A148" s="256"/>
      <c r="B148" s="257"/>
      <c r="C148" s="271"/>
      <c r="D148" s="257"/>
      <c r="E148" s="257"/>
      <c r="F148" s="257"/>
      <c r="G148" s="258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5">
      <c r="A149" s="256"/>
      <c r="B149" s="257"/>
      <c r="C149" s="271"/>
      <c r="D149" s="257"/>
      <c r="E149" s="257"/>
      <c r="F149" s="257"/>
      <c r="G149" s="258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5">
      <c r="A150" s="256"/>
      <c r="B150" s="257"/>
      <c r="C150" s="271"/>
      <c r="D150" s="257"/>
      <c r="E150" s="257"/>
      <c r="F150" s="257"/>
      <c r="G150" s="258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5">
      <c r="A151" s="259"/>
      <c r="B151" s="260"/>
      <c r="C151" s="272"/>
      <c r="D151" s="260"/>
      <c r="E151" s="260"/>
      <c r="F151" s="260"/>
      <c r="G151" s="261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5">
      <c r="A152" s="6"/>
      <c r="B152" s="7" t="s">
        <v>358</v>
      </c>
      <c r="C152" s="267" t="s">
        <v>358</v>
      </c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</row>
    <row r="153" spans="1:31" x14ac:dyDescent="0.25">
      <c r="C153" s="273"/>
      <c r="AE153" t="s">
        <v>361</v>
      </c>
    </row>
  </sheetData>
  <mergeCells count="7">
    <mergeCell ref="A147:G151"/>
    <mergeCell ref="A1:G1"/>
    <mergeCell ref="C2:G2"/>
    <mergeCell ref="C3:G3"/>
    <mergeCell ref="C4:G4"/>
    <mergeCell ref="C24:G24"/>
    <mergeCell ref="A146:C146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Jakub</cp:lastModifiedBy>
  <cp:lastPrinted>2014-02-28T09:52:57Z</cp:lastPrinted>
  <dcterms:created xsi:type="dcterms:W3CDTF">2009-04-08T07:15:50Z</dcterms:created>
  <dcterms:modified xsi:type="dcterms:W3CDTF">2021-09-29T13:18:48Z</dcterms:modified>
</cp:coreProperties>
</file>