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Vlhka4,22 - Oprava bytu č.22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'Vlhka4,22 - Oprava bytu č.22'!$C$4:$J$76,'Vlhka4,22 - Oprava bytu č.22'!$C$82:$J$118,'Vlhka4,22 - Oprava bytu č.22'!$C$124:$K$306</definedName>
    <definedName function="false" hidden="false" localSheetId="1" name="_xlnm.Print_Titles" vbProcedure="false">'Vlhka4,22 - Oprava bytu č.22'!$134:$134</definedName>
    <definedName function="false" hidden="true" localSheetId="1" name="_xlnm._FilterDatabase" vbProcedure="false">'Vlhka4,22 - Oprava bytu č.22'!$C$134:$K$306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<sst xmlns="http://schemas.openxmlformats.org/spreadsheetml/2006/main" count="2194" uniqueCount="631">
  <si>
    <t xml:space="preserve">Export Komplet</t>
  </si>
  <si>
    <t xml:space="preserve">2.0</t>
  </si>
  <si>
    <t xml:space="preserve">False</t>
  </si>
  <si>
    <t xml:space="preserve">{a3d17300-6174-4174-acd9-09dd5da4f1e2}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</si>
  <si>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</si>
  <si>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</si>
  <si>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</si>
  <si>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</si>
  <si>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</si>
  <si>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</si>
  <si>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</si>
  <si>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</si>
  <si>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</si>
  <si>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Vlhka4,22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</si>
  <si>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</si>
  <si>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</si>
  <si>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č.22</t>
  </si>
  <si>
    <t xml:space="preserve">KSO:</t>
  </si>
  <si>
    <t xml:space="preserve">CC-CZ:</t>
  </si>
  <si>
    <t xml:space="preserve">Místo:</t>
  </si>
  <si>
    <t xml:space="preserve">Vlhká 4, Brno</t>
  </si>
  <si>
    <t xml:space="preserve">Datum:</t>
  </si>
  <si>
    <t xml:space="preserve">28. 3. 2022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</si>
  <si>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</si>
  <si>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</si>
  <si>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</si>
  <si>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</si>
  <si>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</si>
  <si>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</si>
  <si>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</si>
  <si>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</si>
  <si>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</si>
  <si>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</si>
  <si>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</si>
  <si>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</si>
  <si>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</si>
  <si>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</si>
  <si>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</si>
  <si>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</si>
  <si>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</si>
  <si>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</si>
  <si>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</si>
  <si>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</si>
  <si>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</si>
  <si>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</si>
  <si>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</si>
  <si>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</si>
  <si>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</si>
  <si>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</si>
  <si>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</si>
  <si>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</si>
  <si>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</si>
  <si>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</si>
  <si>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</si>
  <si>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</si>
  <si>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</si>
  <si>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</si>
  <si>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</si>
  <si>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</si>
  <si>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</si>
  <si>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</si>
  <si>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</si>
  <si>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</si>
  <si>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</si>
  <si>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</si>
  <si>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</si>
  <si>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</si>
  <si>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</si>
  <si>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</si>
  <si>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</si>
  <si>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</si>
  <si>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</si>
  <si>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</si>
  <si>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</si>
  <si>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</si>
  <si>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</si>
  <si>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</si>
  <si>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</si>
  <si>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</si>
  <si>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</si>
  <si>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</si>
  <si>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</si>
  <si>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</si>
  <si>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</si>
  <si>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</si>
  <si>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</si>
  <si>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</si>
  <si>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</si>
  <si>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</si>
  <si>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</si>
  <si>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</si>
  <si>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</si>
  <si>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</si>
  <si>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</si>
  <si>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</si>
  <si>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</si>
  <si>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</si>
  <si>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</si>
  <si>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</si>
  <si>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</si>
  <si>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</si>
  <si>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</si>
  <si>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</si>
  <si>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</si>
  <si>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</si>
  <si>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</si>
  <si>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</si>
  <si>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</si>
  <si>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</si>
  <si>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</si>
  <si>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</si>
  <si>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</si>
  <si>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</si>
  <si>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</si>
  <si>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</si>
  <si>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</si>
  <si>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</si>
  <si>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</si>
  <si>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</si>
  <si>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</si>
  <si>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</si>
  <si>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</si>
  <si>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</si>
  <si>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</si>
  <si>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</si>
  <si>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</si>
  <si>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</si>
  <si>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</si>
  <si>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</si>
  <si>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</si>
  <si>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</si>
  <si>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</si>
  <si>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</si>
  <si>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1939727724</t>
  </si>
  <si>
    <t xml:space="preserve">6</t>
  </si>
  <si>
    <t xml:space="preserve">Úpravy povrchů, podlahy a osazování výplní</t>
  </si>
  <si>
    <t xml:space="preserve">612325421</t>
  </si>
  <si>
    <t xml:space="preserve">Oprava vnitřní vápenocementové štukové omítky stěn v rozsahu plochy do 10%</t>
  </si>
  <si>
    <t xml:space="preserve">m2</t>
  </si>
  <si>
    <t xml:space="preserve">2015533965</t>
  </si>
  <si>
    <t xml:space="preserve">VV</t>
  </si>
  <si>
    <t xml:space="preserve">"1"(2,4+1,67+0,6)*2*2,55-0,8*2,0*2-0,7*2,0</t>
  </si>
  <si>
    <t xml:space="preserve">"2"(2,01+3,1)*2*0,55</t>
  </si>
  <si>
    <t xml:space="preserve">"3"(3,2+4,77)*2*2,55-0,8*2,0*2-2,54*1,13-2,4*0,6</t>
  </si>
  <si>
    <t xml:space="preserve">"4"(4,77+3,57)*2*5,55-0,8*2,0-1,6*2,0*0,5*2-4</t>
  </si>
  <si>
    <t xml:space="preserve">Součet</t>
  </si>
  <si>
    <t xml:space="preserve">3</t>
  </si>
  <si>
    <t xml:space="preserve">619991011</t>
  </si>
  <si>
    <t xml:space="preserve">Obalení konstrukcí a prvků fólií přilepenou lepící páskou</t>
  </si>
  <si>
    <t xml:space="preserve">CS ÚRS 2022 01</t>
  </si>
  <si>
    <t xml:space="preserve">1888508879</t>
  </si>
  <si>
    <t xml:space="preserve">0,5*0,7+0,76*1,3*2+2,54*1,13</t>
  </si>
  <si>
    <t xml:space="preserve">642-pc 1</t>
  </si>
  <si>
    <t xml:space="preserve">Oprava spár ve zdi</t>
  </si>
  <si>
    <t xml:space="preserve">m</t>
  </si>
  <si>
    <t xml:space="preserve">-1135403791</t>
  </si>
  <si>
    <t xml:space="preserve">5</t>
  </si>
  <si>
    <t xml:space="preserve">642-pc 2</t>
  </si>
  <si>
    <t xml:space="preserve">Zapravení děr v obkladech</t>
  </si>
  <si>
    <t xml:space="preserve">-1869044594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</si>
  <si>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</si>
  <si>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</si>
  <si>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</si>
  <si>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</si>
  <si>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-1707867552</t>
  </si>
  <si>
    <t xml:space="preserve">4,7+6,2+15,9+17</t>
  </si>
  <si>
    <t xml:space="preserve">7</t>
  </si>
  <si>
    <t xml:space="preserve">952-pc 1</t>
  </si>
  <si>
    <t xml:space="preserve">Odvoz a likvidace, háčků a šrouby,světel,kuchyňské linky, digestoře, držáku na toal.papír,polepu</t>
  </si>
  <si>
    <t xml:space="preserve">-1820844081</t>
  </si>
  <si>
    <t xml:space="preserve">8</t>
  </si>
  <si>
    <t xml:space="preserve">952-pc 1a</t>
  </si>
  <si>
    <t xml:space="preserve">Odvoz a likvidace-vyklizení nábytku, pračky,televizoru... a sklepního boxu</t>
  </si>
  <si>
    <t xml:space="preserve">-838439655</t>
  </si>
  <si>
    <t xml:space="preserve">952-pc 2</t>
  </si>
  <si>
    <t xml:space="preserve">Vyčistit vanu včetně sifonu,dlažbu,obklad  </t>
  </si>
  <si>
    <t xml:space="preserve">2059141876</t>
  </si>
  <si>
    <t xml:space="preserve">10</t>
  </si>
  <si>
    <t xml:space="preserve">952-pc 2a</t>
  </si>
  <si>
    <t xml:space="preserve">zapravení spár v obkladech</t>
  </si>
  <si>
    <t xml:space="preserve">-447443056</t>
  </si>
  <si>
    <t xml:space="preserve">11</t>
  </si>
  <si>
    <t xml:space="preserve">968-pc 3</t>
  </si>
  <si>
    <t xml:space="preserve">Osazení dvířek u vodoměru</t>
  </si>
  <si>
    <t xml:space="preserve">kus</t>
  </si>
  <si>
    <t xml:space="preserve">-1979300362</t>
  </si>
  <si>
    <t xml:space="preserve">12</t>
  </si>
  <si>
    <t xml:space="preserve">968-pc 4</t>
  </si>
  <si>
    <t xml:space="preserve">Vyvěšení vnitřních dveří  </t>
  </si>
  <si>
    <t xml:space="preserve">247794144</t>
  </si>
  <si>
    <t xml:space="preserve">13</t>
  </si>
  <si>
    <t xml:space="preserve">968-pc 5</t>
  </si>
  <si>
    <t xml:space="preserve">Výměna petlice a zámku na sklepní koji</t>
  </si>
  <si>
    <t xml:space="preserve">161568014</t>
  </si>
  <si>
    <t xml:space="preserve">14</t>
  </si>
  <si>
    <t xml:space="preserve">968-pc 6</t>
  </si>
  <si>
    <t xml:space="preserve">Oprava poštovní schránky</t>
  </si>
  <si>
    <t xml:space="preserve">-640644989</t>
  </si>
  <si>
    <t xml:space="preserve">997</t>
  </si>
  <si>
    <t xml:space="preserve">Přesun sutě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</si>
  <si>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</si>
  <si>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</si>
  <si>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</si>
  <si>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430885376</t>
  </si>
  <si>
    <t xml:space="preserve">16</t>
  </si>
  <si>
    <t xml:space="preserve">997013501</t>
  </si>
  <si>
    <t xml:space="preserve">Odvoz suti a vybouraných hmot na skládku nebo meziskládku do 1 km se složením</t>
  </si>
  <si>
    <t xml:space="preserve">1855759510</t>
  </si>
  <si>
    <t xml:space="preserve">17</t>
  </si>
  <si>
    <t xml:space="preserve">997013509</t>
  </si>
  <si>
    <t xml:space="preserve">Příplatek k odvozu suti a vybouraných hmot na skládku ZKD 1 km přes 1 km</t>
  </si>
  <si>
    <t xml:space="preserve">-1454866346</t>
  </si>
  <si>
    <t xml:space="preserve">2,663*14 'Přepočtené koeficientem množství</t>
  </si>
  <si>
    <t xml:space="preserve">18</t>
  </si>
  <si>
    <t xml:space="preserve">997013601</t>
  </si>
  <si>
    <t xml:space="preserve">Poplatek za uložení na skládce (skládkovné) stavebního odpadu</t>
  </si>
  <si>
    <t xml:space="preserve">-21194505</t>
  </si>
  <si>
    <t xml:space="preserve">998</t>
  </si>
  <si>
    <t xml:space="preserve">Přesun hmot</t>
  </si>
  <si>
    <t xml:space="preserve">19</t>
  </si>
  <si>
    <t xml:space="preserve">998018002</t>
  </si>
  <si>
    <t xml:space="preserve">Přesun hmot ruční pro budovy v přes 6 do 12 m</t>
  </si>
  <si>
    <t xml:space="preserve">980565088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</si>
  <si>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</si>
  <si>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</si>
  <si>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</si>
  <si>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</si>
  <si>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20</t>
  </si>
  <si>
    <t xml:space="preserve">7221-pc2</t>
  </si>
  <si>
    <t xml:space="preserve">Výměna uzávěru teplé a studené vody</t>
  </si>
  <si>
    <t xml:space="preserve">-30301190</t>
  </si>
  <si>
    <t xml:space="preserve">998722202</t>
  </si>
  <si>
    <t xml:space="preserve">Přesun hmot procentní pro vnitřní vodovod v objektech v přes 6 do 12 m</t>
  </si>
  <si>
    <t xml:space="preserve">%</t>
  </si>
  <si>
    <t xml:space="preserve">1593397444</t>
  </si>
  <si>
    <t xml:space="preserve">725</t>
  </si>
  <si>
    <t xml:space="preserve">Zdravotechnika - zařizovací předměty</t>
  </si>
  <si>
    <t xml:space="preserve">22</t>
  </si>
  <si>
    <t xml:space="preserve">725110814</t>
  </si>
  <si>
    <t xml:space="preserve">Demontáž klozetu Kombi, odsávací</t>
  </si>
  <si>
    <t xml:space="preserve">soubor</t>
  </si>
  <si>
    <t xml:space="preserve">-761488582</t>
  </si>
  <si>
    <t xml:space="preserve">23</t>
  </si>
  <si>
    <t xml:space="preserve">725112171</t>
  </si>
  <si>
    <t xml:space="preserve">Kombi klozet s hlubokým splachováním odpad vodorovný včetně hadičky a rohového ventilu</t>
  </si>
  <si>
    <t xml:space="preserve">-721344488</t>
  </si>
  <si>
    <t xml:space="preserve">24</t>
  </si>
  <si>
    <t xml:space="preserve">725210821</t>
  </si>
  <si>
    <t xml:space="preserve">Demontáž umyvadel bez výtokových armatur</t>
  </si>
  <si>
    <t xml:space="preserve">74409298</t>
  </si>
  <si>
    <t xml:space="preserve">25</t>
  </si>
  <si>
    <t xml:space="preserve">725211601</t>
  </si>
  <si>
    <t xml:space="preserve">Umyvadlo keramické bílé šířky 500 mm bez krytu na sifon připevněné na stěnu šrouby</t>
  </si>
  <si>
    <t xml:space="preserve">-354914281</t>
  </si>
  <si>
    <t xml:space="preserve">26</t>
  </si>
  <si>
    <t xml:space="preserve">725310823</t>
  </si>
  <si>
    <t xml:space="preserve">Demontáž dřez jednoduchý vestavěný v kuchyňských sestavách bez výtokových armatur</t>
  </si>
  <si>
    <t xml:space="preserve">-1517827762</t>
  </si>
  <si>
    <t xml:space="preserve">27</t>
  </si>
  <si>
    <t xml:space="preserve">7256-pc 1</t>
  </si>
  <si>
    <t xml:space="preserve">Vyřazení sporáku na základě vyřazovacího protokolu, následná likvidace sporáku</t>
  </si>
  <si>
    <t xml:space="preserve">314692592</t>
  </si>
  <si>
    <t xml:space="preserve">28</t>
  </si>
  <si>
    <t xml:space="preserve">725820801</t>
  </si>
  <si>
    <t xml:space="preserve">Demontáž baterie nástěnné do G 3 / 4</t>
  </si>
  <si>
    <t xml:space="preserve">-725224772</t>
  </si>
  <si>
    <t xml:space="preserve">29</t>
  </si>
  <si>
    <t xml:space="preserve">725820802</t>
  </si>
  <si>
    <t xml:space="preserve">Demontáž baterie stojánkové do jednoho otvoru</t>
  </si>
  <si>
    <t xml:space="preserve">698934660</t>
  </si>
  <si>
    <t xml:space="preserve">30</t>
  </si>
  <si>
    <t xml:space="preserve">725822613</t>
  </si>
  <si>
    <t xml:space="preserve">Baterie umyvadlová stojánková páková s výpustí</t>
  </si>
  <si>
    <t xml:space="preserve">9670607</t>
  </si>
  <si>
    <t xml:space="preserve">31</t>
  </si>
  <si>
    <t xml:space="preserve">725831313</t>
  </si>
  <si>
    <t xml:space="preserve">Baterie vanová nástěnná páková s příslušenstvím a pohyblivým držákem</t>
  </si>
  <si>
    <t xml:space="preserve">-453936386</t>
  </si>
  <si>
    <t xml:space="preserve">32</t>
  </si>
  <si>
    <t xml:space="preserve">998725202</t>
  </si>
  <si>
    <t xml:space="preserve">Přesun hmot procentní pro zařizovací předměty v objektech v přes 6 do 12 m</t>
  </si>
  <si>
    <t xml:space="preserve">1449065913</t>
  </si>
  <si>
    <t xml:space="preserve">734</t>
  </si>
  <si>
    <t xml:space="preserve">Ústřední vytápění - armatury</t>
  </si>
  <si>
    <t xml:space="preserve">33</t>
  </si>
  <si>
    <t xml:space="preserve">734221682.GCM</t>
  </si>
  <si>
    <t xml:space="preserve">Výměna termostatické hlavice </t>
  </si>
  <si>
    <t xml:space="preserve">637253774</t>
  </si>
  <si>
    <t xml:space="preserve">34</t>
  </si>
  <si>
    <t xml:space="preserve">998734202</t>
  </si>
  <si>
    <t xml:space="preserve">Přesun hmot procentní pro armatury v objektech v přes 6 do 12 m</t>
  </si>
  <si>
    <t xml:space="preserve">998092368</t>
  </si>
  <si>
    <t xml:space="preserve">735</t>
  </si>
  <si>
    <t xml:space="preserve">Ústřední vytápění - otopná tělesa</t>
  </si>
  <si>
    <t xml:space="preserve">35</t>
  </si>
  <si>
    <t xml:space="preserve">735111810R</t>
  </si>
  <si>
    <t xml:space="preserve">Demontáž otopného tělesa v koupelně</t>
  </si>
  <si>
    <t xml:space="preserve">1687000240</t>
  </si>
  <si>
    <t xml:space="preserve">36</t>
  </si>
  <si>
    <t xml:space="preserve">735152596R</t>
  </si>
  <si>
    <t xml:space="preserve">Otopné těleso žebříkové-stejného výkonu jako původní</t>
  </si>
  <si>
    <t xml:space="preserve">418925171</t>
  </si>
  <si>
    <t xml:space="preserve">37</t>
  </si>
  <si>
    <t xml:space="preserve">735191905</t>
  </si>
  <si>
    <t xml:space="preserve">Odvzdušnění otopných těles</t>
  </si>
  <si>
    <t xml:space="preserve">34231044</t>
  </si>
  <si>
    <t xml:space="preserve">38</t>
  </si>
  <si>
    <t xml:space="preserve">735191910</t>
  </si>
  <si>
    <t xml:space="preserve">Napuštění vody do otopných těles</t>
  </si>
  <si>
    <t xml:space="preserve">1233650087</t>
  </si>
  <si>
    <t xml:space="preserve">39</t>
  </si>
  <si>
    <t xml:space="preserve">735494811</t>
  </si>
  <si>
    <t xml:space="preserve">Vypuštění vody z otopných těles</t>
  </si>
  <si>
    <t xml:space="preserve">925054502</t>
  </si>
  <si>
    <t xml:space="preserve">40</t>
  </si>
  <si>
    <t xml:space="preserve">998735202</t>
  </si>
  <si>
    <t xml:space="preserve">Přesun hmot procentní pro otopná tělesa v objektech v do 12 m</t>
  </si>
  <si>
    <t xml:space="preserve">-848381964</t>
  </si>
  <si>
    <t xml:space="preserve">741</t>
  </si>
  <si>
    <t xml:space="preserve">Elektroinstalace - silnoproud</t>
  </si>
  <si>
    <t xml:space="preserve">41</t>
  </si>
  <si>
    <t xml:space="preserve">M</t>
  </si>
  <si>
    <t xml:space="preserve">34512200</t>
  </si>
  <si>
    <t xml:space="preserve">objímka žárovky E14 svorková 1253-040 termoplast</t>
  </si>
  <si>
    <t xml:space="preserve">-1081389979</t>
  </si>
  <si>
    <t xml:space="preserve">42</t>
  </si>
  <si>
    <t xml:space="preserve">34774102</t>
  </si>
  <si>
    <t xml:space="preserve">žárovka LED E27 6W</t>
  </si>
  <si>
    <t xml:space="preserve">-955030861</t>
  </si>
  <si>
    <t xml:space="preserve">43</t>
  </si>
  <si>
    <t xml:space="preserve">741330335</t>
  </si>
  <si>
    <t xml:space="preserve">Montáž ovladač tlačítkový vestavný-objímka se žárovkou</t>
  </si>
  <si>
    <t xml:space="preserve">-1621663936</t>
  </si>
  <si>
    <t xml:space="preserve">44</t>
  </si>
  <si>
    <t xml:space="preserve">741370002</t>
  </si>
  <si>
    <t xml:space="preserve">Montáž svítidlo žárovkové bytové stropní přisazené 1 zdroj se sklem, jedno do vlhkého prostředí</t>
  </si>
  <si>
    <t xml:space="preserve">1035621215</t>
  </si>
  <si>
    <t xml:space="preserve">45</t>
  </si>
  <si>
    <t xml:space="preserve">348212</t>
  </si>
  <si>
    <t xml:space="preserve">svítidlo bytové žárovkové stropní včetně světelného zdroje a recykl.poplatku(v koupelně světlo do vlhkého prostředí)</t>
  </si>
  <si>
    <t xml:space="preserve">-1673695601</t>
  </si>
  <si>
    <t xml:space="preserve">46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</si>
  <si>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</si>
  <si>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</si>
  <si>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-1119541186</t>
  </si>
  <si>
    <t xml:space="preserve">47</t>
  </si>
  <si>
    <t xml:space="preserve">741810001</t>
  </si>
  <si>
    <t xml:space="preserve">Celková prohlídka elektrického rozvodu a zařízení do 100 000,- Kč</t>
  </si>
  <si>
    <t xml:space="preserve">-1921852351</t>
  </si>
  <si>
    <t xml:space="preserve">48</t>
  </si>
  <si>
    <t xml:space="preserve">741811011</t>
  </si>
  <si>
    <t xml:space="preserve">Kontrola rozvaděč nn silový hmotnosti do 200 kg</t>
  </si>
  <si>
    <t xml:space="preserve">874635665</t>
  </si>
  <si>
    <t xml:space="preserve">49</t>
  </si>
  <si>
    <t xml:space="preserve">7419-pc 2</t>
  </si>
  <si>
    <t xml:space="preserve">D+M osvětlení kuchyňské linky pod horníma skříňkama</t>
  </si>
  <si>
    <t xml:space="preserve">-42965226</t>
  </si>
  <si>
    <t xml:space="preserve">50</t>
  </si>
  <si>
    <t xml:space="preserve">7419-pc 3</t>
  </si>
  <si>
    <t xml:space="preserve">Drobný pomocný instalační materiál (objímky, svorky, sádra, aj.)</t>
  </si>
  <si>
    <t xml:space="preserve">308358681</t>
  </si>
  <si>
    <t xml:space="preserve">51</t>
  </si>
  <si>
    <t xml:space="preserve">7419-pc 4</t>
  </si>
  <si>
    <t xml:space="preserve">Výměna vypínače, dvojzásuvky,zásuvky,internetu,televize</t>
  </si>
  <si>
    <t xml:space="preserve">1768719331</t>
  </si>
  <si>
    <t xml:space="preserve">52</t>
  </si>
  <si>
    <t xml:space="preserve">7420-pc 5</t>
  </si>
  <si>
    <t xml:space="preserve">Likvidace demontovaného elektroodpadu</t>
  </si>
  <si>
    <t xml:space="preserve">491412980</t>
  </si>
  <si>
    <t xml:space="preserve">53</t>
  </si>
  <si>
    <t xml:space="preserve">7420-pc 6</t>
  </si>
  <si>
    <t xml:space="preserve">Dodávka a montáž el.sporáku</t>
  </si>
  <si>
    <t xml:space="preserve">1484745881</t>
  </si>
  <si>
    <t xml:space="preserve">54</t>
  </si>
  <si>
    <t xml:space="preserve">998741202</t>
  </si>
  <si>
    <t xml:space="preserve">Přesun hmot procentní pro silnoproud v objektech v přes 6 do 12 m</t>
  </si>
  <si>
    <t xml:space="preserve">1839526060</t>
  </si>
  <si>
    <t xml:space="preserve">742</t>
  </si>
  <si>
    <t xml:space="preserve">Elektroinstalace - slaboproud</t>
  </si>
  <si>
    <t xml:space="preserve">55</t>
  </si>
  <si>
    <t xml:space="preserve">742310006</t>
  </si>
  <si>
    <t xml:space="preserve">Montáž domácího nástěnného telefonu</t>
  </si>
  <si>
    <t xml:space="preserve">-301297071</t>
  </si>
  <si>
    <t xml:space="preserve">56</t>
  </si>
  <si>
    <t xml:space="preserve">38226805</t>
  </si>
  <si>
    <t xml:space="preserve">domovní telefon s bzučákem</t>
  </si>
  <si>
    <t xml:space="preserve">1987041980</t>
  </si>
  <si>
    <t xml:space="preserve">57</t>
  </si>
  <si>
    <t xml:space="preserve">742310806</t>
  </si>
  <si>
    <t xml:space="preserve">Demontáž domácího nástěnného telefonu</t>
  </si>
  <si>
    <t xml:space="preserve">1326132032</t>
  </si>
  <si>
    <t xml:space="preserve">58</t>
  </si>
  <si>
    <t xml:space="preserve">998742202</t>
  </si>
  <si>
    <t xml:space="preserve">Přesun hmot procentní pro slaboproud v objektech v do 12 m</t>
  </si>
  <si>
    <t xml:space="preserve">-507860099</t>
  </si>
  <si>
    <t xml:space="preserve">763</t>
  </si>
  <si>
    <t xml:space="preserve">Konstrukce suché výstavby</t>
  </si>
  <si>
    <t xml:space="preserve">59</t>
  </si>
  <si>
    <t xml:space="preserve">763112985</t>
  </si>
  <si>
    <t xml:space="preserve">Vyspravení-demontáž a montáž nových desek  SDK příčky včetně zapravení-pokoj</t>
  </si>
  <si>
    <t xml:space="preserve">1467728306</t>
  </si>
  <si>
    <t xml:space="preserve">60</t>
  </si>
  <si>
    <t xml:space="preserve">763131714</t>
  </si>
  <si>
    <t xml:space="preserve">SDK základní penetrační nátěr-měněných částí</t>
  </si>
  <si>
    <t xml:space="preserve">760665336</t>
  </si>
  <si>
    <t xml:space="preserve">61</t>
  </si>
  <si>
    <t xml:space="preserve">763131751</t>
  </si>
  <si>
    <t xml:space="preserve">Montáž parotěsné zábrany do SDK </t>
  </si>
  <si>
    <t xml:space="preserve">-252304547</t>
  </si>
  <si>
    <t xml:space="preserve">62</t>
  </si>
  <si>
    <t xml:space="preserve">28329027</t>
  </si>
  <si>
    <t xml:space="preserve">fólie PE vyztužená Al vrstvou pro parotěsnou vrstvu 150g/m2</t>
  </si>
  <si>
    <t xml:space="preserve">1635074061</t>
  </si>
  <si>
    <t xml:space="preserve">5*1,1235 'Přepočtené koeficientem množství</t>
  </si>
  <si>
    <t xml:space="preserve">63</t>
  </si>
  <si>
    <t xml:space="preserve">763131761</t>
  </si>
  <si>
    <t xml:space="preserve">Příplatek k SDK  za plochu do 5 m2 jednotlivě</t>
  </si>
  <si>
    <t xml:space="preserve">-1843116826</t>
  </si>
  <si>
    <t xml:space="preserve">64</t>
  </si>
  <si>
    <t xml:space="preserve">763164791</t>
  </si>
  <si>
    <t xml:space="preserve">Montáž a dodávka SDK obkladu kcí jednoduché opláštění kolem střešního okna</t>
  </si>
  <si>
    <t xml:space="preserve">1425650821</t>
  </si>
  <si>
    <t xml:space="preserve">65</t>
  </si>
  <si>
    <t xml:space="preserve">998763201</t>
  </si>
  <si>
    <t xml:space="preserve">Přesun hmot procentní pro dřevostavby v objektech v přes 6 do 12 m</t>
  </si>
  <si>
    <t xml:space="preserve">1400047451</t>
  </si>
  <si>
    <t xml:space="preserve">766</t>
  </si>
  <si>
    <t xml:space="preserve">Konstrukce truhlářské</t>
  </si>
  <si>
    <t xml:space="preserve">66</t>
  </si>
  <si>
    <t xml:space="preserve">766671025</t>
  </si>
  <si>
    <t xml:space="preserve">Montáž střešního okna do krytiny tvarované 78 x 140 cm</t>
  </si>
  <si>
    <t xml:space="preserve">-1295922165</t>
  </si>
  <si>
    <t xml:space="preserve">67</t>
  </si>
  <si>
    <t xml:space="preserve">61124517</t>
  </si>
  <si>
    <t xml:space="preserve">okno střešní dřevěné kyvné, izolační trojsklo 78x140cm, Uw=1,0W/m2K Al oplechování-nutno přeměřit na stavbě</t>
  </si>
  <si>
    <t xml:space="preserve">1064252107</t>
  </si>
  <si>
    <t xml:space="preserve">68</t>
  </si>
  <si>
    <t xml:space="preserve">766674811</t>
  </si>
  <si>
    <t xml:space="preserve">Demontáž střešního okna hladká krytina přes 30 do 45° včetně obložení</t>
  </si>
  <si>
    <t xml:space="preserve">402467592</t>
  </si>
  <si>
    <t xml:space="preserve">69</t>
  </si>
  <si>
    <t xml:space="preserve">766-pc 1</t>
  </si>
  <si>
    <t xml:space="preserve">Výměna přechodové lišty předsíň-koupelna</t>
  </si>
  <si>
    <t xml:space="preserve">894527668</t>
  </si>
  <si>
    <t xml:space="preserve">70</t>
  </si>
  <si>
    <t xml:space="preserve">766-pc 2</t>
  </si>
  <si>
    <t xml:space="preserve">Vyčištění, opravení a seřízení oken i střešních</t>
  </si>
  <si>
    <t xml:space="preserve">-1968666003</t>
  </si>
  <si>
    <t xml:space="preserve">71</t>
  </si>
  <si>
    <t xml:space="preserve">766-pc 3</t>
  </si>
  <si>
    <t xml:space="preserve">D+m kuchynské linky včetně dřezu,baterie,digestoře,..-dle původního tvaru kuch.linky viz TZ</t>
  </si>
  <si>
    <t xml:space="preserve">442518765</t>
  </si>
  <si>
    <t xml:space="preserve">72</t>
  </si>
  <si>
    <t xml:space="preserve">61162014R3</t>
  </si>
  <si>
    <t xml:space="preserve">D+m dveře jednokřídlé  bílé  800x1970mm včetně kování,klik a zámku - nutno přeměřit na stavbě</t>
  </si>
  <si>
    <t xml:space="preserve">780710146</t>
  </si>
  <si>
    <t xml:space="preserve">1+1</t>
  </si>
  <si>
    <t xml:space="preserve">73</t>
  </si>
  <si>
    <t xml:space="preserve">61162014R2</t>
  </si>
  <si>
    <t xml:space="preserve">D+m dveře jednokřídlé plné  bílé  700x1970mm včetně kování,klik a zámku,větracích otvorů - nutno přeměřit na stavbě</t>
  </si>
  <si>
    <t xml:space="preserve">-898038124</t>
  </si>
  <si>
    <t xml:space="preserve">74</t>
  </si>
  <si>
    <t xml:space="preserve">998766202</t>
  </si>
  <si>
    <t xml:space="preserve">Přesun hmot procentní pro kce truhlářské v objektech v přes 6 do 12 m</t>
  </si>
  <si>
    <t xml:space="preserve">331297329</t>
  </si>
  <si>
    <t xml:space="preserve">776</t>
  </si>
  <si>
    <t xml:space="preserve">Podlahy povlakové</t>
  </si>
  <si>
    <t xml:space="preserve">75</t>
  </si>
  <si>
    <t xml:space="preserve">776111311</t>
  </si>
  <si>
    <t xml:space="preserve">Vysátí podkladu povlakových podlah</t>
  </si>
  <si>
    <t xml:space="preserve">570423509</t>
  </si>
  <si>
    <t xml:space="preserve">4,7+15,9+17,0</t>
  </si>
  <si>
    <t xml:space="preserve">76</t>
  </si>
  <si>
    <t xml:space="preserve">776121112</t>
  </si>
  <si>
    <t xml:space="preserve">Vodou ředitelná penetrace savého podkladu povlakových podlah</t>
  </si>
  <si>
    <t xml:space="preserve">-1526114022</t>
  </si>
  <si>
    <t xml:space="preserve">77</t>
  </si>
  <si>
    <t xml:space="preserve">776141112</t>
  </si>
  <si>
    <t xml:space="preserve">Vyrovnání podkladu povlakových podlah stěrkou pevnosti 20 MPa tl přes 3 do 5 mm</t>
  </si>
  <si>
    <t xml:space="preserve">2033456935</t>
  </si>
  <si>
    <t xml:space="preserve">37,6</t>
  </si>
  <si>
    <t xml:space="preserve">78</t>
  </si>
  <si>
    <t xml:space="preserve">776201812</t>
  </si>
  <si>
    <t xml:space="preserve">Demontáž lepených povlakových podlah </t>
  </si>
  <si>
    <t xml:space="preserve">-1391805815</t>
  </si>
  <si>
    <t xml:space="preserve">79</t>
  </si>
  <si>
    <t xml:space="preserve">776221111</t>
  </si>
  <si>
    <t xml:space="preserve">Lepení pásů z PVC standardním lepidlem</t>
  </si>
  <si>
    <t xml:space="preserve">-1396190510</t>
  </si>
  <si>
    <t xml:space="preserve">80</t>
  </si>
  <si>
    <t xml:space="preserve">28411012</t>
  </si>
  <si>
    <t xml:space="preserve">PVC</t>
  </si>
  <si>
    <t xml:space="preserve">29682058</t>
  </si>
  <si>
    <t xml:space="preserve">37,6*1,1 'Přepočtené koeficientem množství</t>
  </si>
  <si>
    <t xml:space="preserve">81</t>
  </si>
  <si>
    <t xml:space="preserve">776223112</t>
  </si>
  <si>
    <t xml:space="preserve">Spoj povlakových podlahovin z PVC svařováním za studena</t>
  </si>
  <si>
    <t xml:space="preserve">1612101578</t>
  </si>
  <si>
    <t xml:space="preserve">82</t>
  </si>
  <si>
    <t xml:space="preserve">7764211111</t>
  </si>
  <si>
    <t xml:space="preserve">Montáž a dodávka obvodových PVC lišt lepením</t>
  </si>
  <si>
    <t xml:space="preserve">-925785452</t>
  </si>
  <si>
    <t xml:space="preserve">(2,4+1,67+0,6+3,2+3,57+4,77*2)*2</t>
  </si>
  <si>
    <t xml:space="preserve">83</t>
  </si>
  <si>
    <t xml:space="preserve">998776203</t>
  </si>
  <si>
    <t xml:space="preserve">Přesun hmot procentní pro podlahy povlakové v objektech v přes 12 do 24 m</t>
  </si>
  <si>
    <t xml:space="preserve">-2083351288</t>
  </si>
  <si>
    <t xml:space="preserve">781</t>
  </si>
  <si>
    <t xml:space="preserve">Dokončovací práce - obklady</t>
  </si>
  <si>
    <t xml:space="preserve">84</t>
  </si>
  <si>
    <t xml:space="preserve">781121011</t>
  </si>
  <si>
    <t xml:space="preserve">Nátěr penetrační na stěnu</t>
  </si>
  <si>
    <t xml:space="preserve">447663605</t>
  </si>
  <si>
    <t xml:space="preserve">85</t>
  </si>
  <si>
    <t xml:space="preserve">781151031</t>
  </si>
  <si>
    <t xml:space="preserve">Celoplošné vyrovnání podkladu stěrkou tl 3 mm</t>
  </si>
  <si>
    <t xml:space="preserve">671301435</t>
  </si>
  <si>
    <t xml:space="preserve">86</t>
  </si>
  <si>
    <t xml:space="preserve">781473810</t>
  </si>
  <si>
    <t xml:space="preserve">Demontáž obkladů z obkladaček keramických lepených</t>
  </si>
  <si>
    <t xml:space="preserve">1415115860</t>
  </si>
  <si>
    <t xml:space="preserve">2,8*0,6</t>
  </si>
  <si>
    <t xml:space="preserve">87</t>
  </si>
  <si>
    <t xml:space="preserve">781474114</t>
  </si>
  <si>
    <t xml:space="preserve">Montáž obkladů vnitřních keramických hladkých přes 19 do 22 ks/m2 lepených flexibilním lepidlem</t>
  </si>
  <si>
    <t xml:space="preserve">-2058306236</t>
  </si>
  <si>
    <t xml:space="preserve">88</t>
  </si>
  <si>
    <t xml:space="preserve">59761040</t>
  </si>
  <si>
    <t xml:space="preserve">obklad keramický hladký přes 19 do 22ks/m2</t>
  </si>
  <si>
    <t xml:space="preserve">2106321455</t>
  </si>
  <si>
    <t xml:space="preserve">1,68*1,1 'Přepočtené koeficientem množství</t>
  </si>
  <si>
    <t xml:space="preserve">89</t>
  </si>
  <si>
    <t xml:space="preserve">781477111</t>
  </si>
  <si>
    <t xml:space="preserve">Příplatek k montáži obkladů vnitřních keramických hladkých za plochu do 10 m2</t>
  </si>
  <si>
    <t xml:space="preserve">468065675</t>
  </si>
  <si>
    <t xml:space="preserve">90</t>
  </si>
  <si>
    <t xml:space="preserve">781477114</t>
  </si>
  <si>
    <t xml:space="preserve">Příplatek k montáži obkladů vnitřních keramických hladkých za spárování tmelem dvousložkovým</t>
  </si>
  <si>
    <t xml:space="preserve">243277249</t>
  </si>
  <si>
    <t xml:space="preserve">91</t>
  </si>
  <si>
    <t xml:space="preserve">998781202</t>
  </si>
  <si>
    <t xml:space="preserve">Přesun hmot procentní pro obklady keramické v objektech v přes 6 do 12 m</t>
  </si>
  <si>
    <t xml:space="preserve">1868876421</t>
  </si>
  <si>
    <t xml:space="preserve">783</t>
  </si>
  <si>
    <t xml:space="preserve">Dokončovací práce - nátěry</t>
  </si>
  <si>
    <t xml:space="preserve">92</t>
  </si>
  <si>
    <t xml:space="preserve">783306801</t>
  </si>
  <si>
    <t xml:space="preserve">Odstranění nátěru ze zámečnických konstrukcí obroušením</t>
  </si>
  <si>
    <t xml:space="preserve">-1842195683</t>
  </si>
  <si>
    <t xml:space="preserve">4,7*0,25+4,8*0,25*3</t>
  </si>
  <si>
    <t xml:space="preserve">93</t>
  </si>
  <si>
    <t xml:space="preserve">783314101</t>
  </si>
  <si>
    <t xml:space="preserve">Základní jednonásobný syntetický nátěr zámečnických konstrukcí</t>
  </si>
  <si>
    <t xml:space="preserve">-1633301233</t>
  </si>
  <si>
    <t xml:space="preserve">94</t>
  </si>
  <si>
    <t xml:space="preserve">783315101</t>
  </si>
  <si>
    <t xml:space="preserve">Mezinátěr jednonásobný syntetický standardní zámečnických konstrukcí</t>
  </si>
  <si>
    <t xml:space="preserve">53705823</t>
  </si>
  <si>
    <t xml:space="preserve">95</t>
  </si>
  <si>
    <t xml:space="preserve">783317101</t>
  </si>
  <si>
    <t xml:space="preserve">Krycí jednonásobný syntetický standardní nátěr zámečnických konstrukcí</t>
  </si>
  <si>
    <t xml:space="preserve">54637057</t>
  </si>
  <si>
    <t xml:space="preserve">96</t>
  </si>
  <si>
    <t xml:space="preserve">783-pc 1</t>
  </si>
  <si>
    <t xml:space="preserve">Odstranění nátěru z radiátoru a trub včetně tmelení,přebroušení a nátěru 2x</t>
  </si>
  <si>
    <t xml:space="preserve">428303466</t>
  </si>
  <si>
    <t xml:space="preserve">784</t>
  </si>
  <si>
    <t xml:space="preserve">Dokončovací práce - malby a tapety</t>
  </si>
  <si>
    <t xml:space="preserve">97</t>
  </si>
  <si>
    <t xml:space="preserve">784111021</t>
  </si>
  <si>
    <t xml:space="preserve">Obroušení lepidla po odstranění tapet místnostech v do 3,80 m</t>
  </si>
  <si>
    <t xml:space="preserve">-497887525</t>
  </si>
  <si>
    <t xml:space="preserve">16,2+26,14</t>
  </si>
  <si>
    <t xml:space="preserve">98</t>
  </si>
  <si>
    <t xml:space="preserve">784131011</t>
  </si>
  <si>
    <t xml:space="preserve">Odstranění lepených tapet  ze stropů  v do 3,80 m</t>
  </si>
  <si>
    <t xml:space="preserve">-702546268</t>
  </si>
  <si>
    <t xml:space="preserve">"4"4,5*3,6</t>
  </si>
  <si>
    <t xml:space="preserve">99</t>
  </si>
  <si>
    <t xml:space="preserve">784131013</t>
  </si>
  <si>
    <t xml:space="preserve">Odstranění lepených tapet  ze stěn v do 3,80 m</t>
  </si>
  <si>
    <t xml:space="preserve">1246117963</t>
  </si>
  <si>
    <t xml:space="preserve">"1"(0,55+1,7)*2,55</t>
  </si>
  <si>
    <t xml:space="preserve">"3"(4,8+3,2)*2,55</t>
  </si>
  <si>
    <t xml:space="preserve">100</t>
  </si>
  <si>
    <t xml:space="preserve">784151051</t>
  </si>
  <si>
    <t xml:space="preserve">Dvojnásobné izolování syntetickými barvami v místnostech v do 3,80 m</t>
  </si>
  <si>
    <t xml:space="preserve">1066739623</t>
  </si>
  <si>
    <t xml:space="preserve">101</t>
  </si>
  <si>
    <t xml:space="preserve">784181101</t>
  </si>
  <si>
    <t xml:space="preserve">Základní akrylátová jednonásobná bezbarvá penetrace podkladu v místnostech v do 3,80 m</t>
  </si>
  <si>
    <t xml:space="preserve">598042511</t>
  </si>
  <si>
    <t xml:space="preserve">4,7+6,2+15,9+17+0,5*2,01+0,5*3,57</t>
  </si>
  <si>
    <t xml:space="preserve">(2,39+1,67+0,61)*2*2,55</t>
  </si>
  <si>
    <t xml:space="preserve">(2,01+3,1)*2*0,5+4</t>
  </si>
  <si>
    <t xml:space="preserve">(3,2+4,77)*2*2,55</t>
  </si>
  <si>
    <t xml:space="preserve">(3,57+4,77)*2*2,55</t>
  </si>
  <si>
    <t xml:space="preserve">102</t>
  </si>
  <si>
    <t xml:space="preserve">784221101</t>
  </si>
  <si>
    <t xml:space="preserve">Dvojnásobné bílé malby ze směsí za sucha dobře otěruvzdorných v místnostech do 3,80 m</t>
  </si>
  <si>
    <t xml:space="preserve">-1533592987</t>
  </si>
  <si>
    <t xml:space="preserve">HZS</t>
  </si>
  <si>
    <t xml:space="preserve">Hodinové zúčtovací sazby</t>
  </si>
  <si>
    <t xml:space="preserve">103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</si>
  <si>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</si>
  <si>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</si>
  <si>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</si>
  <si>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</si>
  <si>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89527145</t>
  </si>
  <si>
    <t xml:space="preserve">"drobné pomocné instalatérské práce"5</t>
  </si>
  <si>
    <t xml:space="preserve">104</t>
  </si>
  <si>
    <t xml:space="preserve">HZS2231</t>
  </si>
  <si>
    <t xml:space="preserve">Hodinová zúčtovací sazba elektrikář</t>
  </si>
  <si>
    <t xml:space="preserve">-2087866575</t>
  </si>
  <si>
    <t xml:space="preserve">" prohlídka systému"4</t>
  </si>
  <si>
    <t xml:space="preserve">"drobné pomocné práce"4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</si>
  <si>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</si>
  <si>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</si>
  <si>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</si>
  <si>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</si>
  <si>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105</t>
  </si>
  <si>
    <t xml:space="preserve">030001000</t>
  </si>
  <si>
    <t xml:space="preserve">Zařízení staveniště 1%</t>
  </si>
  <si>
    <t xml:space="preserve">1024</t>
  </si>
  <si>
    <t xml:space="preserve">-1005804218</t>
  </si>
  <si>
    <t xml:space="preserve">VRN6</t>
  </si>
  <si>
    <t xml:space="preserve">Územní vlivy</t>
  </si>
  <si>
    <t xml:space="preserve">106</t>
  </si>
  <si>
    <t xml:space="preserve">062002000</t>
  </si>
  <si>
    <t xml:space="preserve">Ztížené dopravní podmínky 3,2%</t>
  </si>
  <si>
    <t xml:space="preserve">-1274520538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</si>
</sst>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9"/>
      <color rgb="FF0000FF"/>
      <name val="Arial CE"/>
      <family val="0"/>
      <charset val="238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Vlhka4,22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č.22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Vlhká 4,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28. 3. 2022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'Vlhka4,22 - Oprava bytu č.22'!J28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'Vlhka4,22 - Oprava bytu č.22'!P135</f>
        <v>0</v>
      </c>
      <c r="AV95" s="94" t="n">
        <f aca="false">'Vlhka4,22 - Oprava bytu č.22'!J31</f>
        <v>0</v>
      </c>
      <c r="AW95" s="94" t="n">
        <f aca="false">'Vlhka4,22 - Oprava bytu č.22'!J32</f>
        <v>0</v>
      </c>
      <c r="AX95" s="94" t="n">
        <f aca="false">'Vlhka4,22 - Oprava bytu č.22'!J33</f>
        <v>0</v>
      </c>
      <c r="AY95" s="94" t="n">
        <f aca="false">'Vlhka4,22 - Oprava bytu č.22'!J34</f>
        <v>0</v>
      </c>
      <c r="AZ95" s="94" t="n">
        <f aca="false">'Vlhka4,22 - Oprava bytu č.22'!F31</f>
        <v>0</v>
      </c>
      <c r="BA95" s="94" t="n">
        <f aca="false">'Vlhka4,22 - Oprava bytu č.22'!F32</f>
        <v>0</v>
      </c>
      <c r="BB95" s="94" t="n">
        <f aca="false">'Vlhka4,22 - Oprava bytu č.22'!F33</f>
        <v>0</v>
      </c>
      <c r="BC95" s="94" t="n">
        <f aca="false">'Vlhka4,22 - Oprava bytu č.22'!F34</f>
        <v>0</v>
      </c>
      <c r="BD95" s="96" t="n">
        <f aca="false">'Vlhka4,22 - Oprava bytu č.22'!F35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Vlhka4,22 - Oprava bytu č.22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307"/>
  <sheetViews>
    <sheetView showFormulas="false" showGridLines="false" showRowColHeaders="true" showZeros="true" rightToLeft="false" tabSelected="true" showOutlineSymbols="true" defaultGridColor="true" view="normal" topLeftCell="A129" colorId="64" zoomScale="100" zoomScaleNormal="100" zoomScalePageLayoutView="100" workbookViewId="0">
      <selection pane="topLeft" activeCell="F146" activeCellId="0" sqref="F14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28. 3. 2022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ROUND(J135,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ROUND((SUM(BE135:BE306)),  2)</f>
        <v>0</v>
      </c>
      <c r="G31" s="22"/>
      <c r="H31" s="22"/>
      <c r="I31" s="112" t="n">
        <v>0.21</v>
      </c>
      <c r="J31" s="111" t="n">
        <f aca="false">ROUND(((SUM(BE135:BE306))*I31),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ROUND((SUM(BF135:BF306)),  2)</f>
        <v>0</v>
      </c>
      <c r="G32" s="22"/>
      <c r="H32" s="22"/>
      <c r="I32" s="112" t="n">
        <v>0.15</v>
      </c>
      <c r="J32" s="111" t="n">
        <f aca="false">ROUND(((SUM(BF135:BF306))*I32),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ROUND((SUM(BG135:BG306)),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ROUND((SUM(BH135:BH306)),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ROUND((SUM(BI135:BI306)),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č.22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Vlhká 4, Brno</v>
      </c>
      <c r="G87" s="22"/>
      <c r="H87" s="22"/>
      <c r="I87" s="15" t="s">
        <v>21</v>
      </c>
      <c r="J87" s="101" t="str">
        <f aca="false">IF(J10="","",J10)</f>
        <v>28. 3. 2022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J135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J136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J137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J139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J150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J165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J171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J173</f>
        <v>0</v>
      </c>
      <c r="L101" s="126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J174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J177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J189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J192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J199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J214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J219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J229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J241</f>
        <v>0</v>
      </c>
      <c r="L110" s="131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J257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J268</f>
        <v>0</v>
      </c>
      <c r="L112" s="131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J275</f>
        <v>0</v>
      </c>
      <c r="L113" s="131"/>
    </row>
    <row r="114" s="125" customFormat="true" ht="24.95" hidden="false" customHeight="true" outlineLevel="0" collapsed="false">
      <c r="B114" s="126"/>
      <c r="D114" s="127" t="s">
        <v>106</v>
      </c>
      <c r="E114" s="128"/>
      <c r="F114" s="128"/>
      <c r="G114" s="128"/>
      <c r="H114" s="128"/>
      <c r="I114" s="128"/>
      <c r="J114" s="129" t="n">
        <f aca="false">J294</f>
        <v>0</v>
      </c>
      <c r="L114" s="126"/>
    </row>
    <row r="115" s="125" customFormat="true" ht="24.95" hidden="false" customHeight="true" outlineLevel="0" collapsed="false">
      <c r="B115" s="126"/>
      <c r="D115" s="127" t="s">
        <v>107</v>
      </c>
      <c r="E115" s="128"/>
      <c r="F115" s="128"/>
      <c r="G115" s="128"/>
      <c r="H115" s="128"/>
      <c r="I115" s="128"/>
      <c r="J115" s="129" t="n">
        <f aca="false">J302</f>
        <v>0</v>
      </c>
      <c r="L115" s="126"/>
    </row>
    <row r="116" s="130" customFormat="true" ht="19.95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J303</f>
        <v>0</v>
      </c>
      <c r="L116" s="131"/>
    </row>
    <row r="117" s="130" customFormat="true" ht="19.95" hidden="false" customHeight="true" outlineLevel="0" collapsed="false">
      <c r="B117" s="131"/>
      <c r="D117" s="132" t="s">
        <v>109</v>
      </c>
      <c r="E117" s="133"/>
      <c r="F117" s="133"/>
      <c r="G117" s="133"/>
      <c r="H117" s="133"/>
      <c r="I117" s="133"/>
      <c r="J117" s="134" t="n">
        <f aca="false">J305</f>
        <v>0</v>
      </c>
      <c r="L117" s="131"/>
    </row>
    <row r="118" s="27" customFormat="true" ht="21.8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3" s="27" customFormat="true" ht="6.95" hidden="false" customHeight="true" outlineLevel="0" collapsed="false">
      <c r="A123" s="22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24.95" hidden="false" customHeight="true" outlineLevel="0" collapsed="false">
      <c r="A124" s="22"/>
      <c r="B124" s="23"/>
      <c r="C124" s="7" t="s">
        <v>110</v>
      </c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15</v>
      </c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6.5" hidden="false" customHeight="true" outlineLevel="0" collapsed="false">
      <c r="A127" s="22"/>
      <c r="B127" s="23"/>
      <c r="C127" s="22"/>
      <c r="D127" s="22"/>
      <c r="E127" s="100" t="str">
        <f aca="false">E7</f>
        <v>Oprava bytu č.22</v>
      </c>
      <c r="F127" s="100"/>
      <c r="G127" s="100"/>
      <c r="H127" s="100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6.95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2" hidden="false" customHeight="true" outlineLevel="0" collapsed="false">
      <c r="A129" s="22"/>
      <c r="B129" s="23"/>
      <c r="C129" s="15" t="s">
        <v>19</v>
      </c>
      <c r="D129" s="22"/>
      <c r="E129" s="22"/>
      <c r="F129" s="16" t="str">
        <f aca="false">F10</f>
        <v>Vlhká 4, Brno</v>
      </c>
      <c r="G129" s="22"/>
      <c r="H129" s="22"/>
      <c r="I129" s="15" t="s">
        <v>21</v>
      </c>
      <c r="J129" s="101" t="str">
        <f aca="false">IF(J10="","",J10)</f>
        <v>28. 3. 2022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6.95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5.15" hidden="false" customHeight="true" outlineLevel="0" collapsed="false">
      <c r="A131" s="22"/>
      <c r="B131" s="23"/>
      <c r="C131" s="15" t="s">
        <v>23</v>
      </c>
      <c r="D131" s="22"/>
      <c r="E131" s="22"/>
      <c r="F131" s="16" t="str">
        <f aca="false">E13</f>
        <v>MmBrna,OSM,Husova 3,Brno</v>
      </c>
      <c r="G131" s="22"/>
      <c r="H131" s="22"/>
      <c r="I131" s="15" t="s">
        <v>29</v>
      </c>
      <c r="J131" s="121" t="str">
        <f aca="false">E19</f>
        <v>Radka Volková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27</v>
      </c>
      <c r="D132" s="22"/>
      <c r="E132" s="22"/>
      <c r="F132" s="16" t="str">
        <f aca="false">IF(E16="","",E16)</f>
        <v>Vyplň údaj</v>
      </c>
      <c r="G132" s="22"/>
      <c r="H132" s="22"/>
      <c r="I132" s="15" t="s">
        <v>32</v>
      </c>
      <c r="J132" s="121" t="str">
        <f aca="false">E22</f>
        <v>Radka 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0.3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141" customFormat="true" ht="29.3" hidden="false" customHeight="true" outlineLevel="0" collapsed="false">
      <c r="A134" s="135"/>
      <c r="B134" s="136"/>
      <c r="C134" s="137" t="s">
        <v>111</v>
      </c>
      <c r="D134" s="138" t="s">
        <v>59</v>
      </c>
      <c r="E134" s="138" t="s">
        <v>55</v>
      </c>
      <c r="F134" s="138" t="s">
        <v>56</v>
      </c>
      <c r="G134" s="138" t="s">
        <v>112</v>
      </c>
      <c r="H134" s="138" t="s">
        <v>113</v>
      </c>
      <c r="I134" s="138" t="s">
        <v>114</v>
      </c>
      <c r="J134" s="138" t="s">
        <v>84</v>
      </c>
      <c r="K134" s="139" t="s">
        <v>115</v>
      </c>
      <c r="L134" s="140"/>
      <c r="M134" s="68"/>
      <c r="N134" s="69" t="s">
        <v>38</v>
      </c>
      <c r="O134" s="69" t="s">
        <v>116</v>
      </c>
      <c r="P134" s="69" t="s">
        <v>117</v>
      </c>
      <c r="Q134" s="69" t="s">
        <v>118</v>
      </c>
      <c r="R134" s="69" t="s">
        <v>119</v>
      </c>
      <c r="S134" s="69" t="s">
        <v>120</v>
      </c>
      <c r="T134" s="70" t="s">
        <v>121</v>
      </c>
      <c r="U134" s="135"/>
      <c r="V134" s="135"/>
      <c r="W134" s="135"/>
      <c r="X134" s="135"/>
      <c r="Y134" s="135"/>
      <c r="Z134" s="135"/>
      <c r="AA134" s="135"/>
      <c r="AB134" s="135"/>
      <c r="AC134" s="135"/>
      <c r="AD134" s="135"/>
      <c r="AE134" s="135"/>
    </row>
    <row r="135" s="27" customFormat="true" ht="22.8" hidden="false" customHeight="true" outlineLevel="0" collapsed="false">
      <c r="A135" s="22"/>
      <c r="B135" s="23"/>
      <c r="C135" s="76" t="s">
        <v>122</v>
      </c>
      <c r="D135" s="22"/>
      <c r="E135" s="22"/>
      <c r="F135" s="22"/>
      <c r="G135" s="22"/>
      <c r="H135" s="22"/>
      <c r="I135" s="22"/>
      <c r="J135" s="142" t="n">
        <f aca="false">BK135</f>
        <v>0</v>
      </c>
      <c r="K135" s="22"/>
      <c r="L135" s="23"/>
      <c r="M135" s="71"/>
      <c r="N135" s="58"/>
      <c r="O135" s="72"/>
      <c r="P135" s="143" t="n">
        <f aca="false">P136+P173+P294+P302</f>
        <v>0</v>
      </c>
      <c r="Q135" s="72"/>
      <c r="R135" s="143" t="n">
        <f aca="false">R136+R173+R294+R302</f>
        <v>3.2181487</v>
      </c>
      <c r="S135" s="72"/>
      <c r="T135" s="144" t="n">
        <f aca="false">T136+T173+T294+T302</f>
        <v>2.6626313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T135" s="3" t="s">
        <v>73</v>
      </c>
      <c r="AU135" s="3" t="s">
        <v>86</v>
      </c>
      <c r="BK135" s="145" t="n">
        <f aca="false">BK136+BK173+BK294+BK302</f>
        <v>0</v>
      </c>
    </row>
    <row r="136" s="146" customFormat="true" ht="25.9" hidden="false" customHeight="true" outlineLevel="0" collapsed="false">
      <c r="B136" s="147"/>
      <c r="D136" s="148" t="s">
        <v>73</v>
      </c>
      <c r="E136" s="149" t="s">
        <v>123</v>
      </c>
      <c r="F136" s="149" t="s">
        <v>124</v>
      </c>
      <c r="I136" s="150"/>
      <c r="J136" s="151" t="n">
        <f aca="false">BK136</f>
        <v>0</v>
      </c>
      <c r="L136" s="147"/>
      <c r="M136" s="152"/>
      <c r="N136" s="153"/>
      <c r="O136" s="153"/>
      <c r="P136" s="154" t="n">
        <f aca="false">P137+P139+P150+P165+P171</f>
        <v>0</v>
      </c>
      <c r="Q136" s="153"/>
      <c r="R136" s="154" t="n">
        <f aca="false">R137+R139+R150+R165+R171</f>
        <v>2.414125</v>
      </c>
      <c r="S136" s="153"/>
      <c r="T136" s="155" t="n">
        <f aca="false">T137+T139+T150+T165+T171</f>
        <v>2.22301</v>
      </c>
      <c r="AR136" s="148" t="s">
        <v>79</v>
      </c>
      <c r="AT136" s="156" t="s">
        <v>73</v>
      </c>
      <c r="AU136" s="156" t="s">
        <v>74</v>
      </c>
      <c r="AY136" s="148" t="s">
        <v>125</v>
      </c>
      <c r="BK136" s="157" t="n">
        <f aca="false">BK137+BK139+BK150+BK165+BK171</f>
        <v>0</v>
      </c>
    </row>
    <row r="137" s="146" customFormat="true" ht="22.8" hidden="false" customHeight="true" outlineLevel="0" collapsed="false">
      <c r="B137" s="147"/>
      <c r="D137" s="148" t="s">
        <v>73</v>
      </c>
      <c r="E137" s="158" t="s">
        <v>79</v>
      </c>
      <c r="F137" s="158" t="s">
        <v>126</v>
      </c>
      <c r="I137" s="150"/>
      <c r="J137" s="159" t="n">
        <f aca="false">BK137</f>
        <v>0</v>
      </c>
      <c r="L137" s="147"/>
      <c r="M137" s="152"/>
      <c r="N137" s="153"/>
      <c r="O137" s="153"/>
      <c r="P137" s="154" t="n">
        <f aca="false">P138</f>
        <v>0</v>
      </c>
      <c r="Q137" s="153"/>
      <c r="R137" s="154" t="n">
        <f aca="false">R138</f>
        <v>0</v>
      </c>
      <c r="S137" s="153"/>
      <c r="T137" s="155" t="n">
        <f aca="false">T138</f>
        <v>0</v>
      </c>
      <c r="AR137" s="148" t="s">
        <v>79</v>
      </c>
      <c r="AT137" s="156" t="s">
        <v>73</v>
      </c>
      <c r="AU137" s="156" t="s">
        <v>79</v>
      </c>
      <c r="AY137" s="148" t="s">
        <v>125</v>
      </c>
      <c r="BK137" s="157" t="n">
        <f aca="false">BK138</f>
        <v>0</v>
      </c>
    </row>
    <row r="138" s="27" customFormat="true" ht="16.5" hidden="false" customHeight="true" outlineLevel="0" collapsed="false">
      <c r="A138" s="22"/>
      <c r="B138" s="160"/>
      <c r="C138" s="161" t="s">
        <v>79</v>
      </c>
      <c r="D138" s="161" t="s">
        <v>127</v>
      </c>
      <c r="E138" s="162" t="s">
        <v>128</v>
      </c>
      <c r="F138" s="163" t="s">
        <v>129</v>
      </c>
      <c r="G138" s="164" t="s">
        <v>130</v>
      </c>
      <c r="H138" s="165" t="n">
        <v>1</v>
      </c>
      <c r="I138" s="166"/>
      <c r="J138" s="167" t="n">
        <f aca="false">ROUND(I138*H138,2)</f>
        <v>0</v>
      </c>
      <c r="K138" s="163"/>
      <c r="L138" s="23"/>
      <c r="M138" s="168"/>
      <c r="N138" s="169" t="s">
        <v>40</v>
      </c>
      <c r="O138" s="60"/>
      <c r="P138" s="170" t="n">
        <f aca="false">O138*H138</f>
        <v>0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131</v>
      </c>
      <c r="AT138" s="172" t="s">
        <v>127</v>
      </c>
      <c r="AU138" s="172" t="s">
        <v>132</v>
      </c>
      <c r="AY138" s="3" t="s">
        <v>125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132</v>
      </c>
      <c r="BK138" s="173" t="n">
        <f aca="false">ROUND(I138*H138,2)</f>
        <v>0</v>
      </c>
      <c r="BL138" s="3" t="s">
        <v>131</v>
      </c>
      <c r="BM138" s="172" t="s">
        <v>133</v>
      </c>
    </row>
    <row r="139" s="146" customFormat="true" ht="22.8" hidden="false" customHeight="true" outlineLevel="0" collapsed="false">
      <c r="B139" s="147"/>
      <c r="D139" s="148" t="s">
        <v>73</v>
      </c>
      <c r="E139" s="158" t="s">
        <v>134</v>
      </c>
      <c r="F139" s="158" t="s">
        <v>135</v>
      </c>
      <c r="I139" s="150"/>
      <c r="J139" s="159" t="n">
        <f aca="false">BK139</f>
        <v>0</v>
      </c>
      <c r="L139" s="147"/>
      <c r="M139" s="152"/>
      <c r="N139" s="153"/>
      <c r="O139" s="153"/>
      <c r="P139" s="154" t="n">
        <f aca="false">SUM(P140:P149)</f>
        <v>0</v>
      </c>
      <c r="Q139" s="153"/>
      <c r="R139" s="154" t="n">
        <f aca="false">SUM(R140:R149)</f>
        <v>2.412373</v>
      </c>
      <c r="S139" s="153"/>
      <c r="T139" s="155" t="n">
        <f aca="false">SUM(T140:T149)</f>
        <v>0</v>
      </c>
      <c r="AR139" s="148" t="s">
        <v>79</v>
      </c>
      <c r="AT139" s="156" t="s">
        <v>73</v>
      </c>
      <c r="AU139" s="156" t="s">
        <v>79</v>
      </c>
      <c r="AY139" s="148" t="s">
        <v>125</v>
      </c>
      <c r="BK139" s="157" t="n">
        <f aca="false">SUM(BK140:BK149)</f>
        <v>0</v>
      </c>
    </row>
    <row r="140" s="27" customFormat="true" ht="24.15" hidden="false" customHeight="true" outlineLevel="0" collapsed="false">
      <c r="A140" s="22"/>
      <c r="B140" s="160"/>
      <c r="C140" s="161" t="s">
        <v>132</v>
      </c>
      <c r="D140" s="161" t="s">
        <v>127</v>
      </c>
      <c r="E140" s="162" t="s">
        <v>136</v>
      </c>
      <c r="F140" s="163" t="s">
        <v>137</v>
      </c>
      <c r="G140" s="164" t="s">
        <v>138</v>
      </c>
      <c r="H140" s="165" t="n">
        <v>141.749</v>
      </c>
      <c r="I140" s="166"/>
      <c r="J140" s="167" t="n">
        <f aca="false">ROUND(I140*H140,2)</f>
        <v>0</v>
      </c>
      <c r="K140" s="163"/>
      <c r="L140" s="23"/>
      <c r="M140" s="168"/>
      <c r="N140" s="169" t="s">
        <v>40</v>
      </c>
      <c r="O140" s="60"/>
      <c r="P140" s="170" t="n">
        <f aca="false">O140*H140</f>
        <v>0</v>
      </c>
      <c r="Q140" s="170" t="n">
        <v>0.017</v>
      </c>
      <c r="R140" s="170" t="n">
        <f aca="false">Q140*H140</f>
        <v>2.409733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131</v>
      </c>
      <c r="AT140" s="172" t="s">
        <v>127</v>
      </c>
      <c r="AU140" s="172" t="s">
        <v>132</v>
      </c>
      <c r="AY140" s="3" t="s">
        <v>125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132</v>
      </c>
      <c r="BK140" s="173" t="n">
        <f aca="false">ROUND(I140*H140,2)</f>
        <v>0</v>
      </c>
      <c r="BL140" s="3" t="s">
        <v>131</v>
      </c>
      <c r="BM140" s="172" t="s">
        <v>139</v>
      </c>
    </row>
    <row r="141" s="174" customFormat="true" ht="12.8" hidden="false" customHeight="false" outlineLevel="0" collapsed="false">
      <c r="B141" s="175"/>
      <c r="D141" s="176" t="s">
        <v>140</v>
      </c>
      <c r="E141" s="177"/>
      <c r="F141" s="178" t="s">
        <v>141</v>
      </c>
      <c r="H141" s="179" t="n">
        <v>19.217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140</v>
      </c>
      <c r="AU141" s="177" t="s">
        <v>132</v>
      </c>
      <c r="AV141" s="174" t="s">
        <v>132</v>
      </c>
      <c r="AW141" s="174" t="s">
        <v>31</v>
      </c>
      <c r="AX141" s="174" t="s">
        <v>74</v>
      </c>
      <c r="AY141" s="177" t="s">
        <v>125</v>
      </c>
    </row>
    <row r="142" s="174" customFormat="true" ht="12.8" hidden="false" customHeight="false" outlineLevel="0" collapsed="false">
      <c r="B142" s="175"/>
      <c r="D142" s="176" t="s">
        <v>140</v>
      </c>
      <c r="E142" s="177"/>
      <c r="F142" s="178" t="s">
        <v>142</v>
      </c>
      <c r="H142" s="179" t="n">
        <v>5.621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140</v>
      </c>
      <c r="AU142" s="177" t="s">
        <v>132</v>
      </c>
      <c r="AV142" s="174" t="s">
        <v>132</v>
      </c>
      <c r="AW142" s="174" t="s">
        <v>31</v>
      </c>
      <c r="AX142" s="174" t="s">
        <v>74</v>
      </c>
      <c r="AY142" s="177" t="s">
        <v>125</v>
      </c>
    </row>
    <row r="143" s="174" customFormat="true" ht="12.8" hidden="false" customHeight="false" outlineLevel="0" collapsed="false">
      <c r="B143" s="175"/>
      <c r="D143" s="176" t="s">
        <v>140</v>
      </c>
      <c r="E143" s="177"/>
      <c r="F143" s="178" t="s">
        <v>143</v>
      </c>
      <c r="H143" s="179" t="n">
        <v>33.137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140</v>
      </c>
      <c r="AU143" s="177" t="s">
        <v>132</v>
      </c>
      <c r="AV143" s="174" t="s">
        <v>132</v>
      </c>
      <c r="AW143" s="174" t="s">
        <v>31</v>
      </c>
      <c r="AX143" s="174" t="s">
        <v>74</v>
      </c>
      <c r="AY143" s="177" t="s">
        <v>125</v>
      </c>
    </row>
    <row r="144" s="174" customFormat="true" ht="12.8" hidden="false" customHeight="false" outlineLevel="0" collapsed="false">
      <c r="B144" s="175"/>
      <c r="D144" s="176" t="s">
        <v>140</v>
      </c>
      <c r="E144" s="177"/>
      <c r="F144" s="178" t="s">
        <v>144</v>
      </c>
      <c r="H144" s="179" t="n">
        <v>83.774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140</v>
      </c>
      <c r="AU144" s="177" t="s">
        <v>132</v>
      </c>
      <c r="AV144" s="174" t="s">
        <v>132</v>
      </c>
      <c r="AW144" s="174" t="s">
        <v>31</v>
      </c>
      <c r="AX144" s="174" t="s">
        <v>74</v>
      </c>
      <c r="AY144" s="177" t="s">
        <v>125</v>
      </c>
    </row>
    <row r="145" s="184" customFormat="true" ht="12.8" hidden="false" customHeight="false" outlineLevel="0" collapsed="false">
      <c r="B145" s="185"/>
      <c r="D145" s="176" t="s">
        <v>140</v>
      </c>
      <c r="E145" s="186"/>
      <c r="F145" s="187" t="s">
        <v>145</v>
      </c>
      <c r="H145" s="188" t="n">
        <v>141.749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140</v>
      </c>
      <c r="AU145" s="186" t="s">
        <v>132</v>
      </c>
      <c r="AV145" s="184" t="s">
        <v>131</v>
      </c>
      <c r="AW145" s="184" t="s">
        <v>31</v>
      </c>
      <c r="AX145" s="184" t="s">
        <v>79</v>
      </c>
      <c r="AY145" s="186" t="s">
        <v>125</v>
      </c>
    </row>
    <row r="146" s="27" customFormat="true" ht="24.15" hidden="false" customHeight="true" outlineLevel="0" collapsed="false">
      <c r="A146" s="22"/>
      <c r="B146" s="160"/>
      <c r="C146" s="161" t="s">
        <v>146</v>
      </c>
      <c r="D146" s="161" t="s">
        <v>127</v>
      </c>
      <c r="E146" s="162" t="s">
        <v>147</v>
      </c>
      <c r="F146" s="163" t="s">
        <v>148</v>
      </c>
      <c r="G146" s="164" t="s">
        <v>138</v>
      </c>
      <c r="H146" s="165" t="n">
        <v>5.196</v>
      </c>
      <c r="I146" s="166"/>
      <c r="J146" s="167" t="n">
        <f aca="false">ROUND(I146*H146,2)</f>
        <v>0</v>
      </c>
      <c r="K146" s="163" t="s">
        <v>149</v>
      </c>
      <c r="L146" s="23"/>
      <c r="M146" s="168"/>
      <c r="N146" s="169" t="s">
        <v>40</v>
      </c>
      <c r="O146" s="60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131</v>
      </c>
      <c r="AT146" s="172" t="s">
        <v>127</v>
      </c>
      <c r="AU146" s="172" t="s">
        <v>132</v>
      </c>
      <c r="AY146" s="3" t="s">
        <v>125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132</v>
      </c>
      <c r="BK146" s="173" t="n">
        <f aca="false">ROUND(I146*H146,2)</f>
        <v>0</v>
      </c>
      <c r="BL146" s="3" t="s">
        <v>131</v>
      </c>
      <c r="BM146" s="172" t="s">
        <v>150</v>
      </c>
    </row>
    <row r="147" s="174" customFormat="true" ht="12.8" hidden="false" customHeight="false" outlineLevel="0" collapsed="false">
      <c r="B147" s="175"/>
      <c r="D147" s="176" t="s">
        <v>140</v>
      </c>
      <c r="E147" s="177"/>
      <c r="F147" s="178" t="s">
        <v>151</v>
      </c>
      <c r="H147" s="179" t="n">
        <v>5.196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140</v>
      </c>
      <c r="AU147" s="177" t="s">
        <v>132</v>
      </c>
      <c r="AV147" s="174" t="s">
        <v>132</v>
      </c>
      <c r="AW147" s="174" t="s">
        <v>31</v>
      </c>
      <c r="AX147" s="174" t="s">
        <v>79</v>
      </c>
      <c r="AY147" s="177" t="s">
        <v>125</v>
      </c>
    </row>
    <row r="148" s="27" customFormat="true" ht="16.5" hidden="false" customHeight="true" outlineLevel="0" collapsed="false">
      <c r="A148" s="22"/>
      <c r="B148" s="160"/>
      <c r="C148" s="161" t="s">
        <v>131</v>
      </c>
      <c r="D148" s="161" t="s">
        <v>127</v>
      </c>
      <c r="E148" s="162" t="s">
        <v>152</v>
      </c>
      <c r="F148" s="163" t="s">
        <v>153</v>
      </c>
      <c r="G148" s="164" t="s">
        <v>154</v>
      </c>
      <c r="H148" s="165" t="n">
        <v>4.5</v>
      </c>
      <c r="I148" s="166"/>
      <c r="J148" s="167" t="n">
        <f aca="false">ROUND(I148*H148,2)</f>
        <v>0</v>
      </c>
      <c r="K148" s="163"/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0.00048</v>
      </c>
      <c r="R148" s="170" t="n">
        <f aca="false">Q148*H148</f>
        <v>0.00216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131</v>
      </c>
      <c r="AT148" s="172" t="s">
        <v>127</v>
      </c>
      <c r="AU148" s="172" t="s">
        <v>132</v>
      </c>
      <c r="AY148" s="3" t="s">
        <v>125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132</v>
      </c>
      <c r="BK148" s="173" t="n">
        <f aca="false">ROUND(I148*H148,2)</f>
        <v>0</v>
      </c>
      <c r="BL148" s="3" t="s">
        <v>131</v>
      </c>
      <c r="BM148" s="172" t="s">
        <v>155</v>
      </c>
    </row>
    <row r="149" s="27" customFormat="true" ht="16.5" hidden="false" customHeight="true" outlineLevel="0" collapsed="false">
      <c r="A149" s="22"/>
      <c r="B149" s="160"/>
      <c r="C149" s="161" t="s">
        <v>156</v>
      </c>
      <c r="D149" s="161" t="s">
        <v>127</v>
      </c>
      <c r="E149" s="162" t="s">
        <v>157</v>
      </c>
      <c r="F149" s="163" t="s">
        <v>158</v>
      </c>
      <c r="G149" s="164" t="s">
        <v>130</v>
      </c>
      <c r="H149" s="165" t="n">
        <v>1</v>
      </c>
      <c r="I149" s="166"/>
      <c r="J149" s="167" t="n">
        <f aca="false">ROUND(I149*H149,2)</f>
        <v>0</v>
      </c>
      <c r="K149" s="163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0.00048</v>
      </c>
      <c r="R149" s="170" t="n">
        <f aca="false">Q149*H149</f>
        <v>0.00048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131</v>
      </c>
      <c r="AT149" s="172" t="s">
        <v>127</v>
      </c>
      <c r="AU149" s="172" t="s">
        <v>132</v>
      </c>
      <c r="AY149" s="3" t="s">
        <v>125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132</v>
      </c>
      <c r="BK149" s="173" t="n">
        <f aca="false">ROUND(I149*H149,2)</f>
        <v>0</v>
      </c>
      <c r="BL149" s="3" t="s">
        <v>131</v>
      </c>
      <c r="BM149" s="172" t="s">
        <v>159</v>
      </c>
    </row>
    <row r="150" s="146" customFormat="true" ht="22.8" hidden="false" customHeight="true" outlineLevel="0" collapsed="false">
      <c r="B150" s="147"/>
      <c r="D150" s="148" t="s">
        <v>73</v>
      </c>
      <c r="E150" s="158" t="s">
        <v>160</v>
      </c>
      <c r="F150" s="158" t="s">
        <v>161</v>
      </c>
      <c r="I150" s="150"/>
      <c r="J150" s="159" t="n">
        <f aca="false">BK150</f>
        <v>0</v>
      </c>
      <c r="L150" s="147"/>
      <c r="M150" s="152"/>
      <c r="N150" s="153"/>
      <c r="O150" s="153"/>
      <c r="P150" s="154" t="n">
        <f aca="false">SUM(P151:P164)</f>
        <v>0</v>
      </c>
      <c r="Q150" s="153"/>
      <c r="R150" s="154" t="n">
        <f aca="false">SUM(R151:R164)</f>
        <v>0.001752</v>
      </c>
      <c r="S150" s="153"/>
      <c r="T150" s="155" t="n">
        <f aca="false">SUM(T151:T164)</f>
        <v>2.22301</v>
      </c>
      <c r="AR150" s="148" t="s">
        <v>79</v>
      </c>
      <c r="AT150" s="156" t="s">
        <v>73</v>
      </c>
      <c r="AU150" s="156" t="s">
        <v>79</v>
      </c>
      <c r="AY150" s="148" t="s">
        <v>125</v>
      </c>
      <c r="BK150" s="157" t="n">
        <f aca="false">SUM(BK151:BK164)</f>
        <v>0</v>
      </c>
    </row>
    <row r="151" s="27" customFormat="true" ht="24.15" hidden="false" customHeight="true" outlineLevel="0" collapsed="false">
      <c r="A151" s="22"/>
      <c r="B151" s="160"/>
      <c r="C151" s="161" t="s">
        <v>134</v>
      </c>
      <c r="D151" s="161" t="s">
        <v>127</v>
      </c>
      <c r="E151" s="162" t="s">
        <v>162</v>
      </c>
      <c r="F151" s="163" t="s">
        <v>163</v>
      </c>
      <c r="G151" s="164" t="s">
        <v>138</v>
      </c>
      <c r="H151" s="165" t="n">
        <v>43.8</v>
      </c>
      <c r="I151" s="166"/>
      <c r="J151" s="167" t="n">
        <f aca="false">ROUND(I151*H151,2)</f>
        <v>0</v>
      </c>
      <c r="K151" s="163" t="s">
        <v>149</v>
      </c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4E-005</v>
      </c>
      <c r="R151" s="170" t="n">
        <f aca="false">Q151*H151</f>
        <v>0.001752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131</v>
      </c>
      <c r="AT151" s="172" t="s">
        <v>127</v>
      </c>
      <c r="AU151" s="172" t="s">
        <v>132</v>
      </c>
      <c r="AY151" s="3" t="s">
        <v>125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132</v>
      </c>
      <c r="BK151" s="173" t="n">
        <f aca="false">ROUND(I151*H151,2)</f>
        <v>0</v>
      </c>
      <c r="BL151" s="3" t="s">
        <v>131</v>
      </c>
      <c r="BM151" s="172" t="s">
        <v>164</v>
      </c>
    </row>
    <row r="152" s="174" customFormat="true" ht="12.8" hidden="false" customHeight="false" outlineLevel="0" collapsed="false">
      <c r="B152" s="175"/>
      <c r="D152" s="176" t="s">
        <v>140</v>
      </c>
      <c r="E152" s="177"/>
      <c r="F152" s="178" t="s">
        <v>165</v>
      </c>
      <c r="H152" s="179" t="n">
        <v>43.8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140</v>
      </c>
      <c r="AU152" s="177" t="s">
        <v>132</v>
      </c>
      <c r="AV152" s="174" t="s">
        <v>132</v>
      </c>
      <c r="AW152" s="174" t="s">
        <v>31</v>
      </c>
      <c r="AX152" s="174" t="s">
        <v>79</v>
      </c>
      <c r="AY152" s="177" t="s">
        <v>125</v>
      </c>
    </row>
    <row r="153" s="27" customFormat="true" ht="33" hidden="false" customHeight="true" outlineLevel="0" collapsed="false">
      <c r="A153" s="22"/>
      <c r="B153" s="160"/>
      <c r="C153" s="161" t="s">
        <v>166</v>
      </c>
      <c r="D153" s="161" t="s">
        <v>127</v>
      </c>
      <c r="E153" s="162" t="s">
        <v>167</v>
      </c>
      <c r="F153" s="163" t="s">
        <v>168</v>
      </c>
      <c r="G153" s="164" t="s">
        <v>130</v>
      </c>
      <c r="H153" s="165" t="n">
        <v>1</v>
      </c>
      <c r="I153" s="166"/>
      <c r="J153" s="167" t="n">
        <f aca="false">ROUND(I153*H153,2)</f>
        <v>0</v>
      </c>
      <c r="K153" s="163"/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0.61501</v>
      </c>
      <c r="T153" s="171" t="n">
        <f aca="false">S153*H153</f>
        <v>0.61501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131</v>
      </c>
      <c r="AT153" s="172" t="s">
        <v>127</v>
      </c>
      <c r="AU153" s="172" t="s">
        <v>132</v>
      </c>
      <c r="AY153" s="3" t="s">
        <v>125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132</v>
      </c>
      <c r="BK153" s="173" t="n">
        <f aca="false">ROUND(I153*H153,2)</f>
        <v>0</v>
      </c>
      <c r="BL153" s="3" t="s">
        <v>131</v>
      </c>
      <c r="BM153" s="172" t="s">
        <v>169</v>
      </c>
    </row>
    <row r="154" s="27" customFormat="true" ht="24.15" hidden="false" customHeight="true" outlineLevel="0" collapsed="false">
      <c r="A154" s="22"/>
      <c r="B154" s="160"/>
      <c r="C154" s="161" t="s">
        <v>170</v>
      </c>
      <c r="D154" s="161" t="s">
        <v>127</v>
      </c>
      <c r="E154" s="162" t="s">
        <v>171</v>
      </c>
      <c r="F154" s="163" t="s">
        <v>172</v>
      </c>
      <c r="G154" s="164" t="s">
        <v>130</v>
      </c>
      <c r="H154" s="165" t="n">
        <v>1</v>
      </c>
      <c r="I154" s="166"/>
      <c r="J154" s="167" t="n">
        <f aca="false">ROUND(I154*H154,2)</f>
        <v>0</v>
      </c>
      <c r="K154" s="163"/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1.5</v>
      </c>
      <c r="T154" s="171" t="n">
        <f aca="false">S154*H154</f>
        <v>1.5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131</v>
      </c>
      <c r="AT154" s="172" t="s">
        <v>127</v>
      </c>
      <c r="AU154" s="172" t="s">
        <v>132</v>
      </c>
      <c r="AY154" s="3" t="s">
        <v>125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132</v>
      </c>
      <c r="BK154" s="173" t="n">
        <f aca="false">ROUND(I154*H154,2)</f>
        <v>0</v>
      </c>
      <c r="BL154" s="3" t="s">
        <v>131</v>
      </c>
      <c r="BM154" s="172" t="s">
        <v>173</v>
      </c>
    </row>
    <row r="155" s="27" customFormat="true" ht="16.5" hidden="false" customHeight="true" outlineLevel="0" collapsed="false">
      <c r="A155" s="22"/>
      <c r="B155" s="160"/>
      <c r="C155" s="161" t="s">
        <v>160</v>
      </c>
      <c r="D155" s="161" t="s">
        <v>127</v>
      </c>
      <c r="E155" s="162" t="s">
        <v>174</v>
      </c>
      <c r="F155" s="163" t="s">
        <v>175</v>
      </c>
      <c r="G155" s="164" t="s">
        <v>130</v>
      </c>
      <c r="H155" s="165" t="n">
        <v>1</v>
      </c>
      <c r="I155" s="166"/>
      <c r="J155" s="167" t="n">
        <f aca="false">ROUND(I155*H155,2)</f>
        <v>0</v>
      </c>
      <c r="K155" s="163"/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131</v>
      </c>
      <c r="AT155" s="172" t="s">
        <v>127</v>
      </c>
      <c r="AU155" s="172" t="s">
        <v>132</v>
      </c>
      <c r="AY155" s="3" t="s">
        <v>125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132</v>
      </c>
      <c r="BK155" s="173" t="n">
        <f aca="false">ROUND(I155*H155,2)</f>
        <v>0</v>
      </c>
      <c r="BL155" s="3" t="s">
        <v>131</v>
      </c>
      <c r="BM155" s="172" t="s">
        <v>176</v>
      </c>
    </row>
    <row r="156" s="27" customFormat="true" ht="16.5" hidden="false" customHeight="true" outlineLevel="0" collapsed="false">
      <c r="A156" s="22"/>
      <c r="B156" s="160"/>
      <c r="C156" s="161" t="s">
        <v>177</v>
      </c>
      <c r="D156" s="161" t="s">
        <v>127</v>
      </c>
      <c r="E156" s="162" t="s">
        <v>178</v>
      </c>
      <c r="F156" s="163" t="s">
        <v>179</v>
      </c>
      <c r="G156" s="164" t="s">
        <v>130</v>
      </c>
      <c r="H156" s="165" t="n">
        <v>1</v>
      </c>
      <c r="I156" s="166"/>
      <c r="J156" s="167" t="n">
        <f aca="false">ROUND(I156*H156,2)</f>
        <v>0</v>
      </c>
      <c r="K156" s="163"/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131</v>
      </c>
      <c r="AT156" s="172" t="s">
        <v>127</v>
      </c>
      <c r="AU156" s="172" t="s">
        <v>132</v>
      </c>
      <c r="AY156" s="3" t="s">
        <v>125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132</v>
      </c>
      <c r="BK156" s="173" t="n">
        <f aca="false">ROUND(I156*H156,2)</f>
        <v>0</v>
      </c>
      <c r="BL156" s="3" t="s">
        <v>131</v>
      </c>
      <c r="BM156" s="172" t="s">
        <v>180</v>
      </c>
    </row>
    <row r="157" s="27" customFormat="true" ht="16.5" hidden="false" customHeight="true" outlineLevel="0" collapsed="false">
      <c r="A157" s="22"/>
      <c r="B157" s="160"/>
      <c r="C157" s="161" t="s">
        <v>181</v>
      </c>
      <c r="D157" s="161" t="s">
        <v>127</v>
      </c>
      <c r="E157" s="162" t="s">
        <v>182</v>
      </c>
      <c r="F157" s="163" t="s">
        <v>183</v>
      </c>
      <c r="G157" s="164" t="s">
        <v>184</v>
      </c>
      <c r="H157" s="165" t="n">
        <v>1</v>
      </c>
      <c r="I157" s="166"/>
      <c r="J157" s="167" t="n">
        <f aca="false">ROUND(I157*H157,2)</f>
        <v>0</v>
      </c>
      <c r="K157" s="163"/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131</v>
      </c>
      <c r="AT157" s="172" t="s">
        <v>127</v>
      </c>
      <c r="AU157" s="172" t="s">
        <v>132</v>
      </c>
      <c r="AY157" s="3" t="s">
        <v>125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132</v>
      </c>
      <c r="BK157" s="173" t="n">
        <f aca="false">ROUND(I157*H157,2)</f>
        <v>0</v>
      </c>
      <c r="BL157" s="3" t="s">
        <v>131</v>
      </c>
      <c r="BM157" s="172" t="s">
        <v>185</v>
      </c>
    </row>
    <row r="158" s="174" customFormat="true" ht="12.8" hidden="false" customHeight="false" outlineLevel="0" collapsed="false">
      <c r="B158" s="175"/>
      <c r="D158" s="176" t="s">
        <v>140</v>
      </c>
      <c r="E158" s="177"/>
      <c r="F158" s="178" t="s">
        <v>79</v>
      </c>
      <c r="H158" s="179" t="n">
        <v>1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140</v>
      </c>
      <c r="AU158" s="177" t="s">
        <v>132</v>
      </c>
      <c r="AV158" s="174" t="s">
        <v>132</v>
      </c>
      <c r="AW158" s="174" t="s">
        <v>31</v>
      </c>
      <c r="AX158" s="174" t="s">
        <v>79</v>
      </c>
      <c r="AY158" s="177" t="s">
        <v>125</v>
      </c>
    </row>
    <row r="159" s="27" customFormat="true" ht="16.5" hidden="false" customHeight="true" outlineLevel="0" collapsed="false">
      <c r="A159" s="22"/>
      <c r="B159" s="160"/>
      <c r="C159" s="161" t="s">
        <v>186</v>
      </c>
      <c r="D159" s="161" t="s">
        <v>127</v>
      </c>
      <c r="E159" s="162" t="s">
        <v>187</v>
      </c>
      <c r="F159" s="163" t="s">
        <v>188</v>
      </c>
      <c r="G159" s="164" t="s">
        <v>184</v>
      </c>
      <c r="H159" s="165" t="n">
        <v>3</v>
      </c>
      <c r="I159" s="166"/>
      <c r="J159" s="167" t="n">
        <f aca="false">ROUND(I159*H159,2)</f>
        <v>0</v>
      </c>
      <c r="K159" s="163"/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0.036</v>
      </c>
      <c r="T159" s="171" t="n">
        <f aca="false">S159*H159</f>
        <v>0.108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131</v>
      </c>
      <c r="AT159" s="172" t="s">
        <v>127</v>
      </c>
      <c r="AU159" s="172" t="s">
        <v>132</v>
      </c>
      <c r="AY159" s="3" t="s">
        <v>125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132</v>
      </c>
      <c r="BK159" s="173" t="n">
        <f aca="false">ROUND(I159*H159,2)</f>
        <v>0</v>
      </c>
      <c r="BL159" s="3" t="s">
        <v>131</v>
      </c>
      <c r="BM159" s="172" t="s">
        <v>189</v>
      </c>
    </row>
    <row r="160" s="174" customFormat="true" ht="12.8" hidden="false" customHeight="false" outlineLevel="0" collapsed="false">
      <c r="B160" s="175"/>
      <c r="D160" s="176" t="s">
        <v>140</v>
      </c>
      <c r="E160" s="177"/>
      <c r="F160" s="178" t="s">
        <v>146</v>
      </c>
      <c r="H160" s="179" t="n">
        <v>3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140</v>
      </c>
      <c r="AU160" s="177" t="s">
        <v>132</v>
      </c>
      <c r="AV160" s="174" t="s">
        <v>132</v>
      </c>
      <c r="AW160" s="174" t="s">
        <v>31</v>
      </c>
      <c r="AX160" s="174" t="s">
        <v>79</v>
      </c>
      <c r="AY160" s="177" t="s">
        <v>125</v>
      </c>
    </row>
    <row r="161" s="27" customFormat="true" ht="16.5" hidden="false" customHeight="true" outlineLevel="0" collapsed="false">
      <c r="A161" s="22"/>
      <c r="B161" s="160"/>
      <c r="C161" s="161" t="s">
        <v>190</v>
      </c>
      <c r="D161" s="161" t="s">
        <v>127</v>
      </c>
      <c r="E161" s="162" t="s">
        <v>191</v>
      </c>
      <c r="F161" s="163" t="s">
        <v>192</v>
      </c>
      <c r="G161" s="164" t="s">
        <v>184</v>
      </c>
      <c r="H161" s="165" t="n">
        <v>1</v>
      </c>
      <c r="I161" s="166"/>
      <c r="J161" s="167" t="n">
        <f aca="false">ROUND(I161*H161,2)</f>
        <v>0</v>
      </c>
      <c r="K161" s="163"/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131</v>
      </c>
      <c r="AT161" s="172" t="s">
        <v>127</v>
      </c>
      <c r="AU161" s="172" t="s">
        <v>132</v>
      </c>
      <c r="AY161" s="3" t="s">
        <v>125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132</v>
      </c>
      <c r="BK161" s="173" t="n">
        <f aca="false">ROUND(I161*H161,2)</f>
        <v>0</v>
      </c>
      <c r="BL161" s="3" t="s">
        <v>131</v>
      </c>
      <c r="BM161" s="172" t="s">
        <v>193</v>
      </c>
    </row>
    <row r="162" s="174" customFormat="true" ht="12.8" hidden="false" customHeight="false" outlineLevel="0" collapsed="false">
      <c r="B162" s="175"/>
      <c r="D162" s="176" t="s">
        <v>140</v>
      </c>
      <c r="E162" s="177"/>
      <c r="F162" s="178" t="s">
        <v>79</v>
      </c>
      <c r="H162" s="179" t="n">
        <v>1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140</v>
      </c>
      <c r="AU162" s="177" t="s">
        <v>132</v>
      </c>
      <c r="AV162" s="174" t="s">
        <v>132</v>
      </c>
      <c r="AW162" s="174" t="s">
        <v>31</v>
      </c>
      <c r="AX162" s="174" t="s">
        <v>79</v>
      </c>
      <c r="AY162" s="177" t="s">
        <v>125</v>
      </c>
    </row>
    <row r="163" s="27" customFormat="true" ht="16.5" hidden="false" customHeight="true" outlineLevel="0" collapsed="false">
      <c r="A163" s="22"/>
      <c r="B163" s="160"/>
      <c r="C163" s="161" t="s">
        <v>194</v>
      </c>
      <c r="D163" s="161" t="s">
        <v>127</v>
      </c>
      <c r="E163" s="162" t="s">
        <v>195</v>
      </c>
      <c r="F163" s="163" t="s">
        <v>196</v>
      </c>
      <c r="G163" s="164" t="s">
        <v>184</v>
      </c>
      <c r="H163" s="165" t="n">
        <v>1</v>
      </c>
      <c r="I163" s="166"/>
      <c r="J163" s="167" t="n">
        <f aca="false">ROUND(I163*H163,2)</f>
        <v>0</v>
      </c>
      <c r="K163" s="163"/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131</v>
      </c>
      <c r="AT163" s="172" t="s">
        <v>127</v>
      </c>
      <c r="AU163" s="172" t="s">
        <v>132</v>
      </c>
      <c r="AY163" s="3" t="s">
        <v>125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132</v>
      </c>
      <c r="BK163" s="173" t="n">
        <f aca="false">ROUND(I163*H163,2)</f>
        <v>0</v>
      </c>
      <c r="BL163" s="3" t="s">
        <v>131</v>
      </c>
      <c r="BM163" s="172" t="s">
        <v>197</v>
      </c>
    </row>
    <row r="164" s="174" customFormat="true" ht="12.8" hidden="false" customHeight="false" outlineLevel="0" collapsed="false">
      <c r="B164" s="175"/>
      <c r="D164" s="176" t="s">
        <v>140</v>
      </c>
      <c r="E164" s="177"/>
      <c r="F164" s="178" t="s">
        <v>79</v>
      </c>
      <c r="H164" s="179" t="n">
        <v>1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140</v>
      </c>
      <c r="AU164" s="177" t="s">
        <v>132</v>
      </c>
      <c r="AV164" s="174" t="s">
        <v>132</v>
      </c>
      <c r="AW164" s="174" t="s">
        <v>31</v>
      </c>
      <c r="AX164" s="174" t="s">
        <v>79</v>
      </c>
      <c r="AY164" s="177" t="s">
        <v>125</v>
      </c>
    </row>
    <row r="165" s="146" customFormat="true" ht="22.8" hidden="false" customHeight="true" outlineLevel="0" collapsed="false">
      <c r="B165" s="147"/>
      <c r="D165" s="148" t="s">
        <v>73</v>
      </c>
      <c r="E165" s="158" t="s">
        <v>198</v>
      </c>
      <c r="F165" s="158" t="s">
        <v>199</v>
      </c>
      <c r="I165" s="150"/>
      <c r="J165" s="159" t="n">
        <f aca="false">BK165</f>
        <v>0</v>
      </c>
      <c r="L165" s="147"/>
      <c r="M165" s="152"/>
      <c r="N165" s="153"/>
      <c r="O165" s="153"/>
      <c r="P165" s="154" t="n">
        <f aca="false">SUM(P166:P170)</f>
        <v>0</v>
      </c>
      <c r="Q165" s="153"/>
      <c r="R165" s="154" t="n">
        <f aca="false">SUM(R166:R170)</f>
        <v>0</v>
      </c>
      <c r="S165" s="153"/>
      <c r="T165" s="155" t="n">
        <f aca="false">SUM(T166:T170)</f>
        <v>0</v>
      </c>
      <c r="AR165" s="148" t="s">
        <v>79</v>
      </c>
      <c r="AT165" s="156" t="s">
        <v>73</v>
      </c>
      <c r="AU165" s="156" t="s">
        <v>79</v>
      </c>
      <c r="AY165" s="148" t="s">
        <v>125</v>
      </c>
      <c r="BK165" s="157" t="n">
        <f aca="false">SUM(BK166:BK170)</f>
        <v>0</v>
      </c>
    </row>
    <row r="166" s="27" customFormat="true" ht="24.15" hidden="false" customHeight="true" outlineLevel="0" collapsed="false">
      <c r="A166" s="22"/>
      <c r="B166" s="160"/>
      <c r="C166" s="161" t="s">
        <v>7</v>
      </c>
      <c r="D166" s="161" t="s">
        <v>127</v>
      </c>
      <c r="E166" s="162" t="s">
        <v>200</v>
      </c>
      <c r="F166" s="163" t="s">
        <v>201</v>
      </c>
      <c r="G166" s="164" t="s">
        <v>202</v>
      </c>
      <c r="H166" s="165" t="n">
        <v>2.663</v>
      </c>
      <c r="I166" s="166"/>
      <c r="J166" s="167" t="n">
        <f aca="false">ROUND(I166*H166,2)</f>
        <v>0</v>
      </c>
      <c r="K166" s="163" t="s">
        <v>149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131</v>
      </c>
      <c r="AT166" s="172" t="s">
        <v>127</v>
      </c>
      <c r="AU166" s="172" t="s">
        <v>132</v>
      </c>
      <c r="AY166" s="3" t="s">
        <v>125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132</v>
      </c>
      <c r="BK166" s="173" t="n">
        <f aca="false">ROUND(I166*H166,2)</f>
        <v>0</v>
      </c>
      <c r="BL166" s="3" t="s">
        <v>131</v>
      </c>
      <c r="BM166" s="172" t="s">
        <v>203</v>
      </c>
    </row>
    <row r="167" s="27" customFormat="true" ht="24.15" hidden="false" customHeight="true" outlineLevel="0" collapsed="false">
      <c r="A167" s="22"/>
      <c r="B167" s="160"/>
      <c r="C167" s="161" t="s">
        <v>204</v>
      </c>
      <c r="D167" s="161" t="s">
        <v>127</v>
      </c>
      <c r="E167" s="162" t="s">
        <v>205</v>
      </c>
      <c r="F167" s="163" t="s">
        <v>206</v>
      </c>
      <c r="G167" s="164" t="s">
        <v>202</v>
      </c>
      <c r="H167" s="165" t="n">
        <v>2.663</v>
      </c>
      <c r="I167" s="166"/>
      <c r="J167" s="167" t="n">
        <f aca="false">ROUND(I167*H167,2)</f>
        <v>0</v>
      </c>
      <c r="K167" s="163" t="s">
        <v>149</v>
      </c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131</v>
      </c>
      <c r="AT167" s="172" t="s">
        <v>127</v>
      </c>
      <c r="AU167" s="172" t="s">
        <v>132</v>
      </c>
      <c r="AY167" s="3" t="s">
        <v>125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132</v>
      </c>
      <c r="BK167" s="173" t="n">
        <f aca="false">ROUND(I167*H167,2)</f>
        <v>0</v>
      </c>
      <c r="BL167" s="3" t="s">
        <v>131</v>
      </c>
      <c r="BM167" s="172" t="s">
        <v>207</v>
      </c>
    </row>
    <row r="168" s="27" customFormat="true" ht="24.15" hidden="false" customHeight="true" outlineLevel="0" collapsed="false">
      <c r="A168" s="22"/>
      <c r="B168" s="160"/>
      <c r="C168" s="161" t="s">
        <v>208</v>
      </c>
      <c r="D168" s="161" t="s">
        <v>127</v>
      </c>
      <c r="E168" s="162" t="s">
        <v>209</v>
      </c>
      <c r="F168" s="163" t="s">
        <v>210</v>
      </c>
      <c r="G168" s="164" t="s">
        <v>202</v>
      </c>
      <c r="H168" s="165" t="n">
        <v>37.282</v>
      </c>
      <c r="I168" s="166"/>
      <c r="J168" s="167" t="n">
        <f aca="false">ROUND(I168*H168,2)</f>
        <v>0</v>
      </c>
      <c r="K168" s="163" t="s">
        <v>149</v>
      </c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131</v>
      </c>
      <c r="AT168" s="172" t="s">
        <v>127</v>
      </c>
      <c r="AU168" s="172" t="s">
        <v>132</v>
      </c>
      <c r="AY168" s="3" t="s">
        <v>125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132</v>
      </c>
      <c r="BK168" s="173" t="n">
        <f aca="false">ROUND(I168*H168,2)</f>
        <v>0</v>
      </c>
      <c r="BL168" s="3" t="s">
        <v>131</v>
      </c>
      <c r="BM168" s="172" t="s">
        <v>211</v>
      </c>
    </row>
    <row r="169" s="174" customFormat="true" ht="12.8" hidden="false" customHeight="false" outlineLevel="0" collapsed="false">
      <c r="B169" s="175"/>
      <c r="D169" s="176" t="s">
        <v>140</v>
      </c>
      <c r="F169" s="178" t="s">
        <v>212</v>
      </c>
      <c r="H169" s="179" t="n">
        <v>37.282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140</v>
      </c>
      <c r="AU169" s="177" t="s">
        <v>132</v>
      </c>
      <c r="AV169" s="174" t="s">
        <v>132</v>
      </c>
      <c r="AW169" s="174" t="s">
        <v>2</v>
      </c>
      <c r="AX169" s="174" t="s">
        <v>79</v>
      </c>
      <c r="AY169" s="177" t="s">
        <v>125</v>
      </c>
    </row>
    <row r="170" s="27" customFormat="true" ht="24.15" hidden="false" customHeight="true" outlineLevel="0" collapsed="false">
      <c r="A170" s="22"/>
      <c r="B170" s="160"/>
      <c r="C170" s="161" t="s">
        <v>213</v>
      </c>
      <c r="D170" s="161" t="s">
        <v>127</v>
      </c>
      <c r="E170" s="162" t="s">
        <v>214</v>
      </c>
      <c r="F170" s="163" t="s">
        <v>215</v>
      </c>
      <c r="G170" s="164" t="s">
        <v>202</v>
      </c>
      <c r="H170" s="165" t="n">
        <v>2.663</v>
      </c>
      <c r="I170" s="166"/>
      <c r="J170" s="167" t="n">
        <f aca="false">ROUND(I170*H170,2)</f>
        <v>0</v>
      </c>
      <c r="K170" s="163" t="s">
        <v>149</v>
      </c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131</v>
      </c>
      <c r="AT170" s="172" t="s">
        <v>127</v>
      </c>
      <c r="AU170" s="172" t="s">
        <v>132</v>
      </c>
      <c r="AY170" s="3" t="s">
        <v>125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132</v>
      </c>
      <c r="BK170" s="173" t="n">
        <f aca="false">ROUND(I170*H170,2)</f>
        <v>0</v>
      </c>
      <c r="BL170" s="3" t="s">
        <v>131</v>
      </c>
      <c r="BM170" s="172" t="s">
        <v>216</v>
      </c>
    </row>
    <row r="171" s="146" customFormat="true" ht="22.8" hidden="false" customHeight="true" outlineLevel="0" collapsed="false">
      <c r="B171" s="147"/>
      <c r="D171" s="148" t="s">
        <v>73</v>
      </c>
      <c r="E171" s="158" t="s">
        <v>217</v>
      </c>
      <c r="F171" s="158" t="s">
        <v>218</v>
      </c>
      <c r="I171" s="150"/>
      <c r="J171" s="159" t="n">
        <f aca="false">BK171</f>
        <v>0</v>
      </c>
      <c r="L171" s="147"/>
      <c r="M171" s="152"/>
      <c r="N171" s="153"/>
      <c r="O171" s="153"/>
      <c r="P171" s="154" t="n">
        <f aca="false">P172</f>
        <v>0</v>
      </c>
      <c r="Q171" s="153"/>
      <c r="R171" s="154" t="n">
        <f aca="false">R172</f>
        <v>0</v>
      </c>
      <c r="S171" s="153"/>
      <c r="T171" s="155" t="n">
        <f aca="false">T172</f>
        <v>0</v>
      </c>
      <c r="AR171" s="148" t="s">
        <v>79</v>
      </c>
      <c r="AT171" s="156" t="s">
        <v>73</v>
      </c>
      <c r="AU171" s="156" t="s">
        <v>79</v>
      </c>
      <c r="AY171" s="148" t="s">
        <v>125</v>
      </c>
      <c r="BK171" s="157" t="n">
        <f aca="false">BK172</f>
        <v>0</v>
      </c>
    </row>
    <row r="172" s="27" customFormat="true" ht="21.75" hidden="false" customHeight="true" outlineLevel="0" collapsed="false">
      <c r="A172" s="22"/>
      <c r="B172" s="160"/>
      <c r="C172" s="161" t="s">
        <v>219</v>
      </c>
      <c r="D172" s="161" t="s">
        <v>127</v>
      </c>
      <c r="E172" s="162" t="s">
        <v>220</v>
      </c>
      <c r="F172" s="163" t="s">
        <v>221</v>
      </c>
      <c r="G172" s="164" t="s">
        <v>202</v>
      </c>
      <c r="H172" s="165" t="n">
        <v>2.414</v>
      </c>
      <c r="I172" s="166"/>
      <c r="J172" s="167" t="n">
        <f aca="false">ROUND(I172*H172,2)</f>
        <v>0</v>
      </c>
      <c r="K172" s="163" t="s">
        <v>149</v>
      </c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131</v>
      </c>
      <c r="AT172" s="172" t="s">
        <v>127</v>
      </c>
      <c r="AU172" s="172" t="s">
        <v>132</v>
      </c>
      <c r="AY172" s="3" t="s">
        <v>125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132</v>
      </c>
      <c r="BK172" s="173" t="n">
        <f aca="false">ROUND(I172*H172,2)</f>
        <v>0</v>
      </c>
      <c r="BL172" s="3" t="s">
        <v>131</v>
      </c>
      <c r="BM172" s="172" t="s">
        <v>222</v>
      </c>
    </row>
    <row r="173" s="146" customFormat="true" ht="25.9" hidden="false" customHeight="true" outlineLevel="0" collapsed="false">
      <c r="B173" s="147"/>
      <c r="D173" s="148" t="s">
        <v>73</v>
      </c>
      <c r="E173" s="149" t="s">
        <v>223</v>
      </c>
      <c r="F173" s="149" t="s">
        <v>224</v>
      </c>
      <c r="I173" s="150"/>
      <c r="J173" s="151" t="n">
        <f aca="false">BK173</f>
        <v>0</v>
      </c>
      <c r="L173" s="147"/>
      <c r="M173" s="152"/>
      <c r="N173" s="153"/>
      <c r="O173" s="153"/>
      <c r="P173" s="154" t="n">
        <f aca="false">P174+P177+P189+P192+P199+P214+P219+P229+P241+P257+P268+P275</f>
        <v>0</v>
      </c>
      <c r="Q173" s="153"/>
      <c r="R173" s="154" t="n">
        <f aca="false">R174+R177+R189+R192+R199+R214+R219+R229+R241+R257+R268+R275</f>
        <v>0.8040237</v>
      </c>
      <c r="S173" s="153"/>
      <c r="T173" s="155" t="n">
        <f aca="false">T174+T177+T189+T192+T199+T214+T219+T229+T241+T257+T268+T275</f>
        <v>0.4396213</v>
      </c>
      <c r="AR173" s="148" t="s">
        <v>132</v>
      </c>
      <c r="AT173" s="156" t="s">
        <v>73</v>
      </c>
      <c r="AU173" s="156" t="s">
        <v>74</v>
      </c>
      <c r="AY173" s="148" t="s">
        <v>125</v>
      </c>
      <c r="BK173" s="157" t="n">
        <f aca="false">BK174+BK177+BK189+BK192+BK199+BK214+BK219+BK229+BK241+BK257+BK268+BK275</f>
        <v>0</v>
      </c>
    </row>
    <row r="174" s="146" customFormat="true" ht="22.8" hidden="false" customHeight="true" outlineLevel="0" collapsed="false">
      <c r="B174" s="147"/>
      <c r="D174" s="148" t="s">
        <v>73</v>
      </c>
      <c r="E174" s="158" t="s">
        <v>225</v>
      </c>
      <c r="F174" s="158" t="s">
        <v>226</v>
      </c>
      <c r="I174" s="150"/>
      <c r="J174" s="159" t="n">
        <f aca="false">BK174</f>
        <v>0</v>
      </c>
      <c r="L174" s="147"/>
      <c r="M174" s="152"/>
      <c r="N174" s="153"/>
      <c r="O174" s="153"/>
      <c r="P174" s="154" t="n">
        <f aca="false">SUM(P175:P176)</f>
        <v>0</v>
      </c>
      <c r="Q174" s="153"/>
      <c r="R174" s="154" t="n">
        <f aca="false">SUM(R175:R176)</f>
        <v>0.00157</v>
      </c>
      <c r="S174" s="153"/>
      <c r="T174" s="155" t="n">
        <f aca="false">SUM(T175:T176)</f>
        <v>0</v>
      </c>
      <c r="AR174" s="148" t="s">
        <v>132</v>
      </c>
      <c r="AT174" s="156" t="s">
        <v>73</v>
      </c>
      <c r="AU174" s="156" t="s">
        <v>79</v>
      </c>
      <c r="AY174" s="148" t="s">
        <v>125</v>
      </c>
      <c r="BK174" s="157" t="n">
        <f aca="false">SUM(BK175:BK176)</f>
        <v>0</v>
      </c>
    </row>
    <row r="175" s="27" customFormat="true" ht="16.5" hidden="false" customHeight="true" outlineLevel="0" collapsed="false">
      <c r="A175" s="22"/>
      <c r="B175" s="160"/>
      <c r="C175" s="161" t="s">
        <v>227</v>
      </c>
      <c r="D175" s="161" t="s">
        <v>127</v>
      </c>
      <c r="E175" s="162" t="s">
        <v>228</v>
      </c>
      <c r="F175" s="163" t="s">
        <v>229</v>
      </c>
      <c r="G175" s="164" t="s">
        <v>130</v>
      </c>
      <c r="H175" s="165" t="n">
        <v>1</v>
      </c>
      <c r="I175" s="166"/>
      <c r="J175" s="167" t="n">
        <f aca="false">ROUND(I175*H175,2)</f>
        <v>0</v>
      </c>
      <c r="K175" s="163"/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0.00157</v>
      </c>
      <c r="R175" s="170" t="n">
        <f aca="false">Q175*H175</f>
        <v>0.00157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204</v>
      </c>
      <c r="AT175" s="172" t="s">
        <v>127</v>
      </c>
      <c r="AU175" s="172" t="s">
        <v>132</v>
      </c>
      <c r="AY175" s="3" t="s">
        <v>125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132</v>
      </c>
      <c r="BK175" s="173" t="n">
        <f aca="false">ROUND(I175*H175,2)</f>
        <v>0</v>
      </c>
      <c r="BL175" s="3" t="s">
        <v>204</v>
      </c>
      <c r="BM175" s="172" t="s">
        <v>230</v>
      </c>
    </row>
    <row r="176" s="27" customFormat="true" ht="24.15" hidden="false" customHeight="true" outlineLevel="0" collapsed="false">
      <c r="A176" s="22"/>
      <c r="B176" s="160"/>
      <c r="C176" s="161" t="s">
        <v>6</v>
      </c>
      <c r="D176" s="161" t="s">
        <v>127</v>
      </c>
      <c r="E176" s="162" t="s">
        <v>231</v>
      </c>
      <c r="F176" s="163" t="s">
        <v>232</v>
      </c>
      <c r="G176" s="164" t="s">
        <v>233</v>
      </c>
      <c r="H176" s="193"/>
      <c r="I176" s="166"/>
      <c r="J176" s="167" t="n">
        <f aca="false">ROUND(I176*H176,2)</f>
        <v>0</v>
      </c>
      <c r="K176" s="163" t="s">
        <v>149</v>
      </c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204</v>
      </c>
      <c r="AT176" s="172" t="s">
        <v>127</v>
      </c>
      <c r="AU176" s="172" t="s">
        <v>132</v>
      </c>
      <c r="AY176" s="3" t="s">
        <v>125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132</v>
      </c>
      <c r="BK176" s="173" t="n">
        <f aca="false">ROUND(I176*H176,2)</f>
        <v>0</v>
      </c>
      <c r="BL176" s="3" t="s">
        <v>204</v>
      </c>
      <c r="BM176" s="172" t="s">
        <v>234</v>
      </c>
    </row>
    <row r="177" s="146" customFormat="true" ht="22.8" hidden="false" customHeight="true" outlineLevel="0" collapsed="false">
      <c r="B177" s="147"/>
      <c r="D177" s="148" t="s">
        <v>73</v>
      </c>
      <c r="E177" s="158" t="s">
        <v>235</v>
      </c>
      <c r="F177" s="158" t="s">
        <v>236</v>
      </c>
      <c r="I177" s="150"/>
      <c r="J177" s="159" t="n">
        <f aca="false">BK177</f>
        <v>0</v>
      </c>
      <c r="L177" s="147"/>
      <c r="M177" s="152"/>
      <c r="N177" s="153"/>
      <c r="O177" s="153"/>
      <c r="P177" s="154" t="n">
        <f aca="false">SUM(P178:P188)</f>
        <v>0</v>
      </c>
      <c r="Q177" s="153"/>
      <c r="R177" s="154" t="n">
        <f aca="false">SUM(R178:R188)</f>
        <v>0.04471</v>
      </c>
      <c r="S177" s="153"/>
      <c r="T177" s="155" t="n">
        <f aca="false">SUM(T178:T188)</f>
        <v>0.13314</v>
      </c>
      <c r="AR177" s="148" t="s">
        <v>132</v>
      </c>
      <c r="AT177" s="156" t="s">
        <v>73</v>
      </c>
      <c r="AU177" s="156" t="s">
        <v>79</v>
      </c>
      <c r="AY177" s="148" t="s">
        <v>125</v>
      </c>
      <c r="BK177" s="157" t="n">
        <f aca="false">SUM(BK178:BK188)</f>
        <v>0</v>
      </c>
    </row>
    <row r="178" s="27" customFormat="true" ht="16.5" hidden="false" customHeight="true" outlineLevel="0" collapsed="false">
      <c r="A178" s="22"/>
      <c r="B178" s="160"/>
      <c r="C178" s="161" t="s">
        <v>237</v>
      </c>
      <c r="D178" s="161" t="s">
        <v>127</v>
      </c>
      <c r="E178" s="162" t="s">
        <v>238</v>
      </c>
      <c r="F178" s="163" t="s">
        <v>239</v>
      </c>
      <c r="G178" s="164" t="s">
        <v>240</v>
      </c>
      <c r="H178" s="165" t="n">
        <v>1</v>
      </c>
      <c r="I178" s="166"/>
      <c r="J178" s="167" t="n">
        <f aca="false">ROUND(I178*H178,2)</f>
        <v>0</v>
      </c>
      <c r="K178" s="163" t="s">
        <v>149</v>
      </c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0.0342</v>
      </c>
      <c r="T178" s="171" t="n">
        <f aca="false">S178*H178</f>
        <v>0.0342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204</v>
      </c>
      <c r="AT178" s="172" t="s">
        <v>127</v>
      </c>
      <c r="AU178" s="172" t="s">
        <v>132</v>
      </c>
      <c r="AY178" s="3" t="s">
        <v>125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132</v>
      </c>
      <c r="BK178" s="173" t="n">
        <f aca="false">ROUND(I178*H178,2)</f>
        <v>0</v>
      </c>
      <c r="BL178" s="3" t="s">
        <v>204</v>
      </c>
      <c r="BM178" s="172" t="s">
        <v>241</v>
      </c>
    </row>
    <row r="179" s="27" customFormat="true" ht="24.15" hidden="false" customHeight="true" outlineLevel="0" collapsed="false">
      <c r="A179" s="22"/>
      <c r="B179" s="160"/>
      <c r="C179" s="161" t="s">
        <v>242</v>
      </c>
      <c r="D179" s="161" t="s">
        <v>127</v>
      </c>
      <c r="E179" s="162" t="s">
        <v>243</v>
      </c>
      <c r="F179" s="163" t="s">
        <v>244</v>
      </c>
      <c r="G179" s="164" t="s">
        <v>240</v>
      </c>
      <c r="H179" s="165" t="n">
        <v>1</v>
      </c>
      <c r="I179" s="166"/>
      <c r="J179" s="167" t="n">
        <f aca="false">ROUND(I179*H179,2)</f>
        <v>0</v>
      </c>
      <c r="K179" s="163" t="s">
        <v>149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0.02894</v>
      </c>
      <c r="R179" s="170" t="n">
        <f aca="false">Q179*H179</f>
        <v>0.02894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204</v>
      </c>
      <c r="AT179" s="172" t="s">
        <v>127</v>
      </c>
      <c r="AU179" s="172" t="s">
        <v>132</v>
      </c>
      <c r="AY179" s="3" t="s">
        <v>125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132</v>
      </c>
      <c r="BK179" s="173" t="n">
        <f aca="false">ROUND(I179*H179,2)</f>
        <v>0</v>
      </c>
      <c r="BL179" s="3" t="s">
        <v>204</v>
      </c>
      <c r="BM179" s="172" t="s">
        <v>245</v>
      </c>
    </row>
    <row r="180" s="27" customFormat="true" ht="16.5" hidden="false" customHeight="true" outlineLevel="0" collapsed="false">
      <c r="A180" s="22"/>
      <c r="B180" s="160"/>
      <c r="C180" s="161" t="s">
        <v>246</v>
      </c>
      <c r="D180" s="161" t="s">
        <v>127</v>
      </c>
      <c r="E180" s="162" t="s">
        <v>247</v>
      </c>
      <c r="F180" s="163" t="s">
        <v>248</v>
      </c>
      <c r="G180" s="164" t="s">
        <v>240</v>
      </c>
      <c r="H180" s="165" t="n">
        <v>1</v>
      </c>
      <c r="I180" s="166"/>
      <c r="J180" s="167" t="n">
        <f aca="false">ROUND(I180*H180,2)</f>
        <v>0</v>
      </c>
      <c r="K180" s="163" t="s">
        <v>149</v>
      </c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0.01946</v>
      </c>
      <c r="T180" s="171" t="n">
        <f aca="false">S180*H180</f>
        <v>0.01946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204</v>
      </c>
      <c r="AT180" s="172" t="s">
        <v>127</v>
      </c>
      <c r="AU180" s="172" t="s">
        <v>132</v>
      </c>
      <c r="AY180" s="3" t="s">
        <v>125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132</v>
      </c>
      <c r="BK180" s="173" t="n">
        <f aca="false">ROUND(I180*H180,2)</f>
        <v>0</v>
      </c>
      <c r="BL180" s="3" t="s">
        <v>204</v>
      </c>
      <c r="BM180" s="172" t="s">
        <v>249</v>
      </c>
    </row>
    <row r="181" s="27" customFormat="true" ht="24.15" hidden="false" customHeight="true" outlineLevel="0" collapsed="false">
      <c r="A181" s="22"/>
      <c r="B181" s="160"/>
      <c r="C181" s="161" t="s">
        <v>250</v>
      </c>
      <c r="D181" s="161" t="s">
        <v>127</v>
      </c>
      <c r="E181" s="162" t="s">
        <v>251</v>
      </c>
      <c r="F181" s="163" t="s">
        <v>252</v>
      </c>
      <c r="G181" s="164" t="s">
        <v>240</v>
      </c>
      <c r="H181" s="165" t="n">
        <v>1</v>
      </c>
      <c r="I181" s="166"/>
      <c r="J181" s="167" t="n">
        <f aca="false">ROUND(I181*H181,2)</f>
        <v>0</v>
      </c>
      <c r="K181" s="163" t="s">
        <v>149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0.01197</v>
      </c>
      <c r="R181" s="170" t="n">
        <f aca="false">Q181*H181</f>
        <v>0.01197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204</v>
      </c>
      <c r="AT181" s="172" t="s">
        <v>127</v>
      </c>
      <c r="AU181" s="172" t="s">
        <v>132</v>
      </c>
      <c r="AY181" s="3" t="s">
        <v>125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132</v>
      </c>
      <c r="BK181" s="173" t="n">
        <f aca="false">ROUND(I181*H181,2)</f>
        <v>0</v>
      </c>
      <c r="BL181" s="3" t="s">
        <v>204</v>
      </c>
      <c r="BM181" s="172" t="s">
        <v>253</v>
      </c>
    </row>
    <row r="182" s="27" customFormat="true" ht="24.15" hidden="false" customHeight="true" outlineLevel="0" collapsed="false">
      <c r="A182" s="22"/>
      <c r="B182" s="160"/>
      <c r="C182" s="161" t="s">
        <v>254</v>
      </c>
      <c r="D182" s="161" t="s">
        <v>127</v>
      </c>
      <c r="E182" s="162" t="s">
        <v>255</v>
      </c>
      <c r="F182" s="163" t="s">
        <v>256</v>
      </c>
      <c r="G182" s="164" t="s">
        <v>240</v>
      </c>
      <c r="H182" s="165" t="n">
        <v>1</v>
      </c>
      <c r="I182" s="166"/>
      <c r="J182" s="167" t="n">
        <f aca="false">ROUND(I182*H182,2)</f>
        <v>0</v>
      </c>
      <c r="K182" s="163" t="s">
        <v>149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0.0092</v>
      </c>
      <c r="T182" s="171" t="n">
        <f aca="false">S182*H182</f>
        <v>0.0092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204</v>
      </c>
      <c r="AT182" s="172" t="s">
        <v>127</v>
      </c>
      <c r="AU182" s="172" t="s">
        <v>132</v>
      </c>
      <c r="AY182" s="3" t="s">
        <v>125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132</v>
      </c>
      <c r="BK182" s="173" t="n">
        <f aca="false">ROUND(I182*H182,2)</f>
        <v>0</v>
      </c>
      <c r="BL182" s="3" t="s">
        <v>204</v>
      </c>
      <c r="BM182" s="172" t="s">
        <v>257</v>
      </c>
    </row>
    <row r="183" s="27" customFormat="true" ht="24.15" hidden="false" customHeight="true" outlineLevel="0" collapsed="false">
      <c r="A183" s="22"/>
      <c r="B183" s="160"/>
      <c r="C183" s="161" t="s">
        <v>258</v>
      </c>
      <c r="D183" s="161" t="s">
        <v>127</v>
      </c>
      <c r="E183" s="162" t="s">
        <v>259</v>
      </c>
      <c r="F183" s="163" t="s">
        <v>260</v>
      </c>
      <c r="G183" s="164" t="s">
        <v>240</v>
      </c>
      <c r="H183" s="165" t="n">
        <v>1</v>
      </c>
      <c r="I183" s="166"/>
      <c r="J183" s="167" t="n">
        <f aca="false">ROUND(I183*H183,2)</f>
        <v>0</v>
      </c>
      <c r="K183" s="163"/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0.067</v>
      </c>
      <c r="T183" s="171" t="n">
        <f aca="false">S183*H183</f>
        <v>0.067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204</v>
      </c>
      <c r="AT183" s="172" t="s">
        <v>127</v>
      </c>
      <c r="AU183" s="172" t="s">
        <v>132</v>
      </c>
      <c r="AY183" s="3" t="s">
        <v>125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132</v>
      </c>
      <c r="BK183" s="173" t="n">
        <f aca="false">ROUND(I183*H183,2)</f>
        <v>0</v>
      </c>
      <c r="BL183" s="3" t="s">
        <v>204</v>
      </c>
      <c r="BM183" s="172" t="s">
        <v>261</v>
      </c>
    </row>
    <row r="184" s="27" customFormat="true" ht="16.5" hidden="false" customHeight="true" outlineLevel="0" collapsed="false">
      <c r="A184" s="22"/>
      <c r="B184" s="160"/>
      <c r="C184" s="161" t="s">
        <v>262</v>
      </c>
      <c r="D184" s="161" t="s">
        <v>127</v>
      </c>
      <c r="E184" s="162" t="s">
        <v>263</v>
      </c>
      <c r="F184" s="163" t="s">
        <v>264</v>
      </c>
      <c r="G184" s="164" t="s">
        <v>240</v>
      </c>
      <c r="H184" s="165" t="n">
        <v>1</v>
      </c>
      <c r="I184" s="166"/>
      <c r="J184" s="167" t="n">
        <f aca="false">ROUND(I184*H184,2)</f>
        <v>0</v>
      </c>
      <c r="K184" s="163" t="s">
        <v>149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0.00156</v>
      </c>
      <c r="T184" s="171" t="n">
        <f aca="false">S184*H184</f>
        <v>0.00156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204</v>
      </c>
      <c r="AT184" s="172" t="s">
        <v>127</v>
      </c>
      <c r="AU184" s="172" t="s">
        <v>132</v>
      </c>
      <c r="AY184" s="3" t="s">
        <v>125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132</v>
      </c>
      <c r="BK184" s="173" t="n">
        <f aca="false">ROUND(I184*H184,2)</f>
        <v>0</v>
      </c>
      <c r="BL184" s="3" t="s">
        <v>204</v>
      </c>
      <c r="BM184" s="172" t="s">
        <v>265</v>
      </c>
    </row>
    <row r="185" s="27" customFormat="true" ht="16.5" hidden="false" customHeight="true" outlineLevel="0" collapsed="false">
      <c r="A185" s="22"/>
      <c r="B185" s="160"/>
      <c r="C185" s="161" t="s">
        <v>266</v>
      </c>
      <c r="D185" s="161" t="s">
        <v>127</v>
      </c>
      <c r="E185" s="162" t="s">
        <v>267</v>
      </c>
      <c r="F185" s="163" t="s">
        <v>268</v>
      </c>
      <c r="G185" s="164" t="s">
        <v>240</v>
      </c>
      <c r="H185" s="165" t="n">
        <v>2</v>
      </c>
      <c r="I185" s="166"/>
      <c r="J185" s="167" t="n">
        <f aca="false">ROUND(I185*H185,2)</f>
        <v>0</v>
      </c>
      <c r="K185" s="163" t="s">
        <v>149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0.00086</v>
      </c>
      <c r="T185" s="171" t="n">
        <f aca="false">S185*H185</f>
        <v>0.00172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204</v>
      </c>
      <c r="AT185" s="172" t="s">
        <v>127</v>
      </c>
      <c r="AU185" s="172" t="s">
        <v>132</v>
      </c>
      <c r="AY185" s="3" t="s">
        <v>125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132</v>
      </c>
      <c r="BK185" s="173" t="n">
        <f aca="false">ROUND(I185*H185,2)</f>
        <v>0</v>
      </c>
      <c r="BL185" s="3" t="s">
        <v>204</v>
      </c>
      <c r="BM185" s="172" t="s">
        <v>269</v>
      </c>
    </row>
    <row r="186" s="27" customFormat="true" ht="16.5" hidden="false" customHeight="true" outlineLevel="0" collapsed="false">
      <c r="A186" s="22"/>
      <c r="B186" s="160"/>
      <c r="C186" s="161" t="s">
        <v>270</v>
      </c>
      <c r="D186" s="161" t="s">
        <v>127</v>
      </c>
      <c r="E186" s="162" t="s">
        <v>271</v>
      </c>
      <c r="F186" s="163" t="s">
        <v>272</v>
      </c>
      <c r="G186" s="164" t="s">
        <v>240</v>
      </c>
      <c r="H186" s="165" t="n">
        <v>1</v>
      </c>
      <c r="I186" s="166"/>
      <c r="J186" s="167" t="n">
        <f aca="false">ROUND(I186*H186,2)</f>
        <v>0</v>
      </c>
      <c r="K186" s="163" t="s">
        <v>149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0.00184</v>
      </c>
      <c r="R186" s="170" t="n">
        <f aca="false">Q186*H186</f>
        <v>0.00184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204</v>
      </c>
      <c r="AT186" s="172" t="s">
        <v>127</v>
      </c>
      <c r="AU186" s="172" t="s">
        <v>132</v>
      </c>
      <c r="AY186" s="3" t="s">
        <v>125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132</v>
      </c>
      <c r="BK186" s="173" t="n">
        <f aca="false">ROUND(I186*H186,2)</f>
        <v>0</v>
      </c>
      <c r="BL186" s="3" t="s">
        <v>204</v>
      </c>
      <c r="BM186" s="172" t="s">
        <v>273</v>
      </c>
    </row>
    <row r="187" s="27" customFormat="true" ht="24.15" hidden="false" customHeight="true" outlineLevel="0" collapsed="false">
      <c r="A187" s="22"/>
      <c r="B187" s="160"/>
      <c r="C187" s="161" t="s">
        <v>274</v>
      </c>
      <c r="D187" s="161" t="s">
        <v>127</v>
      </c>
      <c r="E187" s="162" t="s">
        <v>275</v>
      </c>
      <c r="F187" s="163" t="s">
        <v>276</v>
      </c>
      <c r="G187" s="164" t="s">
        <v>240</v>
      </c>
      <c r="H187" s="165" t="n">
        <v>1</v>
      </c>
      <c r="I187" s="166"/>
      <c r="J187" s="167" t="n">
        <f aca="false">ROUND(I187*H187,2)</f>
        <v>0</v>
      </c>
      <c r="K187" s="163" t="s">
        <v>149</v>
      </c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0.00196</v>
      </c>
      <c r="R187" s="170" t="n">
        <f aca="false">Q187*H187</f>
        <v>0.00196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204</v>
      </c>
      <c r="AT187" s="172" t="s">
        <v>127</v>
      </c>
      <c r="AU187" s="172" t="s">
        <v>132</v>
      </c>
      <c r="AY187" s="3" t="s">
        <v>125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132</v>
      </c>
      <c r="BK187" s="173" t="n">
        <f aca="false">ROUND(I187*H187,2)</f>
        <v>0</v>
      </c>
      <c r="BL187" s="3" t="s">
        <v>204</v>
      </c>
      <c r="BM187" s="172" t="s">
        <v>277</v>
      </c>
    </row>
    <row r="188" s="27" customFormat="true" ht="24.15" hidden="false" customHeight="true" outlineLevel="0" collapsed="false">
      <c r="A188" s="22"/>
      <c r="B188" s="160"/>
      <c r="C188" s="161" t="s">
        <v>278</v>
      </c>
      <c r="D188" s="161" t="s">
        <v>127</v>
      </c>
      <c r="E188" s="162" t="s">
        <v>279</v>
      </c>
      <c r="F188" s="163" t="s">
        <v>280</v>
      </c>
      <c r="G188" s="164" t="s">
        <v>233</v>
      </c>
      <c r="H188" s="193"/>
      <c r="I188" s="166"/>
      <c r="J188" s="167" t="n">
        <f aca="false">ROUND(I188*H188,2)</f>
        <v>0</v>
      </c>
      <c r="K188" s="163" t="s">
        <v>149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204</v>
      </c>
      <c r="AT188" s="172" t="s">
        <v>127</v>
      </c>
      <c r="AU188" s="172" t="s">
        <v>132</v>
      </c>
      <c r="AY188" s="3" t="s">
        <v>125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132</v>
      </c>
      <c r="BK188" s="173" t="n">
        <f aca="false">ROUND(I188*H188,2)</f>
        <v>0</v>
      </c>
      <c r="BL188" s="3" t="s">
        <v>204</v>
      </c>
      <c r="BM188" s="172" t="s">
        <v>281</v>
      </c>
    </row>
    <row r="189" s="146" customFormat="true" ht="22.8" hidden="false" customHeight="true" outlineLevel="0" collapsed="false">
      <c r="B189" s="147"/>
      <c r="D189" s="148" t="s">
        <v>73</v>
      </c>
      <c r="E189" s="158" t="s">
        <v>282</v>
      </c>
      <c r="F189" s="158" t="s">
        <v>283</v>
      </c>
      <c r="I189" s="150"/>
      <c r="J189" s="159" t="n">
        <f aca="false">BK189</f>
        <v>0</v>
      </c>
      <c r="L189" s="147"/>
      <c r="M189" s="152"/>
      <c r="N189" s="153"/>
      <c r="O189" s="153"/>
      <c r="P189" s="154" t="n">
        <f aca="false">SUM(P190:P191)</f>
        <v>0</v>
      </c>
      <c r="Q189" s="153"/>
      <c r="R189" s="154" t="n">
        <f aca="false">SUM(R190:R191)</f>
        <v>0.00042</v>
      </c>
      <c r="S189" s="153"/>
      <c r="T189" s="155" t="n">
        <f aca="false">SUM(T190:T191)</f>
        <v>0</v>
      </c>
      <c r="AR189" s="148" t="s">
        <v>132</v>
      </c>
      <c r="AT189" s="156" t="s">
        <v>73</v>
      </c>
      <c r="AU189" s="156" t="s">
        <v>79</v>
      </c>
      <c r="AY189" s="148" t="s">
        <v>125</v>
      </c>
      <c r="BK189" s="157" t="n">
        <f aca="false">SUM(BK190:BK191)</f>
        <v>0</v>
      </c>
    </row>
    <row r="190" s="27" customFormat="true" ht="16.5" hidden="false" customHeight="true" outlineLevel="0" collapsed="false">
      <c r="A190" s="22"/>
      <c r="B190" s="160"/>
      <c r="C190" s="161" t="s">
        <v>284</v>
      </c>
      <c r="D190" s="161" t="s">
        <v>127</v>
      </c>
      <c r="E190" s="162" t="s">
        <v>285</v>
      </c>
      <c r="F190" s="163" t="s">
        <v>286</v>
      </c>
      <c r="G190" s="164" t="s">
        <v>184</v>
      </c>
      <c r="H190" s="165" t="n">
        <v>3</v>
      </c>
      <c r="I190" s="166"/>
      <c r="J190" s="167" t="n">
        <f aca="false">ROUND(I190*H190,2)</f>
        <v>0</v>
      </c>
      <c r="K190" s="163"/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0.00014</v>
      </c>
      <c r="R190" s="170" t="n">
        <f aca="false">Q190*H190</f>
        <v>0.00042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204</v>
      </c>
      <c r="AT190" s="172" t="s">
        <v>127</v>
      </c>
      <c r="AU190" s="172" t="s">
        <v>132</v>
      </c>
      <c r="AY190" s="3" t="s">
        <v>125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132</v>
      </c>
      <c r="BK190" s="173" t="n">
        <f aca="false">ROUND(I190*H190,2)</f>
        <v>0</v>
      </c>
      <c r="BL190" s="3" t="s">
        <v>204</v>
      </c>
      <c r="BM190" s="172" t="s">
        <v>287</v>
      </c>
    </row>
    <row r="191" s="27" customFormat="true" ht="24.15" hidden="false" customHeight="true" outlineLevel="0" collapsed="false">
      <c r="A191" s="22"/>
      <c r="B191" s="160"/>
      <c r="C191" s="161" t="s">
        <v>288</v>
      </c>
      <c r="D191" s="161" t="s">
        <v>127</v>
      </c>
      <c r="E191" s="162" t="s">
        <v>289</v>
      </c>
      <c r="F191" s="163" t="s">
        <v>290</v>
      </c>
      <c r="G191" s="164" t="s">
        <v>233</v>
      </c>
      <c r="H191" s="193"/>
      <c r="I191" s="166"/>
      <c r="J191" s="167" t="n">
        <f aca="false">ROUND(I191*H191,2)</f>
        <v>0</v>
      </c>
      <c r="K191" s="163" t="s">
        <v>149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204</v>
      </c>
      <c r="AT191" s="172" t="s">
        <v>127</v>
      </c>
      <c r="AU191" s="172" t="s">
        <v>132</v>
      </c>
      <c r="AY191" s="3" t="s">
        <v>125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132</v>
      </c>
      <c r="BK191" s="173" t="n">
        <f aca="false">ROUND(I191*H191,2)</f>
        <v>0</v>
      </c>
      <c r="BL191" s="3" t="s">
        <v>204</v>
      </c>
      <c r="BM191" s="172" t="s">
        <v>291</v>
      </c>
    </row>
    <row r="192" s="146" customFormat="true" ht="22.8" hidden="false" customHeight="true" outlineLevel="0" collapsed="false">
      <c r="B192" s="147"/>
      <c r="D192" s="148" t="s">
        <v>73</v>
      </c>
      <c r="E192" s="158" t="s">
        <v>292</v>
      </c>
      <c r="F192" s="158" t="s">
        <v>293</v>
      </c>
      <c r="I192" s="150"/>
      <c r="J192" s="159" t="n">
        <f aca="false">BK192</f>
        <v>0</v>
      </c>
      <c r="L192" s="147"/>
      <c r="M192" s="152"/>
      <c r="N192" s="153"/>
      <c r="O192" s="153"/>
      <c r="P192" s="154" t="n">
        <f aca="false">SUM(P193:P198)</f>
        <v>0</v>
      </c>
      <c r="Q192" s="153"/>
      <c r="R192" s="154" t="n">
        <f aca="false">SUM(R193:R198)</f>
        <v>0.05071</v>
      </c>
      <c r="S192" s="153"/>
      <c r="T192" s="155" t="n">
        <f aca="false">SUM(T193:T198)</f>
        <v>0.0238</v>
      </c>
      <c r="AR192" s="148" t="s">
        <v>132</v>
      </c>
      <c r="AT192" s="156" t="s">
        <v>73</v>
      </c>
      <c r="AU192" s="156" t="s">
        <v>79</v>
      </c>
      <c r="AY192" s="148" t="s">
        <v>125</v>
      </c>
      <c r="BK192" s="157" t="n">
        <f aca="false">SUM(BK193:BK198)</f>
        <v>0</v>
      </c>
    </row>
    <row r="193" s="27" customFormat="true" ht="16.5" hidden="false" customHeight="true" outlineLevel="0" collapsed="false">
      <c r="A193" s="22"/>
      <c r="B193" s="160"/>
      <c r="C193" s="161" t="s">
        <v>294</v>
      </c>
      <c r="D193" s="161" t="s">
        <v>127</v>
      </c>
      <c r="E193" s="162" t="s">
        <v>295</v>
      </c>
      <c r="F193" s="163" t="s">
        <v>296</v>
      </c>
      <c r="G193" s="164" t="s">
        <v>184</v>
      </c>
      <c r="H193" s="165" t="n">
        <v>1</v>
      </c>
      <c r="I193" s="166"/>
      <c r="J193" s="167" t="n">
        <f aca="false">ROUND(I193*H193,2)</f>
        <v>0</v>
      </c>
      <c r="K193" s="163"/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0.0238</v>
      </c>
      <c r="T193" s="171" t="n">
        <f aca="false">S193*H193</f>
        <v>0.0238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204</v>
      </c>
      <c r="AT193" s="172" t="s">
        <v>127</v>
      </c>
      <c r="AU193" s="172" t="s">
        <v>132</v>
      </c>
      <c r="AY193" s="3" t="s">
        <v>125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132</v>
      </c>
      <c r="BK193" s="173" t="n">
        <f aca="false">ROUND(I193*H193,2)</f>
        <v>0</v>
      </c>
      <c r="BL193" s="3" t="s">
        <v>204</v>
      </c>
      <c r="BM193" s="172" t="s">
        <v>297</v>
      </c>
    </row>
    <row r="194" s="27" customFormat="true" ht="21.75" hidden="false" customHeight="true" outlineLevel="0" collapsed="false">
      <c r="A194" s="22"/>
      <c r="B194" s="160"/>
      <c r="C194" s="161" t="s">
        <v>298</v>
      </c>
      <c r="D194" s="161" t="s">
        <v>127</v>
      </c>
      <c r="E194" s="162" t="s">
        <v>299</v>
      </c>
      <c r="F194" s="163" t="s">
        <v>300</v>
      </c>
      <c r="G194" s="164" t="s">
        <v>184</v>
      </c>
      <c r="H194" s="165" t="n">
        <v>1</v>
      </c>
      <c r="I194" s="166"/>
      <c r="J194" s="167" t="n">
        <f aca="false">ROUND(I194*H194,2)</f>
        <v>0</v>
      </c>
      <c r="K194" s="163"/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0.05071</v>
      </c>
      <c r="R194" s="170" t="n">
        <f aca="false">Q194*H194</f>
        <v>0.05071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204</v>
      </c>
      <c r="AT194" s="172" t="s">
        <v>127</v>
      </c>
      <c r="AU194" s="172" t="s">
        <v>132</v>
      </c>
      <c r="AY194" s="3" t="s">
        <v>125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132</v>
      </c>
      <c r="BK194" s="173" t="n">
        <f aca="false">ROUND(I194*H194,2)</f>
        <v>0</v>
      </c>
      <c r="BL194" s="3" t="s">
        <v>204</v>
      </c>
      <c r="BM194" s="172" t="s">
        <v>301</v>
      </c>
    </row>
    <row r="195" s="27" customFormat="true" ht="16.5" hidden="false" customHeight="true" outlineLevel="0" collapsed="false">
      <c r="A195" s="22"/>
      <c r="B195" s="160"/>
      <c r="C195" s="161" t="s">
        <v>302</v>
      </c>
      <c r="D195" s="161" t="s">
        <v>127</v>
      </c>
      <c r="E195" s="162" t="s">
        <v>303</v>
      </c>
      <c r="F195" s="163" t="s">
        <v>304</v>
      </c>
      <c r="G195" s="164" t="s">
        <v>184</v>
      </c>
      <c r="H195" s="165" t="n">
        <v>1</v>
      </c>
      <c r="I195" s="166"/>
      <c r="J195" s="167" t="n">
        <f aca="false">ROUND(I195*H195,2)</f>
        <v>0</v>
      </c>
      <c r="K195" s="163" t="s">
        <v>149</v>
      </c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204</v>
      </c>
      <c r="AT195" s="172" t="s">
        <v>127</v>
      </c>
      <c r="AU195" s="172" t="s">
        <v>132</v>
      </c>
      <c r="AY195" s="3" t="s">
        <v>125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132</v>
      </c>
      <c r="BK195" s="173" t="n">
        <f aca="false">ROUND(I195*H195,2)</f>
        <v>0</v>
      </c>
      <c r="BL195" s="3" t="s">
        <v>204</v>
      </c>
      <c r="BM195" s="172" t="s">
        <v>305</v>
      </c>
    </row>
    <row r="196" s="27" customFormat="true" ht="16.5" hidden="false" customHeight="true" outlineLevel="0" collapsed="false">
      <c r="A196" s="22"/>
      <c r="B196" s="160"/>
      <c r="C196" s="161" t="s">
        <v>306</v>
      </c>
      <c r="D196" s="161" t="s">
        <v>127</v>
      </c>
      <c r="E196" s="162" t="s">
        <v>307</v>
      </c>
      <c r="F196" s="163" t="s">
        <v>308</v>
      </c>
      <c r="G196" s="164" t="s">
        <v>138</v>
      </c>
      <c r="H196" s="165" t="n">
        <v>30</v>
      </c>
      <c r="I196" s="166"/>
      <c r="J196" s="167" t="n">
        <f aca="false">ROUND(I196*H196,2)</f>
        <v>0</v>
      </c>
      <c r="K196" s="163" t="s">
        <v>149</v>
      </c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204</v>
      </c>
      <c r="AT196" s="172" t="s">
        <v>127</v>
      </c>
      <c r="AU196" s="172" t="s">
        <v>132</v>
      </c>
      <c r="AY196" s="3" t="s">
        <v>125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132</v>
      </c>
      <c r="BK196" s="173" t="n">
        <f aca="false">ROUND(I196*H196,2)</f>
        <v>0</v>
      </c>
      <c r="BL196" s="3" t="s">
        <v>204</v>
      </c>
      <c r="BM196" s="172" t="s">
        <v>309</v>
      </c>
    </row>
    <row r="197" s="27" customFormat="true" ht="16.5" hidden="false" customHeight="true" outlineLevel="0" collapsed="false">
      <c r="A197" s="22"/>
      <c r="B197" s="160"/>
      <c r="C197" s="161" t="s">
        <v>310</v>
      </c>
      <c r="D197" s="161" t="s">
        <v>127</v>
      </c>
      <c r="E197" s="162" t="s">
        <v>311</v>
      </c>
      <c r="F197" s="163" t="s">
        <v>312</v>
      </c>
      <c r="G197" s="164" t="s">
        <v>138</v>
      </c>
      <c r="H197" s="165" t="n">
        <v>30</v>
      </c>
      <c r="I197" s="166"/>
      <c r="J197" s="167" t="n">
        <f aca="false">ROUND(I197*H197,2)</f>
        <v>0</v>
      </c>
      <c r="K197" s="163" t="s">
        <v>149</v>
      </c>
      <c r="L197" s="23"/>
      <c r="M197" s="168"/>
      <c r="N197" s="169" t="s">
        <v>40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204</v>
      </c>
      <c r="AT197" s="172" t="s">
        <v>127</v>
      </c>
      <c r="AU197" s="172" t="s">
        <v>132</v>
      </c>
      <c r="AY197" s="3" t="s">
        <v>125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132</v>
      </c>
      <c r="BK197" s="173" t="n">
        <f aca="false">ROUND(I197*H197,2)</f>
        <v>0</v>
      </c>
      <c r="BL197" s="3" t="s">
        <v>204</v>
      </c>
      <c r="BM197" s="172" t="s">
        <v>313</v>
      </c>
    </row>
    <row r="198" s="27" customFormat="true" ht="24.15" hidden="false" customHeight="true" outlineLevel="0" collapsed="false">
      <c r="A198" s="22"/>
      <c r="B198" s="160"/>
      <c r="C198" s="161" t="s">
        <v>314</v>
      </c>
      <c r="D198" s="161" t="s">
        <v>127</v>
      </c>
      <c r="E198" s="162" t="s">
        <v>315</v>
      </c>
      <c r="F198" s="163" t="s">
        <v>316</v>
      </c>
      <c r="G198" s="164" t="s">
        <v>233</v>
      </c>
      <c r="H198" s="193"/>
      <c r="I198" s="166"/>
      <c r="J198" s="167" t="n">
        <f aca="false">ROUND(I198*H198,2)</f>
        <v>0</v>
      </c>
      <c r="K198" s="163" t="s">
        <v>149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204</v>
      </c>
      <c r="AT198" s="172" t="s">
        <v>127</v>
      </c>
      <c r="AU198" s="172" t="s">
        <v>132</v>
      </c>
      <c r="AY198" s="3" t="s">
        <v>125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132</v>
      </c>
      <c r="BK198" s="173" t="n">
        <f aca="false">ROUND(I198*H198,2)</f>
        <v>0</v>
      </c>
      <c r="BL198" s="3" t="s">
        <v>204</v>
      </c>
      <c r="BM198" s="172" t="s">
        <v>317</v>
      </c>
    </row>
    <row r="199" s="146" customFormat="true" ht="22.8" hidden="false" customHeight="true" outlineLevel="0" collapsed="false">
      <c r="B199" s="147"/>
      <c r="D199" s="148" t="s">
        <v>73</v>
      </c>
      <c r="E199" s="158" t="s">
        <v>318</v>
      </c>
      <c r="F199" s="158" t="s">
        <v>319</v>
      </c>
      <c r="I199" s="150"/>
      <c r="J199" s="159" t="n">
        <f aca="false">BK199</f>
        <v>0</v>
      </c>
      <c r="L199" s="147"/>
      <c r="M199" s="152"/>
      <c r="N199" s="153"/>
      <c r="O199" s="153"/>
      <c r="P199" s="154" t="n">
        <f aca="false">SUM(P200:P213)</f>
        <v>0</v>
      </c>
      <c r="Q199" s="153"/>
      <c r="R199" s="154" t="n">
        <f aca="false">SUM(R200:R213)</f>
        <v>0.00223</v>
      </c>
      <c r="S199" s="153"/>
      <c r="T199" s="155" t="n">
        <f aca="false">SUM(T200:T213)</f>
        <v>0.004</v>
      </c>
      <c r="AR199" s="148" t="s">
        <v>132</v>
      </c>
      <c r="AT199" s="156" t="s">
        <v>73</v>
      </c>
      <c r="AU199" s="156" t="s">
        <v>79</v>
      </c>
      <c r="AY199" s="148" t="s">
        <v>125</v>
      </c>
      <c r="BK199" s="157" t="n">
        <f aca="false">SUM(BK200:BK213)</f>
        <v>0</v>
      </c>
    </row>
    <row r="200" s="27" customFormat="true" ht="21.75" hidden="false" customHeight="true" outlineLevel="0" collapsed="false">
      <c r="A200" s="22"/>
      <c r="B200" s="160"/>
      <c r="C200" s="194" t="s">
        <v>320</v>
      </c>
      <c r="D200" s="194" t="s">
        <v>321</v>
      </c>
      <c r="E200" s="195" t="s">
        <v>322</v>
      </c>
      <c r="F200" s="196" t="s">
        <v>323</v>
      </c>
      <c r="G200" s="197" t="s">
        <v>184</v>
      </c>
      <c r="H200" s="198" t="n">
        <v>3</v>
      </c>
      <c r="I200" s="199"/>
      <c r="J200" s="200" t="n">
        <f aca="false">ROUND(I200*H200,2)</f>
        <v>0</v>
      </c>
      <c r="K200" s="196" t="s">
        <v>149</v>
      </c>
      <c r="L200" s="201"/>
      <c r="M200" s="202"/>
      <c r="N200" s="203" t="s">
        <v>40</v>
      </c>
      <c r="O200" s="60"/>
      <c r="P200" s="170" t="n">
        <f aca="false">O200*H200</f>
        <v>0</v>
      </c>
      <c r="Q200" s="170" t="n">
        <v>1E-005</v>
      </c>
      <c r="R200" s="170" t="n">
        <f aca="false">Q200*H200</f>
        <v>3E-005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278</v>
      </c>
      <c r="AT200" s="172" t="s">
        <v>321</v>
      </c>
      <c r="AU200" s="172" t="s">
        <v>132</v>
      </c>
      <c r="AY200" s="3" t="s">
        <v>125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132</v>
      </c>
      <c r="BK200" s="173" t="n">
        <f aca="false">ROUND(I200*H200,2)</f>
        <v>0</v>
      </c>
      <c r="BL200" s="3" t="s">
        <v>204</v>
      </c>
      <c r="BM200" s="172" t="s">
        <v>324</v>
      </c>
    </row>
    <row r="201" s="27" customFormat="true" ht="16.5" hidden="false" customHeight="true" outlineLevel="0" collapsed="false">
      <c r="A201" s="22"/>
      <c r="B201" s="160"/>
      <c r="C201" s="194" t="s">
        <v>325</v>
      </c>
      <c r="D201" s="194" t="s">
        <v>321</v>
      </c>
      <c r="E201" s="195" t="s">
        <v>326</v>
      </c>
      <c r="F201" s="196" t="s">
        <v>327</v>
      </c>
      <c r="G201" s="197" t="s">
        <v>184</v>
      </c>
      <c r="H201" s="198" t="n">
        <v>3</v>
      </c>
      <c r="I201" s="199"/>
      <c r="J201" s="200" t="n">
        <f aca="false">ROUND(I201*H201,2)</f>
        <v>0</v>
      </c>
      <c r="K201" s="204" t="s">
        <v>149</v>
      </c>
      <c r="L201" s="201"/>
      <c r="M201" s="202"/>
      <c r="N201" s="203" t="s">
        <v>40</v>
      </c>
      <c r="O201" s="60"/>
      <c r="P201" s="170" t="n">
        <f aca="false">O201*H201</f>
        <v>0</v>
      </c>
      <c r="Q201" s="170" t="n">
        <v>0.0002</v>
      </c>
      <c r="R201" s="170" t="n">
        <f aca="false">Q201*H201</f>
        <v>0.0006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278</v>
      </c>
      <c r="AT201" s="172" t="s">
        <v>321</v>
      </c>
      <c r="AU201" s="172" t="s">
        <v>132</v>
      </c>
      <c r="AY201" s="3" t="s">
        <v>125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132</v>
      </c>
      <c r="BK201" s="173" t="n">
        <f aca="false">ROUND(I201*H201,2)</f>
        <v>0</v>
      </c>
      <c r="BL201" s="3" t="s">
        <v>204</v>
      </c>
      <c r="BM201" s="172" t="s">
        <v>328</v>
      </c>
    </row>
    <row r="202" s="27" customFormat="true" ht="21.75" hidden="false" customHeight="true" outlineLevel="0" collapsed="false">
      <c r="A202" s="22"/>
      <c r="B202" s="160"/>
      <c r="C202" s="161" t="s">
        <v>329</v>
      </c>
      <c r="D202" s="161" t="s">
        <v>127</v>
      </c>
      <c r="E202" s="162" t="s">
        <v>330</v>
      </c>
      <c r="F202" s="163" t="s">
        <v>331</v>
      </c>
      <c r="G202" s="164" t="s">
        <v>184</v>
      </c>
      <c r="H202" s="165" t="n">
        <v>3</v>
      </c>
      <c r="I202" s="166"/>
      <c r="J202" s="167" t="n">
        <f aca="false">ROUND(I202*H202,2)</f>
        <v>0</v>
      </c>
      <c r="K202" s="163" t="s">
        <v>149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204</v>
      </c>
      <c r="AT202" s="172" t="s">
        <v>127</v>
      </c>
      <c r="AU202" s="172" t="s">
        <v>132</v>
      </c>
      <c r="AY202" s="3" t="s">
        <v>125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132</v>
      </c>
      <c r="BK202" s="173" t="n">
        <f aca="false">ROUND(I202*H202,2)</f>
        <v>0</v>
      </c>
      <c r="BL202" s="3" t="s">
        <v>204</v>
      </c>
      <c r="BM202" s="172" t="s">
        <v>332</v>
      </c>
    </row>
    <row r="203" s="27" customFormat="true" ht="24.15" hidden="false" customHeight="true" outlineLevel="0" collapsed="false">
      <c r="A203" s="22"/>
      <c r="B203" s="160"/>
      <c r="C203" s="161" t="s">
        <v>333</v>
      </c>
      <c r="D203" s="161" t="s">
        <v>127</v>
      </c>
      <c r="E203" s="162" t="s">
        <v>334</v>
      </c>
      <c r="F203" s="163" t="s">
        <v>335</v>
      </c>
      <c r="G203" s="164" t="s">
        <v>184</v>
      </c>
      <c r="H203" s="165" t="n">
        <v>2</v>
      </c>
      <c r="I203" s="166"/>
      <c r="J203" s="167" t="n">
        <f aca="false">ROUND(I203*H203,2)</f>
        <v>0</v>
      </c>
      <c r="K203" s="163" t="s">
        <v>149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204</v>
      </c>
      <c r="AT203" s="172" t="s">
        <v>127</v>
      </c>
      <c r="AU203" s="172" t="s">
        <v>132</v>
      </c>
      <c r="AY203" s="3" t="s">
        <v>125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132</v>
      </c>
      <c r="BK203" s="173" t="n">
        <f aca="false">ROUND(I203*H203,2)</f>
        <v>0</v>
      </c>
      <c r="BL203" s="3" t="s">
        <v>204</v>
      </c>
      <c r="BM203" s="172" t="s">
        <v>336</v>
      </c>
    </row>
    <row r="204" s="27" customFormat="true" ht="37.8" hidden="false" customHeight="true" outlineLevel="0" collapsed="false">
      <c r="A204" s="22"/>
      <c r="B204" s="160"/>
      <c r="C204" s="194" t="s">
        <v>337</v>
      </c>
      <c r="D204" s="194" t="s">
        <v>321</v>
      </c>
      <c r="E204" s="195" t="s">
        <v>338</v>
      </c>
      <c r="F204" s="196" t="s">
        <v>339</v>
      </c>
      <c r="G204" s="197" t="s">
        <v>184</v>
      </c>
      <c r="H204" s="198" t="n">
        <v>2</v>
      </c>
      <c r="I204" s="199"/>
      <c r="J204" s="200" t="n">
        <f aca="false">ROUND(I204*H204,2)</f>
        <v>0</v>
      </c>
      <c r="K204" s="196"/>
      <c r="L204" s="201"/>
      <c r="M204" s="202"/>
      <c r="N204" s="203" t="s">
        <v>40</v>
      </c>
      <c r="O204" s="60"/>
      <c r="P204" s="170" t="n">
        <f aca="false">O204*H204</f>
        <v>0</v>
      </c>
      <c r="Q204" s="170" t="n">
        <v>0.0008</v>
      </c>
      <c r="R204" s="170" t="n">
        <f aca="false">Q204*H204</f>
        <v>0.0016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278</v>
      </c>
      <c r="AT204" s="172" t="s">
        <v>321</v>
      </c>
      <c r="AU204" s="172" t="s">
        <v>132</v>
      </c>
      <c r="AY204" s="3" t="s">
        <v>125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132</v>
      </c>
      <c r="BK204" s="173" t="n">
        <f aca="false">ROUND(I204*H204,2)</f>
        <v>0</v>
      </c>
      <c r="BL204" s="3" t="s">
        <v>204</v>
      </c>
      <c r="BM204" s="172" t="s">
        <v>340</v>
      </c>
    </row>
    <row r="205" s="27" customFormat="true" ht="37.8" hidden="false" customHeight="true" outlineLevel="0" collapsed="false">
      <c r="A205" s="22"/>
      <c r="B205" s="160"/>
      <c r="C205" s="161" t="s">
        <v>341</v>
      </c>
      <c r="D205" s="161" t="s">
        <v>127</v>
      </c>
      <c r="E205" s="162" t="s">
        <v>342</v>
      </c>
      <c r="F205" s="163" t="s">
        <v>343</v>
      </c>
      <c r="G205" s="164" t="s">
        <v>184</v>
      </c>
      <c r="H205" s="165" t="n">
        <v>5</v>
      </c>
      <c r="I205" s="166"/>
      <c r="J205" s="167" t="n">
        <f aca="false">ROUND(I205*H205,2)</f>
        <v>0</v>
      </c>
      <c r="K205" s="163" t="s">
        <v>149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0.0008</v>
      </c>
      <c r="T205" s="171" t="n">
        <f aca="false">S205*H205</f>
        <v>0.004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204</v>
      </c>
      <c r="AT205" s="172" t="s">
        <v>127</v>
      </c>
      <c r="AU205" s="172" t="s">
        <v>132</v>
      </c>
      <c r="AY205" s="3" t="s">
        <v>125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132</v>
      </c>
      <c r="BK205" s="173" t="n">
        <f aca="false">ROUND(I205*H205,2)</f>
        <v>0</v>
      </c>
      <c r="BL205" s="3" t="s">
        <v>204</v>
      </c>
      <c r="BM205" s="172" t="s">
        <v>344</v>
      </c>
    </row>
    <row r="206" s="27" customFormat="true" ht="24.15" hidden="false" customHeight="true" outlineLevel="0" collapsed="false">
      <c r="A206" s="22"/>
      <c r="B206" s="160"/>
      <c r="C206" s="161" t="s">
        <v>345</v>
      </c>
      <c r="D206" s="161" t="s">
        <v>127</v>
      </c>
      <c r="E206" s="162" t="s">
        <v>346</v>
      </c>
      <c r="F206" s="163" t="s">
        <v>347</v>
      </c>
      <c r="G206" s="164" t="s">
        <v>184</v>
      </c>
      <c r="H206" s="165" t="n">
        <v>1</v>
      </c>
      <c r="I206" s="166"/>
      <c r="J206" s="167" t="n">
        <f aca="false">ROUND(I206*H206,2)</f>
        <v>0</v>
      </c>
      <c r="K206" s="163" t="s">
        <v>149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204</v>
      </c>
      <c r="AT206" s="172" t="s">
        <v>127</v>
      </c>
      <c r="AU206" s="172" t="s">
        <v>132</v>
      </c>
      <c r="AY206" s="3" t="s">
        <v>125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132</v>
      </c>
      <c r="BK206" s="173" t="n">
        <f aca="false">ROUND(I206*H206,2)</f>
        <v>0</v>
      </c>
      <c r="BL206" s="3" t="s">
        <v>204</v>
      </c>
      <c r="BM206" s="172" t="s">
        <v>348</v>
      </c>
    </row>
    <row r="207" s="27" customFormat="true" ht="21.75" hidden="false" customHeight="true" outlineLevel="0" collapsed="false">
      <c r="A207" s="22"/>
      <c r="B207" s="160"/>
      <c r="C207" s="161" t="s">
        <v>349</v>
      </c>
      <c r="D207" s="161" t="s">
        <v>127</v>
      </c>
      <c r="E207" s="162" t="s">
        <v>350</v>
      </c>
      <c r="F207" s="163" t="s">
        <v>351</v>
      </c>
      <c r="G207" s="164" t="s">
        <v>184</v>
      </c>
      <c r="H207" s="165" t="n">
        <v>1</v>
      </c>
      <c r="I207" s="166"/>
      <c r="J207" s="167" t="n">
        <f aca="false">ROUND(I207*H207,2)</f>
        <v>0</v>
      </c>
      <c r="K207" s="163" t="s">
        <v>149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204</v>
      </c>
      <c r="AT207" s="172" t="s">
        <v>127</v>
      </c>
      <c r="AU207" s="172" t="s">
        <v>132</v>
      </c>
      <c r="AY207" s="3" t="s">
        <v>125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132</v>
      </c>
      <c r="BK207" s="173" t="n">
        <f aca="false">ROUND(I207*H207,2)</f>
        <v>0</v>
      </c>
      <c r="BL207" s="3" t="s">
        <v>204</v>
      </c>
      <c r="BM207" s="172" t="s">
        <v>352</v>
      </c>
    </row>
    <row r="208" s="27" customFormat="true" ht="21.75" hidden="false" customHeight="true" outlineLevel="0" collapsed="false">
      <c r="A208" s="22"/>
      <c r="B208" s="160"/>
      <c r="C208" s="161" t="s">
        <v>353</v>
      </c>
      <c r="D208" s="161" t="s">
        <v>127</v>
      </c>
      <c r="E208" s="162" t="s">
        <v>354</v>
      </c>
      <c r="F208" s="163" t="s">
        <v>355</v>
      </c>
      <c r="G208" s="164" t="s">
        <v>130</v>
      </c>
      <c r="H208" s="165" t="n">
        <v>1</v>
      </c>
      <c r="I208" s="166"/>
      <c r="J208" s="167" t="n">
        <f aca="false">ROUND(I208*H208,2)</f>
        <v>0</v>
      </c>
      <c r="K208" s="163"/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204</v>
      </c>
      <c r="AT208" s="172" t="s">
        <v>127</v>
      </c>
      <c r="AU208" s="172" t="s">
        <v>132</v>
      </c>
      <c r="AY208" s="3" t="s">
        <v>125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132</v>
      </c>
      <c r="BK208" s="173" t="n">
        <f aca="false">ROUND(I208*H208,2)</f>
        <v>0</v>
      </c>
      <c r="BL208" s="3" t="s">
        <v>204</v>
      </c>
      <c r="BM208" s="172" t="s">
        <v>356</v>
      </c>
    </row>
    <row r="209" s="27" customFormat="true" ht="24.15" hidden="false" customHeight="true" outlineLevel="0" collapsed="false">
      <c r="A209" s="22"/>
      <c r="B209" s="160"/>
      <c r="C209" s="161" t="s">
        <v>357</v>
      </c>
      <c r="D209" s="161" t="s">
        <v>127</v>
      </c>
      <c r="E209" s="162" t="s">
        <v>358</v>
      </c>
      <c r="F209" s="163" t="s">
        <v>359</v>
      </c>
      <c r="G209" s="164" t="s">
        <v>130</v>
      </c>
      <c r="H209" s="165" t="n">
        <v>1</v>
      </c>
      <c r="I209" s="166"/>
      <c r="J209" s="167" t="n">
        <f aca="false">ROUND(I209*H209,2)</f>
        <v>0</v>
      </c>
      <c r="K209" s="163"/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204</v>
      </c>
      <c r="AT209" s="172" t="s">
        <v>127</v>
      </c>
      <c r="AU209" s="172" t="s">
        <v>132</v>
      </c>
      <c r="AY209" s="3" t="s">
        <v>125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132</v>
      </c>
      <c r="BK209" s="173" t="n">
        <f aca="false">ROUND(I209*H209,2)</f>
        <v>0</v>
      </c>
      <c r="BL209" s="3" t="s">
        <v>204</v>
      </c>
      <c r="BM209" s="172" t="s">
        <v>360</v>
      </c>
    </row>
    <row r="210" s="27" customFormat="true" ht="24.15" hidden="false" customHeight="true" outlineLevel="0" collapsed="false">
      <c r="A210" s="22"/>
      <c r="B210" s="160"/>
      <c r="C210" s="161" t="s">
        <v>361</v>
      </c>
      <c r="D210" s="161" t="s">
        <v>127</v>
      </c>
      <c r="E210" s="162" t="s">
        <v>362</v>
      </c>
      <c r="F210" s="163" t="s">
        <v>363</v>
      </c>
      <c r="G210" s="164" t="s">
        <v>184</v>
      </c>
      <c r="H210" s="165" t="n">
        <v>25</v>
      </c>
      <c r="I210" s="166"/>
      <c r="J210" s="167" t="n">
        <f aca="false">ROUND(I210*H210,2)</f>
        <v>0</v>
      </c>
      <c r="K210" s="163"/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204</v>
      </c>
      <c r="AT210" s="172" t="s">
        <v>127</v>
      </c>
      <c r="AU210" s="172" t="s">
        <v>132</v>
      </c>
      <c r="AY210" s="3" t="s">
        <v>125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132</v>
      </c>
      <c r="BK210" s="173" t="n">
        <f aca="false">ROUND(I210*H210,2)</f>
        <v>0</v>
      </c>
      <c r="BL210" s="3" t="s">
        <v>204</v>
      </c>
      <c r="BM210" s="172" t="s">
        <v>364</v>
      </c>
    </row>
    <row r="211" s="27" customFormat="true" ht="16.5" hidden="false" customHeight="true" outlineLevel="0" collapsed="false">
      <c r="A211" s="22"/>
      <c r="B211" s="160"/>
      <c r="C211" s="161" t="s">
        <v>365</v>
      </c>
      <c r="D211" s="161" t="s">
        <v>127</v>
      </c>
      <c r="E211" s="162" t="s">
        <v>366</v>
      </c>
      <c r="F211" s="163" t="s">
        <v>367</v>
      </c>
      <c r="G211" s="164" t="s">
        <v>184</v>
      </c>
      <c r="H211" s="165" t="n">
        <v>1</v>
      </c>
      <c r="I211" s="166"/>
      <c r="J211" s="167" t="n">
        <f aca="false">ROUND(I211*H211,2)</f>
        <v>0</v>
      </c>
      <c r="K211" s="163"/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204</v>
      </c>
      <c r="AT211" s="172" t="s">
        <v>127</v>
      </c>
      <c r="AU211" s="172" t="s">
        <v>132</v>
      </c>
      <c r="AY211" s="3" t="s">
        <v>125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132</v>
      </c>
      <c r="BK211" s="173" t="n">
        <f aca="false">ROUND(I211*H211,2)</f>
        <v>0</v>
      </c>
      <c r="BL211" s="3" t="s">
        <v>204</v>
      </c>
      <c r="BM211" s="172" t="s">
        <v>368</v>
      </c>
    </row>
    <row r="212" s="27" customFormat="true" ht="16.5" hidden="false" customHeight="true" outlineLevel="0" collapsed="false">
      <c r="A212" s="22"/>
      <c r="B212" s="160"/>
      <c r="C212" s="161" t="s">
        <v>369</v>
      </c>
      <c r="D212" s="161" t="s">
        <v>127</v>
      </c>
      <c r="E212" s="162" t="s">
        <v>370</v>
      </c>
      <c r="F212" s="163" t="s">
        <v>371</v>
      </c>
      <c r="G212" s="164" t="s">
        <v>184</v>
      </c>
      <c r="H212" s="165" t="n">
        <v>1</v>
      </c>
      <c r="I212" s="166"/>
      <c r="J212" s="167" t="n">
        <f aca="false">ROUND(I212*H212,2)</f>
        <v>0</v>
      </c>
      <c r="K212" s="163"/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204</v>
      </c>
      <c r="AT212" s="172" t="s">
        <v>127</v>
      </c>
      <c r="AU212" s="172" t="s">
        <v>132</v>
      </c>
      <c r="AY212" s="3" t="s">
        <v>125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132</v>
      </c>
      <c r="BK212" s="173" t="n">
        <f aca="false">ROUND(I212*H212,2)</f>
        <v>0</v>
      </c>
      <c r="BL212" s="3" t="s">
        <v>204</v>
      </c>
      <c r="BM212" s="172" t="s">
        <v>372</v>
      </c>
    </row>
    <row r="213" s="27" customFormat="true" ht="24.15" hidden="false" customHeight="true" outlineLevel="0" collapsed="false">
      <c r="A213" s="22"/>
      <c r="B213" s="160"/>
      <c r="C213" s="161" t="s">
        <v>373</v>
      </c>
      <c r="D213" s="161" t="s">
        <v>127</v>
      </c>
      <c r="E213" s="162" t="s">
        <v>374</v>
      </c>
      <c r="F213" s="163" t="s">
        <v>375</v>
      </c>
      <c r="G213" s="164" t="s">
        <v>233</v>
      </c>
      <c r="H213" s="193"/>
      <c r="I213" s="166"/>
      <c r="J213" s="167" t="n">
        <f aca="false">ROUND(I213*H213,2)</f>
        <v>0</v>
      </c>
      <c r="K213" s="163" t="s">
        <v>149</v>
      </c>
      <c r="L213" s="23"/>
      <c r="M213" s="168"/>
      <c r="N213" s="169" t="s">
        <v>40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204</v>
      </c>
      <c r="AT213" s="172" t="s">
        <v>127</v>
      </c>
      <c r="AU213" s="172" t="s">
        <v>132</v>
      </c>
      <c r="AY213" s="3" t="s">
        <v>125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132</v>
      </c>
      <c r="BK213" s="173" t="n">
        <f aca="false">ROUND(I213*H213,2)</f>
        <v>0</v>
      </c>
      <c r="BL213" s="3" t="s">
        <v>204</v>
      </c>
      <c r="BM213" s="172" t="s">
        <v>376</v>
      </c>
    </row>
    <row r="214" s="146" customFormat="true" ht="22.8" hidden="false" customHeight="true" outlineLevel="0" collapsed="false">
      <c r="B214" s="147"/>
      <c r="D214" s="148" t="s">
        <v>73</v>
      </c>
      <c r="E214" s="158" t="s">
        <v>377</v>
      </c>
      <c r="F214" s="158" t="s">
        <v>378</v>
      </c>
      <c r="I214" s="150"/>
      <c r="J214" s="159" t="n">
        <f aca="false">BK214</f>
        <v>0</v>
      </c>
      <c r="L214" s="147"/>
      <c r="M214" s="152"/>
      <c r="N214" s="153"/>
      <c r="O214" s="153"/>
      <c r="P214" s="154" t="n">
        <f aca="false">SUM(P215:P218)</f>
        <v>0</v>
      </c>
      <c r="Q214" s="153"/>
      <c r="R214" s="154" t="n">
        <f aca="false">SUM(R215:R218)</f>
        <v>0.00045</v>
      </c>
      <c r="S214" s="153"/>
      <c r="T214" s="155" t="n">
        <f aca="false">SUM(T215:T218)</f>
        <v>0.0003</v>
      </c>
      <c r="AR214" s="148" t="s">
        <v>132</v>
      </c>
      <c r="AT214" s="156" t="s">
        <v>73</v>
      </c>
      <c r="AU214" s="156" t="s">
        <v>79</v>
      </c>
      <c r="AY214" s="148" t="s">
        <v>125</v>
      </c>
      <c r="BK214" s="157" t="n">
        <f aca="false">SUM(BK215:BK218)</f>
        <v>0</v>
      </c>
    </row>
    <row r="215" s="27" customFormat="true" ht="16.5" hidden="false" customHeight="true" outlineLevel="0" collapsed="false">
      <c r="A215" s="22"/>
      <c r="B215" s="160"/>
      <c r="C215" s="161" t="s">
        <v>379</v>
      </c>
      <c r="D215" s="161" t="s">
        <v>127</v>
      </c>
      <c r="E215" s="162" t="s">
        <v>380</v>
      </c>
      <c r="F215" s="163" t="s">
        <v>381</v>
      </c>
      <c r="G215" s="164" t="s">
        <v>184</v>
      </c>
      <c r="H215" s="165" t="n">
        <v>1</v>
      </c>
      <c r="I215" s="166"/>
      <c r="J215" s="167" t="n">
        <f aca="false">ROUND(I215*H215,2)</f>
        <v>0</v>
      </c>
      <c r="K215" s="163" t="s">
        <v>149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204</v>
      </c>
      <c r="AT215" s="172" t="s">
        <v>127</v>
      </c>
      <c r="AU215" s="172" t="s">
        <v>132</v>
      </c>
      <c r="AY215" s="3" t="s">
        <v>125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132</v>
      </c>
      <c r="BK215" s="173" t="n">
        <f aca="false">ROUND(I215*H215,2)</f>
        <v>0</v>
      </c>
      <c r="BL215" s="3" t="s">
        <v>204</v>
      </c>
      <c r="BM215" s="172" t="s">
        <v>382</v>
      </c>
    </row>
    <row r="216" s="27" customFormat="true" ht="16.5" hidden="false" customHeight="true" outlineLevel="0" collapsed="false">
      <c r="A216" s="22"/>
      <c r="B216" s="160"/>
      <c r="C216" s="194" t="s">
        <v>383</v>
      </c>
      <c r="D216" s="194" t="s">
        <v>321</v>
      </c>
      <c r="E216" s="195" t="s">
        <v>384</v>
      </c>
      <c r="F216" s="196" t="s">
        <v>385</v>
      </c>
      <c r="G216" s="197" t="s">
        <v>184</v>
      </c>
      <c r="H216" s="198" t="n">
        <v>1</v>
      </c>
      <c r="I216" s="199"/>
      <c r="J216" s="200" t="n">
        <f aca="false">ROUND(I216*H216,2)</f>
        <v>0</v>
      </c>
      <c r="K216" s="196" t="s">
        <v>149</v>
      </c>
      <c r="L216" s="201"/>
      <c r="M216" s="202"/>
      <c r="N216" s="203" t="s">
        <v>40</v>
      </c>
      <c r="O216" s="60"/>
      <c r="P216" s="170" t="n">
        <f aca="false">O216*H216</f>
        <v>0</v>
      </c>
      <c r="Q216" s="170" t="n">
        <v>0.00045</v>
      </c>
      <c r="R216" s="170" t="n">
        <f aca="false">Q216*H216</f>
        <v>0.00045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278</v>
      </c>
      <c r="AT216" s="172" t="s">
        <v>321</v>
      </c>
      <c r="AU216" s="172" t="s">
        <v>132</v>
      </c>
      <c r="AY216" s="3" t="s">
        <v>125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132</v>
      </c>
      <c r="BK216" s="173" t="n">
        <f aca="false">ROUND(I216*H216,2)</f>
        <v>0</v>
      </c>
      <c r="BL216" s="3" t="s">
        <v>204</v>
      </c>
      <c r="BM216" s="172" t="s">
        <v>386</v>
      </c>
    </row>
    <row r="217" s="27" customFormat="true" ht="16.5" hidden="false" customHeight="true" outlineLevel="0" collapsed="false">
      <c r="A217" s="22"/>
      <c r="B217" s="160"/>
      <c r="C217" s="161" t="s">
        <v>387</v>
      </c>
      <c r="D217" s="161" t="s">
        <v>127</v>
      </c>
      <c r="E217" s="162" t="s">
        <v>388</v>
      </c>
      <c r="F217" s="163" t="s">
        <v>389</v>
      </c>
      <c r="G217" s="164" t="s">
        <v>184</v>
      </c>
      <c r="H217" s="165" t="n">
        <v>1</v>
      </c>
      <c r="I217" s="166"/>
      <c r="J217" s="167" t="n">
        <f aca="false">ROUND(I217*H217,2)</f>
        <v>0</v>
      </c>
      <c r="K217" s="163" t="s">
        <v>149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0.0003</v>
      </c>
      <c r="T217" s="171" t="n">
        <f aca="false">S217*H217</f>
        <v>0.0003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204</v>
      </c>
      <c r="AT217" s="172" t="s">
        <v>127</v>
      </c>
      <c r="AU217" s="172" t="s">
        <v>132</v>
      </c>
      <c r="AY217" s="3" t="s">
        <v>125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132</v>
      </c>
      <c r="BK217" s="173" t="n">
        <f aca="false">ROUND(I217*H217,2)</f>
        <v>0</v>
      </c>
      <c r="BL217" s="3" t="s">
        <v>204</v>
      </c>
      <c r="BM217" s="172" t="s">
        <v>390</v>
      </c>
    </row>
    <row r="218" s="27" customFormat="true" ht="24.15" hidden="false" customHeight="true" outlineLevel="0" collapsed="false">
      <c r="A218" s="22"/>
      <c r="B218" s="160"/>
      <c r="C218" s="161" t="s">
        <v>391</v>
      </c>
      <c r="D218" s="161" t="s">
        <v>127</v>
      </c>
      <c r="E218" s="162" t="s">
        <v>392</v>
      </c>
      <c r="F218" s="163" t="s">
        <v>393</v>
      </c>
      <c r="G218" s="164" t="s">
        <v>233</v>
      </c>
      <c r="H218" s="193"/>
      <c r="I218" s="166"/>
      <c r="J218" s="167" t="n">
        <f aca="false">ROUND(I218*H218,2)</f>
        <v>0</v>
      </c>
      <c r="K218" s="163" t="s">
        <v>149</v>
      </c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204</v>
      </c>
      <c r="AT218" s="172" t="s">
        <v>127</v>
      </c>
      <c r="AU218" s="172" t="s">
        <v>132</v>
      </c>
      <c r="AY218" s="3" t="s">
        <v>125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132</v>
      </c>
      <c r="BK218" s="173" t="n">
        <f aca="false">ROUND(I218*H218,2)</f>
        <v>0</v>
      </c>
      <c r="BL218" s="3" t="s">
        <v>204</v>
      </c>
      <c r="BM218" s="172" t="s">
        <v>394</v>
      </c>
    </row>
    <row r="219" s="146" customFormat="true" ht="22.8" hidden="false" customHeight="true" outlineLevel="0" collapsed="false">
      <c r="B219" s="147"/>
      <c r="D219" s="148" t="s">
        <v>73</v>
      </c>
      <c r="E219" s="158" t="s">
        <v>395</v>
      </c>
      <c r="F219" s="158" t="s">
        <v>396</v>
      </c>
      <c r="I219" s="150"/>
      <c r="J219" s="159" t="n">
        <f aca="false">BK219</f>
        <v>0</v>
      </c>
      <c r="L219" s="147"/>
      <c r="M219" s="152"/>
      <c r="N219" s="153"/>
      <c r="O219" s="153"/>
      <c r="P219" s="154" t="n">
        <f aca="false">SUM(P220:P228)</f>
        <v>0</v>
      </c>
      <c r="Q219" s="153"/>
      <c r="R219" s="154" t="n">
        <f aca="false">SUM(R220:R228)</f>
        <v>0.07679888</v>
      </c>
      <c r="S219" s="153"/>
      <c r="T219" s="155" t="n">
        <f aca="false">SUM(T220:T228)</f>
        <v>0.06072</v>
      </c>
      <c r="AR219" s="148" t="s">
        <v>132</v>
      </c>
      <c r="AT219" s="156" t="s">
        <v>73</v>
      </c>
      <c r="AU219" s="156" t="s">
        <v>79</v>
      </c>
      <c r="AY219" s="148" t="s">
        <v>125</v>
      </c>
      <c r="BK219" s="157" t="n">
        <f aca="false">SUM(BK220:BK228)</f>
        <v>0</v>
      </c>
    </row>
    <row r="220" s="27" customFormat="true" ht="24.15" hidden="false" customHeight="true" outlineLevel="0" collapsed="false">
      <c r="A220" s="22"/>
      <c r="B220" s="160"/>
      <c r="C220" s="161" t="s">
        <v>397</v>
      </c>
      <c r="D220" s="161" t="s">
        <v>127</v>
      </c>
      <c r="E220" s="162" t="s">
        <v>398</v>
      </c>
      <c r="F220" s="163" t="s">
        <v>399</v>
      </c>
      <c r="G220" s="164" t="s">
        <v>138</v>
      </c>
      <c r="H220" s="165" t="n">
        <v>4</v>
      </c>
      <c r="I220" s="166"/>
      <c r="J220" s="167" t="n">
        <f aca="false">ROUND(I220*H220,2)</f>
        <v>0</v>
      </c>
      <c r="K220" s="163" t="s">
        <v>149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0.01867</v>
      </c>
      <c r="R220" s="170" t="n">
        <f aca="false">Q220*H220</f>
        <v>0.07468</v>
      </c>
      <c r="S220" s="170" t="n">
        <v>0.01518</v>
      </c>
      <c r="T220" s="171" t="n">
        <f aca="false">S220*H220</f>
        <v>0.06072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204</v>
      </c>
      <c r="AT220" s="172" t="s">
        <v>127</v>
      </c>
      <c r="AU220" s="172" t="s">
        <v>132</v>
      </c>
      <c r="AY220" s="3" t="s">
        <v>125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132</v>
      </c>
      <c r="BK220" s="173" t="n">
        <f aca="false">ROUND(I220*H220,2)</f>
        <v>0</v>
      </c>
      <c r="BL220" s="3" t="s">
        <v>204</v>
      </c>
      <c r="BM220" s="172" t="s">
        <v>400</v>
      </c>
    </row>
    <row r="221" s="27" customFormat="true" ht="16.5" hidden="false" customHeight="true" outlineLevel="0" collapsed="false">
      <c r="A221" s="22"/>
      <c r="B221" s="160"/>
      <c r="C221" s="161" t="s">
        <v>401</v>
      </c>
      <c r="D221" s="161" t="s">
        <v>127</v>
      </c>
      <c r="E221" s="162" t="s">
        <v>402</v>
      </c>
      <c r="F221" s="163" t="s">
        <v>403</v>
      </c>
      <c r="G221" s="164" t="s">
        <v>138</v>
      </c>
      <c r="H221" s="165" t="n">
        <v>5</v>
      </c>
      <c r="I221" s="166"/>
      <c r="J221" s="167" t="n">
        <f aca="false">ROUND(I221*H221,2)</f>
        <v>0</v>
      </c>
      <c r="K221" s="163" t="s">
        <v>149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0.0001</v>
      </c>
      <c r="R221" s="170" t="n">
        <f aca="false">Q221*H221</f>
        <v>0.0005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204</v>
      </c>
      <c r="AT221" s="172" t="s">
        <v>127</v>
      </c>
      <c r="AU221" s="172" t="s">
        <v>132</v>
      </c>
      <c r="AY221" s="3" t="s">
        <v>125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132</v>
      </c>
      <c r="BK221" s="173" t="n">
        <f aca="false">ROUND(I221*H221,2)</f>
        <v>0</v>
      </c>
      <c r="BL221" s="3" t="s">
        <v>204</v>
      </c>
      <c r="BM221" s="172" t="s">
        <v>404</v>
      </c>
    </row>
    <row r="222" s="27" customFormat="true" ht="16.5" hidden="false" customHeight="true" outlineLevel="0" collapsed="false">
      <c r="A222" s="22"/>
      <c r="B222" s="160"/>
      <c r="C222" s="161" t="s">
        <v>405</v>
      </c>
      <c r="D222" s="161" t="s">
        <v>127</v>
      </c>
      <c r="E222" s="162" t="s">
        <v>406</v>
      </c>
      <c r="F222" s="163" t="s">
        <v>407</v>
      </c>
      <c r="G222" s="164" t="s">
        <v>138</v>
      </c>
      <c r="H222" s="165" t="n">
        <v>5</v>
      </c>
      <c r="I222" s="166"/>
      <c r="J222" s="167" t="n">
        <f aca="false">ROUND(I222*H222,2)</f>
        <v>0</v>
      </c>
      <c r="K222" s="163" t="s">
        <v>149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204</v>
      </c>
      <c r="AT222" s="172" t="s">
        <v>127</v>
      </c>
      <c r="AU222" s="172" t="s">
        <v>132</v>
      </c>
      <c r="AY222" s="3" t="s">
        <v>125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132</v>
      </c>
      <c r="BK222" s="173" t="n">
        <f aca="false">ROUND(I222*H222,2)</f>
        <v>0</v>
      </c>
      <c r="BL222" s="3" t="s">
        <v>204</v>
      </c>
      <c r="BM222" s="172" t="s">
        <v>408</v>
      </c>
    </row>
    <row r="223" s="27" customFormat="true" ht="24.15" hidden="false" customHeight="true" outlineLevel="0" collapsed="false">
      <c r="A223" s="22"/>
      <c r="B223" s="160"/>
      <c r="C223" s="194" t="s">
        <v>409</v>
      </c>
      <c r="D223" s="194" t="s">
        <v>321</v>
      </c>
      <c r="E223" s="195" t="s">
        <v>410</v>
      </c>
      <c r="F223" s="196" t="s">
        <v>411</v>
      </c>
      <c r="G223" s="197" t="s">
        <v>138</v>
      </c>
      <c r="H223" s="198" t="n">
        <v>5.618</v>
      </c>
      <c r="I223" s="199"/>
      <c r="J223" s="200" t="n">
        <f aca="false">ROUND(I223*H223,2)</f>
        <v>0</v>
      </c>
      <c r="K223" s="196" t="s">
        <v>149</v>
      </c>
      <c r="L223" s="201"/>
      <c r="M223" s="202"/>
      <c r="N223" s="203" t="s">
        <v>40</v>
      </c>
      <c r="O223" s="60"/>
      <c r="P223" s="170" t="n">
        <f aca="false">O223*H223</f>
        <v>0</v>
      </c>
      <c r="Q223" s="170" t="n">
        <v>0.00016</v>
      </c>
      <c r="R223" s="170" t="n">
        <f aca="false">Q223*H223</f>
        <v>0.00089888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278</v>
      </c>
      <c r="AT223" s="172" t="s">
        <v>321</v>
      </c>
      <c r="AU223" s="172" t="s">
        <v>132</v>
      </c>
      <c r="AY223" s="3" t="s">
        <v>125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132</v>
      </c>
      <c r="BK223" s="173" t="n">
        <f aca="false">ROUND(I223*H223,2)</f>
        <v>0</v>
      </c>
      <c r="BL223" s="3" t="s">
        <v>204</v>
      </c>
      <c r="BM223" s="172" t="s">
        <v>412</v>
      </c>
    </row>
    <row r="224" s="174" customFormat="true" ht="12.8" hidden="false" customHeight="false" outlineLevel="0" collapsed="false">
      <c r="B224" s="175"/>
      <c r="D224" s="176" t="s">
        <v>140</v>
      </c>
      <c r="F224" s="178" t="s">
        <v>413</v>
      </c>
      <c r="H224" s="179" t="n">
        <v>5.618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140</v>
      </c>
      <c r="AU224" s="177" t="s">
        <v>132</v>
      </c>
      <c r="AV224" s="174" t="s">
        <v>132</v>
      </c>
      <c r="AW224" s="174" t="s">
        <v>2</v>
      </c>
      <c r="AX224" s="174" t="s">
        <v>79</v>
      </c>
      <c r="AY224" s="177" t="s">
        <v>125</v>
      </c>
    </row>
    <row r="225" s="27" customFormat="true" ht="21.75" hidden="false" customHeight="true" outlineLevel="0" collapsed="false">
      <c r="A225" s="22"/>
      <c r="B225" s="160"/>
      <c r="C225" s="161" t="s">
        <v>414</v>
      </c>
      <c r="D225" s="161" t="s">
        <v>127</v>
      </c>
      <c r="E225" s="162" t="s">
        <v>415</v>
      </c>
      <c r="F225" s="163" t="s">
        <v>416</v>
      </c>
      <c r="G225" s="164" t="s">
        <v>138</v>
      </c>
      <c r="H225" s="165" t="n">
        <v>5</v>
      </c>
      <c r="I225" s="166"/>
      <c r="J225" s="167" t="n">
        <f aca="false">ROUND(I225*H225,2)</f>
        <v>0</v>
      </c>
      <c r="K225" s="163" t="s">
        <v>149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204</v>
      </c>
      <c r="AT225" s="172" t="s">
        <v>127</v>
      </c>
      <c r="AU225" s="172" t="s">
        <v>132</v>
      </c>
      <c r="AY225" s="3" t="s">
        <v>125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132</v>
      </c>
      <c r="BK225" s="173" t="n">
        <f aca="false">ROUND(I225*H225,2)</f>
        <v>0</v>
      </c>
      <c r="BL225" s="3" t="s">
        <v>204</v>
      </c>
      <c r="BM225" s="172" t="s">
        <v>417</v>
      </c>
    </row>
    <row r="226" s="27" customFormat="true" ht="24.15" hidden="false" customHeight="true" outlineLevel="0" collapsed="false">
      <c r="A226" s="22"/>
      <c r="B226" s="160"/>
      <c r="C226" s="161" t="s">
        <v>418</v>
      </c>
      <c r="D226" s="161" t="s">
        <v>127</v>
      </c>
      <c r="E226" s="162" t="s">
        <v>419</v>
      </c>
      <c r="F226" s="163" t="s">
        <v>420</v>
      </c>
      <c r="G226" s="164" t="s">
        <v>130</v>
      </c>
      <c r="H226" s="165" t="n">
        <v>1</v>
      </c>
      <c r="I226" s="166"/>
      <c r="J226" s="167" t="n">
        <f aca="false">ROUND(I226*H226,2)</f>
        <v>0</v>
      </c>
      <c r="K226" s="163" t="s">
        <v>149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0.00072</v>
      </c>
      <c r="R226" s="170" t="n">
        <f aca="false">Q226*H226</f>
        <v>0.00072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204</v>
      </c>
      <c r="AT226" s="172" t="s">
        <v>127</v>
      </c>
      <c r="AU226" s="172" t="s">
        <v>132</v>
      </c>
      <c r="AY226" s="3" t="s">
        <v>125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132</v>
      </c>
      <c r="BK226" s="173" t="n">
        <f aca="false">ROUND(I226*H226,2)</f>
        <v>0</v>
      </c>
      <c r="BL226" s="3" t="s">
        <v>204</v>
      </c>
      <c r="BM226" s="172" t="s">
        <v>421</v>
      </c>
    </row>
    <row r="227" s="174" customFormat="true" ht="12.8" hidden="false" customHeight="false" outlineLevel="0" collapsed="false">
      <c r="B227" s="175"/>
      <c r="D227" s="176" t="s">
        <v>140</v>
      </c>
      <c r="E227" s="177"/>
      <c r="F227" s="178" t="s">
        <v>79</v>
      </c>
      <c r="H227" s="179" t="n">
        <v>1</v>
      </c>
      <c r="I227" s="180"/>
      <c r="L227" s="175"/>
      <c r="M227" s="181"/>
      <c r="N227" s="182"/>
      <c r="O227" s="182"/>
      <c r="P227" s="182"/>
      <c r="Q227" s="182"/>
      <c r="R227" s="182"/>
      <c r="S227" s="182"/>
      <c r="T227" s="183"/>
      <c r="AT227" s="177" t="s">
        <v>140</v>
      </c>
      <c r="AU227" s="177" t="s">
        <v>132</v>
      </c>
      <c r="AV227" s="174" t="s">
        <v>132</v>
      </c>
      <c r="AW227" s="174" t="s">
        <v>31</v>
      </c>
      <c r="AX227" s="174" t="s">
        <v>79</v>
      </c>
      <c r="AY227" s="177" t="s">
        <v>125</v>
      </c>
    </row>
    <row r="228" s="27" customFormat="true" ht="24.15" hidden="false" customHeight="true" outlineLevel="0" collapsed="false">
      <c r="A228" s="22"/>
      <c r="B228" s="160"/>
      <c r="C228" s="161" t="s">
        <v>422</v>
      </c>
      <c r="D228" s="161" t="s">
        <v>127</v>
      </c>
      <c r="E228" s="162" t="s">
        <v>423</v>
      </c>
      <c r="F228" s="163" t="s">
        <v>424</v>
      </c>
      <c r="G228" s="164" t="s">
        <v>233</v>
      </c>
      <c r="H228" s="193"/>
      <c r="I228" s="166"/>
      <c r="J228" s="167" t="n">
        <f aca="false">ROUND(I228*H228,2)</f>
        <v>0</v>
      </c>
      <c r="K228" s="163" t="s">
        <v>149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204</v>
      </c>
      <c r="AT228" s="172" t="s">
        <v>127</v>
      </c>
      <c r="AU228" s="172" t="s">
        <v>132</v>
      </c>
      <c r="AY228" s="3" t="s">
        <v>125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132</v>
      </c>
      <c r="BK228" s="173" t="n">
        <f aca="false">ROUND(I228*H228,2)</f>
        <v>0</v>
      </c>
      <c r="BL228" s="3" t="s">
        <v>204</v>
      </c>
      <c r="BM228" s="172" t="s">
        <v>425</v>
      </c>
    </row>
    <row r="229" s="146" customFormat="true" ht="22.8" hidden="false" customHeight="true" outlineLevel="0" collapsed="false">
      <c r="B229" s="147"/>
      <c r="D229" s="148" t="s">
        <v>73</v>
      </c>
      <c r="E229" s="158" t="s">
        <v>426</v>
      </c>
      <c r="F229" s="158" t="s">
        <v>427</v>
      </c>
      <c r="I229" s="150"/>
      <c r="J229" s="159" t="n">
        <f aca="false">BK229</f>
        <v>0</v>
      </c>
      <c r="L229" s="147"/>
      <c r="M229" s="152"/>
      <c r="N229" s="153"/>
      <c r="O229" s="153"/>
      <c r="P229" s="154" t="n">
        <f aca="false">SUM(P230:P240)</f>
        <v>0</v>
      </c>
      <c r="Q229" s="153"/>
      <c r="R229" s="154" t="n">
        <f aca="false">SUM(R230:R240)</f>
        <v>0.09227</v>
      </c>
      <c r="S229" s="153"/>
      <c r="T229" s="155" t="n">
        <f aca="false">SUM(T230:T240)</f>
        <v>0.0435</v>
      </c>
      <c r="AR229" s="148" t="s">
        <v>132</v>
      </c>
      <c r="AT229" s="156" t="s">
        <v>73</v>
      </c>
      <c r="AU229" s="156" t="s">
        <v>79</v>
      </c>
      <c r="AY229" s="148" t="s">
        <v>125</v>
      </c>
      <c r="BK229" s="157" t="n">
        <f aca="false">SUM(BK230:BK240)</f>
        <v>0</v>
      </c>
    </row>
    <row r="230" s="27" customFormat="true" ht="21.75" hidden="false" customHeight="true" outlineLevel="0" collapsed="false">
      <c r="A230" s="22"/>
      <c r="B230" s="160"/>
      <c r="C230" s="161" t="s">
        <v>428</v>
      </c>
      <c r="D230" s="161" t="s">
        <v>127</v>
      </c>
      <c r="E230" s="162" t="s">
        <v>429</v>
      </c>
      <c r="F230" s="163" t="s">
        <v>430</v>
      </c>
      <c r="G230" s="164" t="s">
        <v>184</v>
      </c>
      <c r="H230" s="165" t="n">
        <v>1</v>
      </c>
      <c r="I230" s="166"/>
      <c r="J230" s="167" t="n">
        <f aca="false">ROUND(I230*H230,2)</f>
        <v>0</v>
      </c>
      <c r="K230" s="163" t="s">
        <v>149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0.00027</v>
      </c>
      <c r="R230" s="170" t="n">
        <f aca="false">Q230*H230</f>
        <v>0.00027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204</v>
      </c>
      <c r="AT230" s="172" t="s">
        <v>127</v>
      </c>
      <c r="AU230" s="172" t="s">
        <v>132</v>
      </c>
      <c r="AY230" s="3" t="s">
        <v>125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132</v>
      </c>
      <c r="BK230" s="173" t="n">
        <f aca="false">ROUND(I230*H230,2)</f>
        <v>0</v>
      </c>
      <c r="BL230" s="3" t="s">
        <v>204</v>
      </c>
      <c r="BM230" s="172" t="s">
        <v>431</v>
      </c>
    </row>
    <row r="231" s="27" customFormat="true" ht="37.8" hidden="false" customHeight="true" outlineLevel="0" collapsed="false">
      <c r="A231" s="22"/>
      <c r="B231" s="160"/>
      <c r="C231" s="194" t="s">
        <v>432</v>
      </c>
      <c r="D231" s="194" t="s">
        <v>321</v>
      </c>
      <c r="E231" s="195" t="s">
        <v>433</v>
      </c>
      <c r="F231" s="196" t="s">
        <v>434</v>
      </c>
      <c r="G231" s="197" t="s">
        <v>184</v>
      </c>
      <c r="H231" s="198" t="n">
        <v>1</v>
      </c>
      <c r="I231" s="199"/>
      <c r="J231" s="200" t="n">
        <f aca="false">ROUND(I231*H231,2)</f>
        <v>0</v>
      </c>
      <c r="K231" s="196" t="s">
        <v>149</v>
      </c>
      <c r="L231" s="201"/>
      <c r="M231" s="202"/>
      <c r="N231" s="203" t="s">
        <v>40</v>
      </c>
      <c r="O231" s="60"/>
      <c r="P231" s="170" t="n">
        <f aca="false">O231*H231</f>
        <v>0</v>
      </c>
      <c r="Q231" s="170" t="n">
        <v>0.044</v>
      </c>
      <c r="R231" s="170" t="n">
        <f aca="false">Q231*H231</f>
        <v>0.044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278</v>
      </c>
      <c r="AT231" s="172" t="s">
        <v>321</v>
      </c>
      <c r="AU231" s="172" t="s">
        <v>132</v>
      </c>
      <c r="AY231" s="3" t="s">
        <v>125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132</v>
      </c>
      <c r="BK231" s="173" t="n">
        <f aca="false">ROUND(I231*H231,2)</f>
        <v>0</v>
      </c>
      <c r="BL231" s="3" t="s">
        <v>204</v>
      </c>
      <c r="BM231" s="172" t="s">
        <v>435</v>
      </c>
    </row>
    <row r="232" s="27" customFormat="true" ht="24.15" hidden="false" customHeight="true" outlineLevel="0" collapsed="false">
      <c r="A232" s="22"/>
      <c r="B232" s="160"/>
      <c r="C232" s="161" t="s">
        <v>436</v>
      </c>
      <c r="D232" s="161" t="s">
        <v>127</v>
      </c>
      <c r="E232" s="162" t="s">
        <v>437</v>
      </c>
      <c r="F232" s="163" t="s">
        <v>438</v>
      </c>
      <c r="G232" s="164" t="s">
        <v>184</v>
      </c>
      <c r="H232" s="165" t="n">
        <v>1</v>
      </c>
      <c r="I232" s="166"/>
      <c r="J232" s="167" t="n">
        <f aca="false">ROUND(I232*H232,2)</f>
        <v>0</v>
      </c>
      <c r="K232" s="163" t="s">
        <v>149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0.0417</v>
      </c>
      <c r="T232" s="171" t="n">
        <f aca="false">S232*H232</f>
        <v>0.0417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204</v>
      </c>
      <c r="AT232" s="172" t="s">
        <v>127</v>
      </c>
      <c r="AU232" s="172" t="s">
        <v>132</v>
      </c>
      <c r="AY232" s="3" t="s">
        <v>125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132</v>
      </c>
      <c r="BK232" s="173" t="n">
        <f aca="false">ROUND(I232*H232,2)</f>
        <v>0</v>
      </c>
      <c r="BL232" s="3" t="s">
        <v>204</v>
      </c>
      <c r="BM232" s="172" t="s">
        <v>439</v>
      </c>
    </row>
    <row r="233" s="27" customFormat="true" ht="16.5" hidden="false" customHeight="true" outlineLevel="0" collapsed="false">
      <c r="A233" s="22"/>
      <c r="B233" s="160"/>
      <c r="C233" s="161" t="s">
        <v>440</v>
      </c>
      <c r="D233" s="161" t="s">
        <v>127</v>
      </c>
      <c r="E233" s="162" t="s">
        <v>441</v>
      </c>
      <c r="F233" s="163" t="s">
        <v>442</v>
      </c>
      <c r="G233" s="164" t="s">
        <v>184</v>
      </c>
      <c r="H233" s="165" t="n">
        <v>1</v>
      </c>
      <c r="I233" s="166"/>
      <c r="J233" s="167" t="n">
        <f aca="false">ROUND(I233*H233,2)</f>
        <v>0</v>
      </c>
      <c r="K233" s="163"/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0.0018</v>
      </c>
      <c r="T233" s="171" t="n">
        <f aca="false">S233*H233</f>
        <v>0.0018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204</v>
      </c>
      <c r="AT233" s="172" t="s">
        <v>127</v>
      </c>
      <c r="AU233" s="172" t="s">
        <v>132</v>
      </c>
      <c r="AY233" s="3" t="s">
        <v>125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132</v>
      </c>
      <c r="BK233" s="173" t="n">
        <f aca="false">ROUND(I233*H233,2)</f>
        <v>0</v>
      </c>
      <c r="BL233" s="3" t="s">
        <v>204</v>
      </c>
      <c r="BM233" s="172" t="s">
        <v>443</v>
      </c>
    </row>
    <row r="234" s="27" customFormat="true" ht="16.5" hidden="false" customHeight="true" outlineLevel="0" collapsed="false">
      <c r="A234" s="22"/>
      <c r="B234" s="160"/>
      <c r="C234" s="161" t="s">
        <v>444</v>
      </c>
      <c r="D234" s="161" t="s">
        <v>127</v>
      </c>
      <c r="E234" s="162" t="s">
        <v>445</v>
      </c>
      <c r="F234" s="163" t="s">
        <v>446</v>
      </c>
      <c r="G234" s="164" t="s">
        <v>130</v>
      </c>
      <c r="H234" s="165" t="n">
        <v>3</v>
      </c>
      <c r="I234" s="166"/>
      <c r="J234" s="167" t="n">
        <f aca="false">ROUND(I234*H234,2)</f>
        <v>0</v>
      </c>
      <c r="K234" s="163"/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204</v>
      </c>
      <c r="AT234" s="172" t="s">
        <v>127</v>
      </c>
      <c r="AU234" s="172" t="s">
        <v>132</v>
      </c>
      <c r="AY234" s="3" t="s">
        <v>125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132</v>
      </c>
      <c r="BK234" s="173" t="n">
        <f aca="false">ROUND(I234*H234,2)</f>
        <v>0</v>
      </c>
      <c r="BL234" s="3" t="s">
        <v>204</v>
      </c>
      <c r="BM234" s="172" t="s">
        <v>447</v>
      </c>
    </row>
    <row r="235" s="27" customFormat="true" ht="33" hidden="false" customHeight="true" outlineLevel="0" collapsed="false">
      <c r="A235" s="22"/>
      <c r="B235" s="160"/>
      <c r="C235" s="161" t="s">
        <v>448</v>
      </c>
      <c r="D235" s="161" t="s">
        <v>127</v>
      </c>
      <c r="E235" s="162" t="s">
        <v>449</v>
      </c>
      <c r="F235" s="163" t="s">
        <v>450</v>
      </c>
      <c r="G235" s="164" t="s">
        <v>184</v>
      </c>
      <c r="H235" s="165" t="n">
        <v>1</v>
      </c>
      <c r="I235" s="166"/>
      <c r="J235" s="167" t="n">
        <f aca="false">ROUND(I235*H235,2)</f>
        <v>0</v>
      </c>
      <c r="K235" s="163"/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204</v>
      </c>
      <c r="AT235" s="172" t="s">
        <v>127</v>
      </c>
      <c r="AU235" s="172" t="s">
        <v>132</v>
      </c>
      <c r="AY235" s="3" t="s">
        <v>125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132</v>
      </c>
      <c r="BK235" s="173" t="n">
        <f aca="false">ROUND(I235*H235,2)</f>
        <v>0</v>
      </c>
      <c r="BL235" s="3" t="s">
        <v>204</v>
      </c>
      <c r="BM235" s="172" t="s">
        <v>451</v>
      </c>
    </row>
    <row r="236" s="27" customFormat="true" ht="33" hidden="false" customHeight="true" outlineLevel="0" collapsed="false">
      <c r="A236" s="22"/>
      <c r="B236" s="160"/>
      <c r="C236" s="194" t="s">
        <v>452</v>
      </c>
      <c r="D236" s="194" t="s">
        <v>321</v>
      </c>
      <c r="E236" s="195" t="s">
        <v>453</v>
      </c>
      <c r="F236" s="196" t="s">
        <v>454</v>
      </c>
      <c r="G236" s="197" t="s">
        <v>184</v>
      </c>
      <c r="H236" s="198" t="n">
        <v>2</v>
      </c>
      <c r="I236" s="199"/>
      <c r="J236" s="200" t="n">
        <f aca="false">ROUND(I236*H236,2)</f>
        <v>0</v>
      </c>
      <c r="K236" s="196"/>
      <c r="L236" s="201"/>
      <c r="M236" s="202"/>
      <c r="N236" s="203" t="s">
        <v>40</v>
      </c>
      <c r="O236" s="60"/>
      <c r="P236" s="170" t="n">
        <f aca="false">O236*H236</f>
        <v>0</v>
      </c>
      <c r="Q236" s="170" t="n">
        <v>0.016</v>
      </c>
      <c r="R236" s="170" t="n">
        <f aca="false">Q236*H236</f>
        <v>0.032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278</v>
      </c>
      <c r="AT236" s="172" t="s">
        <v>321</v>
      </c>
      <c r="AU236" s="172" t="s">
        <v>132</v>
      </c>
      <c r="AY236" s="3" t="s">
        <v>125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132</v>
      </c>
      <c r="BK236" s="173" t="n">
        <f aca="false">ROUND(I236*H236,2)</f>
        <v>0</v>
      </c>
      <c r="BL236" s="3" t="s">
        <v>204</v>
      </c>
      <c r="BM236" s="172" t="s">
        <v>455</v>
      </c>
    </row>
    <row r="237" s="174" customFormat="true" ht="12.8" hidden="false" customHeight="false" outlineLevel="0" collapsed="false">
      <c r="B237" s="175"/>
      <c r="D237" s="176" t="s">
        <v>140</v>
      </c>
      <c r="E237" s="177"/>
      <c r="F237" s="178" t="s">
        <v>456</v>
      </c>
      <c r="H237" s="179" t="n">
        <v>2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140</v>
      </c>
      <c r="AU237" s="177" t="s">
        <v>132</v>
      </c>
      <c r="AV237" s="174" t="s">
        <v>132</v>
      </c>
      <c r="AW237" s="174" t="s">
        <v>31</v>
      </c>
      <c r="AX237" s="174" t="s">
        <v>79</v>
      </c>
      <c r="AY237" s="177" t="s">
        <v>125</v>
      </c>
    </row>
    <row r="238" s="27" customFormat="true" ht="37.8" hidden="false" customHeight="true" outlineLevel="0" collapsed="false">
      <c r="A238" s="22"/>
      <c r="B238" s="160"/>
      <c r="C238" s="194" t="s">
        <v>457</v>
      </c>
      <c r="D238" s="194" t="s">
        <v>321</v>
      </c>
      <c r="E238" s="195" t="s">
        <v>458</v>
      </c>
      <c r="F238" s="196" t="s">
        <v>459</v>
      </c>
      <c r="G238" s="197" t="s">
        <v>184</v>
      </c>
      <c r="H238" s="198" t="n">
        <v>1</v>
      </c>
      <c r="I238" s="199"/>
      <c r="J238" s="200" t="n">
        <f aca="false">ROUND(I238*H238,2)</f>
        <v>0</v>
      </c>
      <c r="K238" s="196"/>
      <c r="L238" s="201"/>
      <c r="M238" s="202"/>
      <c r="N238" s="203" t="s">
        <v>40</v>
      </c>
      <c r="O238" s="60"/>
      <c r="P238" s="170" t="n">
        <f aca="false">O238*H238</f>
        <v>0</v>
      </c>
      <c r="Q238" s="170" t="n">
        <v>0.016</v>
      </c>
      <c r="R238" s="170" t="n">
        <f aca="false">Q238*H238</f>
        <v>0.016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278</v>
      </c>
      <c r="AT238" s="172" t="s">
        <v>321</v>
      </c>
      <c r="AU238" s="172" t="s">
        <v>132</v>
      </c>
      <c r="AY238" s="3" t="s">
        <v>125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132</v>
      </c>
      <c r="BK238" s="173" t="n">
        <f aca="false">ROUND(I238*H238,2)</f>
        <v>0</v>
      </c>
      <c r="BL238" s="3" t="s">
        <v>204</v>
      </c>
      <c r="BM238" s="172" t="s">
        <v>460</v>
      </c>
    </row>
    <row r="239" s="174" customFormat="true" ht="12.8" hidden="false" customHeight="false" outlineLevel="0" collapsed="false">
      <c r="B239" s="175"/>
      <c r="D239" s="176" t="s">
        <v>140</v>
      </c>
      <c r="E239" s="177"/>
      <c r="F239" s="178" t="s">
        <v>79</v>
      </c>
      <c r="H239" s="179" t="n">
        <v>1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140</v>
      </c>
      <c r="AU239" s="177" t="s">
        <v>132</v>
      </c>
      <c r="AV239" s="174" t="s">
        <v>132</v>
      </c>
      <c r="AW239" s="174" t="s">
        <v>31</v>
      </c>
      <c r="AX239" s="174" t="s">
        <v>79</v>
      </c>
      <c r="AY239" s="177" t="s">
        <v>125</v>
      </c>
    </row>
    <row r="240" s="27" customFormat="true" ht="24.15" hidden="false" customHeight="true" outlineLevel="0" collapsed="false">
      <c r="A240" s="22"/>
      <c r="B240" s="160"/>
      <c r="C240" s="161" t="s">
        <v>461</v>
      </c>
      <c r="D240" s="161" t="s">
        <v>127</v>
      </c>
      <c r="E240" s="162" t="s">
        <v>462</v>
      </c>
      <c r="F240" s="163" t="s">
        <v>463</v>
      </c>
      <c r="G240" s="164" t="s">
        <v>233</v>
      </c>
      <c r="H240" s="193"/>
      <c r="I240" s="166"/>
      <c r="J240" s="167" t="n">
        <f aca="false">ROUND(I240*H240,2)</f>
        <v>0</v>
      </c>
      <c r="K240" s="163" t="s">
        <v>149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204</v>
      </c>
      <c r="AT240" s="172" t="s">
        <v>127</v>
      </c>
      <c r="AU240" s="172" t="s">
        <v>132</v>
      </c>
      <c r="AY240" s="3" t="s">
        <v>125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132</v>
      </c>
      <c r="BK240" s="173" t="n">
        <f aca="false">ROUND(I240*H240,2)</f>
        <v>0</v>
      </c>
      <c r="BL240" s="3" t="s">
        <v>204</v>
      </c>
      <c r="BM240" s="172" t="s">
        <v>464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465</v>
      </c>
      <c r="F241" s="158" t="s">
        <v>466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SUM(P242:P256)</f>
        <v>0</v>
      </c>
      <c r="Q241" s="153"/>
      <c r="R241" s="154" t="n">
        <f aca="false">SUM(R242:R256)</f>
        <v>0.4115756</v>
      </c>
      <c r="S241" s="153"/>
      <c r="T241" s="155" t="n">
        <f aca="false">SUM(T242:T256)</f>
        <v>0.1128</v>
      </c>
      <c r="AR241" s="148" t="s">
        <v>132</v>
      </c>
      <c r="AT241" s="156" t="s">
        <v>73</v>
      </c>
      <c r="AU241" s="156" t="s">
        <v>79</v>
      </c>
      <c r="AY241" s="148" t="s">
        <v>125</v>
      </c>
      <c r="BK241" s="157" t="n">
        <f aca="false">SUM(BK242:BK256)</f>
        <v>0</v>
      </c>
    </row>
    <row r="242" s="27" customFormat="true" ht="16.5" hidden="false" customHeight="true" outlineLevel="0" collapsed="false">
      <c r="A242" s="22"/>
      <c r="B242" s="160"/>
      <c r="C242" s="161" t="s">
        <v>467</v>
      </c>
      <c r="D242" s="161" t="s">
        <v>127</v>
      </c>
      <c r="E242" s="162" t="s">
        <v>468</v>
      </c>
      <c r="F242" s="163" t="s">
        <v>469</v>
      </c>
      <c r="G242" s="164" t="s">
        <v>138</v>
      </c>
      <c r="H242" s="165" t="n">
        <v>37.6</v>
      </c>
      <c r="I242" s="166"/>
      <c r="J242" s="167" t="n">
        <f aca="false">ROUND(I242*H242,2)</f>
        <v>0</v>
      </c>
      <c r="K242" s="163" t="s">
        <v>149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204</v>
      </c>
      <c r="AT242" s="172" t="s">
        <v>127</v>
      </c>
      <c r="AU242" s="172" t="s">
        <v>132</v>
      </c>
      <c r="AY242" s="3" t="s">
        <v>125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132</v>
      </c>
      <c r="BK242" s="173" t="n">
        <f aca="false">ROUND(I242*H242,2)</f>
        <v>0</v>
      </c>
      <c r="BL242" s="3" t="s">
        <v>204</v>
      </c>
      <c r="BM242" s="172" t="s">
        <v>470</v>
      </c>
    </row>
    <row r="243" s="174" customFormat="true" ht="12.8" hidden="false" customHeight="false" outlineLevel="0" collapsed="false">
      <c r="B243" s="175"/>
      <c r="D243" s="176" t="s">
        <v>140</v>
      </c>
      <c r="E243" s="177"/>
      <c r="F243" s="178" t="s">
        <v>471</v>
      </c>
      <c r="H243" s="179" t="n">
        <v>37.6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140</v>
      </c>
      <c r="AU243" s="177" t="s">
        <v>132</v>
      </c>
      <c r="AV243" s="174" t="s">
        <v>132</v>
      </c>
      <c r="AW243" s="174" t="s">
        <v>31</v>
      </c>
      <c r="AX243" s="174" t="s">
        <v>79</v>
      </c>
      <c r="AY243" s="177" t="s">
        <v>125</v>
      </c>
    </row>
    <row r="244" s="27" customFormat="true" ht="24.15" hidden="false" customHeight="true" outlineLevel="0" collapsed="false">
      <c r="A244" s="22"/>
      <c r="B244" s="160"/>
      <c r="C244" s="161" t="s">
        <v>472</v>
      </c>
      <c r="D244" s="161" t="s">
        <v>127</v>
      </c>
      <c r="E244" s="162" t="s">
        <v>473</v>
      </c>
      <c r="F244" s="163" t="s">
        <v>474</v>
      </c>
      <c r="G244" s="164" t="s">
        <v>138</v>
      </c>
      <c r="H244" s="165" t="n">
        <v>37.6</v>
      </c>
      <c r="I244" s="166"/>
      <c r="J244" s="167" t="n">
        <f aca="false">ROUND(I244*H244,2)</f>
        <v>0</v>
      </c>
      <c r="K244" s="163" t="s">
        <v>149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3E-005</v>
      </c>
      <c r="R244" s="170" t="n">
        <f aca="false">Q244*H244</f>
        <v>0.001128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204</v>
      </c>
      <c r="AT244" s="172" t="s">
        <v>127</v>
      </c>
      <c r="AU244" s="172" t="s">
        <v>132</v>
      </c>
      <c r="AY244" s="3" t="s">
        <v>125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132</v>
      </c>
      <c r="BK244" s="173" t="n">
        <f aca="false">ROUND(I244*H244,2)</f>
        <v>0</v>
      </c>
      <c r="BL244" s="3" t="s">
        <v>204</v>
      </c>
      <c r="BM244" s="172" t="s">
        <v>475</v>
      </c>
    </row>
    <row r="245" s="27" customFormat="true" ht="24.15" hidden="false" customHeight="true" outlineLevel="0" collapsed="false">
      <c r="A245" s="22"/>
      <c r="B245" s="160"/>
      <c r="C245" s="161" t="s">
        <v>476</v>
      </c>
      <c r="D245" s="161" t="s">
        <v>127</v>
      </c>
      <c r="E245" s="162" t="s">
        <v>477</v>
      </c>
      <c r="F245" s="163" t="s">
        <v>478</v>
      </c>
      <c r="G245" s="164" t="s">
        <v>138</v>
      </c>
      <c r="H245" s="165" t="n">
        <v>37.6</v>
      </c>
      <c r="I245" s="166"/>
      <c r="J245" s="167" t="n">
        <f aca="false">ROUND(I245*H245,2)</f>
        <v>0</v>
      </c>
      <c r="K245" s="163" t="s">
        <v>149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0.00758</v>
      </c>
      <c r="R245" s="170" t="n">
        <f aca="false">Q245*H245</f>
        <v>0.285008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204</v>
      </c>
      <c r="AT245" s="172" t="s">
        <v>127</v>
      </c>
      <c r="AU245" s="172" t="s">
        <v>132</v>
      </c>
      <c r="AY245" s="3" t="s">
        <v>125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132</v>
      </c>
      <c r="BK245" s="173" t="n">
        <f aca="false">ROUND(I245*H245,2)</f>
        <v>0</v>
      </c>
      <c r="BL245" s="3" t="s">
        <v>204</v>
      </c>
      <c r="BM245" s="172" t="s">
        <v>479</v>
      </c>
    </row>
    <row r="246" s="174" customFormat="true" ht="12.8" hidden="false" customHeight="false" outlineLevel="0" collapsed="false">
      <c r="B246" s="175"/>
      <c r="D246" s="176" t="s">
        <v>140</v>
      </c>
      <c r="E246" s="177"/>
      <c r="F246" s="178" t="s">
        <v>480</v>
      </c>
      <c r="H246" s="179" t="n">
        <v>37.6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140</v>
      </c>
      <c r="AU246" s="177" t="s">
        <v>132</v>
      </c>
      <c r="AV246" s="174" t="s">
        <v>132</v>
      </c>
      <c r="AW246" s="174" t="s">
        <v>31</v>
      </c>
      <c r="AX246" s="174" t="s">
        <v>79</v>
      </c>
      <c r="AY246" s="177" t="s">
        <v>125</v>
      </c>
    </row>
    <row r="247" s="27" customFormat="true" ht="16.5" hidden="false" customHeight="true" outlineLevel="0" collapsed="false">
      <c r="A247" s="22"/>
      <c r="B247" s="160"/>
      <c r="C247" s="161" t="s">
        <v>481</v>
      </c>
      <c r="D247" s="161" t="s">
        <v>127</v>
      </c>
      <c r="E247" s="162" t="s">
        <v>482</v>
      </c>
      <c r="F247" s="163" t="s">
        <v>483</v>
      </c>
      <c r="G247" s="164" t="s">
        <v>138</v>
      </c>
      <c r="H247" s="165" t="n">
        <v>37.6</v>
      </c>
      <c r="I247" s="166"/>
      <c r="J247" s="167" t="n">
        <f aca="false">ROUND(I247*H247,2)</f>
        <v>0</v>
      </c>
      <c r="K247" s="163" t="s">
        <v>149</v>
      </c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0.003</v>
      </c>
      <c r="T247" s="171" t="n">
        <f aca="false">S247*H247</f>
        <v>0.1128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204</v>
      </c>
      <c r="AT247" s="172" t="s">
        <v>127</v>
      </c>
      <c r="AU247" s="172" t="s">
        <v>132</v>
      </c>
      <c r="AY247" s="3" t="s">
        <v>125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132</v>
      </c>
      <c r="BK247" s="173" t="n">
        <f aca="false">ROUND(I247*H247,2)</f>
        <v>0</v>
      </c>
      <c r="BL247" s="3" t="s">
        <v>204</v>
      </c>
      <c r="BM247" s="172" t="s">
        <v>484</v>
      </c>
    </row>
    <row r="248" s="27" customFormat="true" ht="16.5" hidden="false" customHeight="true" outlineLevel="0" collapsed="false">
      <c r="A248" s="22"/>
      <c r="B248" s="160"/>
      <c r="C248" s="161" t="s">
        <v>485</v>
      </c>
      <c r="D248" s="161" t="s">
        <v>127</v>
      </c>
      <c r="E248" s="162" t="s">
        <v>486</v>
      </c>
      <c r="F248" s="163" t="s">
        <v>487</v>
      </c>
      <c r="G248" s="164" t="s">
        <v>138</v>
      </c>
      <c r="H248" s="165" t="n">
        <v>37.6</v>
      </c>
      <c r="I248" s="166"/>
      <c r="J248" s="167" t="n">
        <f aca="false">ROUND(I248*H248,2)</f>
        <v>0</v>
      </c>
      <c r="K248" s="163" t="s">
        <v>149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0.0003</v>
      </c>
      <c r="R248" s="170" t="n">
        <f aca="false">Q248*H248</f>
        <v>0.01128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204</v>
      </c>
      <c r="AT248" s="172" t="s">
        <v>127</v>
      </c>
      <c r="AU248" s="172" t="s">
        <v>132</v>
      </c>
      <c r="AY248" s="3" t="s">
        <v>125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132</v>
      </c>
      <c r="BK248" s="173" t="n">
        <f aca="false">ROUND(I248*H248,2)</f>
        <v>0</v>
      </c>
      <c r="BL248" s="3" t="s">
        <v>204</v>
      </c>
      <c r="BM248" s="172" t="s">
        <v>488</v>
      </c>
    </row>
    <row r="249" s="174" customFormat="true" ht="12.8" hidden="false" customHeight="false" outlineLevel="0" collapsed="false">
      <c r="B249" s="175"/>
      <c r="D249" s="176" t="s">
        <v>140</v>
      </c>
      <c r="E249" s="177"/>
      <c r="F249" s="178" t="s">
        <v>480</v>
      </c>
      <c r="H249" s="179" t="n">
        <v>37.6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77" t="s">
        <v>140</v>
      </c>
      <c r="AU249" s="177" t="s">
        <v>132</v>
      </c>
      <c r="AV249" s="174" t="s">
        <v>132</v>
      </c>
      <c r="AW249" s="174" t="s">
        <v>31</v>
      </c>
      <c r="AX249" s="174" t="s">
        <v>79</v>
      </c>
      <c r="AY249" s="177" t="s">
        <v>125</v>
      </c>
    </row>
    <row r="250" s="27" customFormat="true" ht="16.5" hidden="false" customHeight="true" outlineLevel="0" collapsed="false">
      <c r="A250" s="22"/>
      <c r="B250" s="160"/>
      <c r="C250" s="194" t="s">
        <v>489</v>
      </c>
      <c r="D250" s="194" t="s">
        <v>321</v>
      </c>
      <c r="E250" s="195" t="s">
        <v>490</v>
      </c>
      <c r="F250" s="196" t="s">
        <v>491</v>
      </c>
      <c r="G250" s="197" t="s">
        <v>138</v>
      </c>
      <c r="H250" s="198" t="n">
        <v>41.36</v>
      </c>
      <c r="I250" s="199"/>
      <c r="J250" s="200" t="n">
        <f aca="false">ROUND(I250*H250,2)</f>
        <v>0</v>
      </c>
      <c r="K250" s="196" t="s">
        <v>149</v>
      </c>
      <c r="L250" s="201"/>
      <c r="M250" s="202"/>
      <c r="N250" s="203" t="s">
        <v>40</v>
      </c>
      <c r="O250" s="60"/>
      <c r="P250" s="170" t="n">
        <f aca="false">O250*H250</f>
        <v>0</v>
      </c>
      <c r="Q250" s="170" t="n">
        <v>0.00275</v>
      </c>
      <c r="R250" s="170" t="n">
        <f aca="false">Q250*H250</f>
        <v>0.11374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278</v>
      </c>
      <c r="AT250" s="172" t="s">
        <v>321</v>
      </c>
      <c r="AU250" s="172" t="s">
        <v>132</v>
      </c>
      <c r="AY250" s="3" t="s">
        <v>125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132</v>
      </c>
      <c r="BK250" s="173" t="n">
        <f aca="false">ROUND(I250*H250,2)</f>
        <v>0</v>
      </c>
      <c r="BL250" s="3" t="s">
        <v>204</v>
      </c>
      <c r="BM250" s="172" t="s">
        <v>492</v>
      </c>
    </row>
    <row r="251" s="174" customFormat="true" ht="12.8" hidden="false" customHeight="false" outlineLevel="0" collapsed="false">
      <c r="B251" s="175"/>
      <c r="D251" s="176" t="s">
        <v>140</v>
      </c>
      <c r="F251" s="178" t="s">
        <v>493</v>
      </c>
      <c r="H251" s="179" t="n">
        <v>41.36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140</v>
      </c>
      <c r="AU251" s="177" t="s">
        <v>132</v>
      </c>
      <c r="AV251" s="174" t="s">
        <v>132</v>
      </c>
      <c r="AW251" s="174" t="s">
        <v>2</v>
      </c>
      <c r="AX251" s="174" t="s">
        <v>79</v>
      </c>
      <c r="AY251" s="177" t="s">
        <v>125</v>
      </c>
    </row>
    <row r="252" s="27" customFormat="true" ht="24.15" hidden="false" customHeight="true" outlineLevel="0" collapsed="false">
      <c r="A252" s="22"/>
      <c r="B252" s="160"/>
      <c r="C252" s="161" t="s">
        <v>494</v>
      </c>
      <c r="D252" s="161" t="s">
        <v>127</v>
      </c>
      <c r="E252" s="162" t="s">
        <v>495</v>
      </c>
      <c r="F252" s="163" t="s">
        <v>496</v>
      </c>
      <c r="G252" s="164" t="s">
        <v>154</v>
      </c>
      <c r="H252" s="165" t="n">
        <v>37.6</v>
      </c>
      <c r="I252" s="166"/>
      <c r="J252" s="167" t="n">
        <f aca="false">ROUND(I252*H252,2)</f>
        <v>0</v>
      </c>
      <c r="K252" s="163" t="s">
        <v>149</v>
      </c>
      <c r="L252" s="23"/>
      <c r="M252" s="168"/>
      <c r="N252" s="169" t="s">
        <v>40</v>
      </c>
      <c r="O252" s="60"/>
      <c r="P252" s="170" t="n">
        <f aca="false">O252*H252</f>
        <v>0</v>
      </c>
      <c r="Q252" s="170" t="n">
        <v>0</v>
      </c>
      <c r="R252" s="170" t="n">
        <f aca="false">Q252*H252</f>
        <v>0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204</v>
      </c>
      <c r="AT252" s="172" t="s">
        <v>127</v>
      </c>
      <c r="AU252" s="172" t="s">
        <v>132</v>
      </c>
      <c r="AY252" s="3" t="s">
        <v>125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132</v>
      </c>
      <c r="BK252" s="173" t="n">
        <f aca="false">ROUND(I252*H252,2)</f>
        <v>0</v>
      </c>
      <c r="BL252" s="3" t="s">
        <v>204</v>
      </c>
      <c r="BM252" s="172" t="s">
        <v>497</v>
      </c>
    </row>
    <row r="253" s="174" customFormat="true" ht="12.8" hidden="false" customHeight="false" outlineLevel="0" collapsed="false">
      <c r="B253" s="175"/>
      <c r="D253" s="176" t="s">
        <v>140</v>
      </c>
      <c r="E253" s="177"/>
      <c r="F253" s="178" t="s">
        <v>480</v>
      </c>
      <c r="H253" s="179" t="n">
        <v>37.6</v>
      </c>
      <c r="I253" s="180"/>
      <c r="L253" s="175"/>
      <c r="M253" s="181"/>
      <c r="N253" s="182"/>
      <c r="O253" s="182"/>
      <c r="P253" s="182"/>
      <c r="Q253" s="182"/>
      <c r="R253" s="182"/>
      <c r="S253" s="182"/>
      <c r="T253" s="183"/>
      <c r="AT253" s="177" t="s">
        <v>140</v>
      </c>
      <c r="AU253" s="177" t="s">
        <v>132</v>
      </c>
      <c r="AV253" s="174" t="s">
        <v>132</v>
      </c>
      <c r="AW253" s="174" t="s">
        <v>31</v>
      </c>
      <c r="AX253" s="174" t="s">
        <v>79</v>
      </c>
      <c r="AY253" s="177" t="s">
        <v>125</v>
      </c>
    </row>
    <row r="254" s="27" customFormat="true" ht="16.5" hidden="false" customHeight="true" outlineLevel="0" collapsed="false">
      <c r="A254" s="22"/>
      <c r="B254" s="160"/>
      <c r="C254" s="161" t="s">
        <v>498</v>
      </c>
      <c r="D254" s="161" t="s">
        <v>127</v>
      </c>
      <c r="E254" s="162" t="s">
        <v>499</v>
      </c>
      <c r="F254" s="163" t="s">
        <v>500</v>
      </c>
      <c r="G254" s="164" t="s">
        <v>154</v>
      </c>
      <c r="H254" s="165" t="n">
        <v>41.96</v>
      </c>
      <c r="I254" s="166"/>
      <c r="J254" s="167" t="n">
        <f aca="false">ROUND(I254*H254,2)</f>
        <v>0</v>
      </c>
      <c r="K254" s="163"/>
      <c r="L254" s="23"/>
      <c r="M254" s="168"/>
      <c r="N254" s="169" t="s">
        <v>40</v>
      </c>
      <c r="O254" s="60"/>
      <c r="P254" s="170" t="n">
        <f aca="false">O254*H254</f>
        <v>0</v>
      </c>
      <c r="Q254" s="170" t="n">
        <v>1E-005</v>
      </c>
      <c r="R254" s="170" t="n">
        <f aca="false">Q254*H254</f>
        <v>0.0004196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204</v>
      </c>
      <c r="AT254" s="172" t="s">
        <v>127</v>
      </c>
      <c r="AU254" s="172" t="s">
        <v>132</v>
      </c>
      <c r="AY254" s="3" t="s">
        <v>125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132</v>
      </c>
      <c r="BK254" s="173" t="n">
        <f aca="false">ROUND(I254*H254,2)</f>
        <v>0</v>
      </c>
      <c r="BL254" s="3" t="s">
        <v>204</v>
      </c>
      <c r="BM254" s="172" t="s">
        <v>501</v>
      </c>
    </row>
    <row r="255" s="174" customFormat="true" ht="12.8" hidden="false" customHeight="false" outlineLevel="0" collapsed="false">
      <c r="B255" s="175"/>
      <c r="D255" s="176" t="s">
        <v>140</v>
      </c>
      <c r="E255" s="177"/>
      <c r="F255" s="178" t="s">
        <v>502</v>
      </c>
      <c r="H255" s="179" t="n">
        <v>41.96</v>
      </c>
      <c r="I255" s="180"/>
      <c r="L255" s="175"/>
      <c r="M255" s="181"/>
      <c r="N255" s="182"/>
      <c r="O255" s="182"/>
      <c r="P255" s="182"/>
      <c r="Q255" s="182"/>
      <c r="R255" s="182"/>
      <c r="S255" s="182"/>
      <c r="T255" s="183"/>
      <c r="AT255" s="177" t="s">
        <v>140</v>
      </c>
      <c r="AU255" s="177" t="s">
        <v>132</v>
      </c>
      <c r="AV255" s="174" t="s">
        <v>132</v>
      </c>
      <c r="AW255" s="174" t="s">
        <v>31</v>
      </c>
      <c r="AX255" s="174" t="s">
        <v>79</v>
      </c>
      <c r="AY255" s="177" t="s">
        <v>125</v>
      </c>
    </row>
    <row r="256" s="27" customFormat="true" ht="24.15" hidden="false" customHeight="true" outlineLevel="0" collapsed="false">
      <c r="A256" s="22"/>
      <c r="B256" s="160"/>
      <c r="C256" s="161" t="s">
        <v>503</v>
      </c>
      <c r="D256" s="161" t="s">
        <v>127</v>
      </c>
      <c r="E256" s="162" t="s">
        <v>504</v>
      </c>
      <c r="F256" s="163" t="s">
        <v>505</v>
      </c>
      <c r="G256" s="164" t="s">
        <v>233</v>
      </c>
      <c r="H256" s="193"/>
      <c r="I256" s="166"/>
      <c r="J256" s="167" t="n">
        <f aca="false">ROUND(I256*H256,2)</f>
        <v>0</v>
      </c>
      <c r="K256" s="163" t="s">
        <v>149</v>
      </c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204</v>
      </c>
      <c r="AT256" s="172" t="s">
        <v>127</v>
      </c>
      <c r="AU256" s="172" t="s">
        <v>132</v>
      </c>
      <c r="AY256" s="3" t="s">
        <v>125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132</v>
      </c>
      <c r="BK256" s="173" t="n">
        <f aca="false">ROUND(I256*H256,2)</f>
        <v>0</v>
      </c>
      <c r="BL256" s="3" t="s">
        <v>204</v>
      </c>
      <c r="BM256" s="172" t="s">
        <v>506</v>
      </c>
    </row>
    <row r="257" s="146" customFormat="true" ht="22.8" hidden="false" customHeight="true" outlineLevel="0" collapsed="false">
      <c r="B257" s="147"/>
      <c r="D257" s="148" t="s">
        <v>73</v>
      </c>
      <c r="E257" s="158" t="s">
        <v>507</v>
      </c>
      <c r="F257" s="158" t="s">
        <v>508</v>
      </c>
      <c r="I257" s="150"/>
      <c r="J257" s="159" t="n">
        <f aca="false">BK257</f>
        <v>0</v>
      </c>
      <c r="L257" s="147"/>
      <c r="M257" s="152"/>
      <c r="N257" s="153"/>
      <c r="O257" s="153"/>
      <c r="P257" s="154" t="n">
        <f aca="false">SUM(P258:P267)</f>
        <v>0</v>
      </c>
      <c r="Q257" s="153"/>
      <c r="R257" s="154" t="n">
        <f aca="false">SUM(R258:R267)</f>
        <v>0.0402528</v>
      </c>
      <c r="S257" s="153"/>
      <c r="T257" s="155" t="n">
        <f aca="false">SUM(T258:T267)</f>
        <v>0.045696</v>
      </c>
      <c r="AR257" s="148" t="s">
        <v>132</v>
      </c>
      <c r="AT257" s="156" t="s">
        <v>73</v>
      </c>
      <c r="AU257" s="156" t="s">
        <v>79</v>
      </c>
      <c r="AY257" s="148" t="s">
        <v>125</v>
      </c>
      <c r="BK257" s="157" t="n">
        <f aca="false">SUM(BK258:BK267)</f>
        <v>0</v>
      </c>
    </row>
    <row r="258" s="27" customFormat="true" ht="16.5" hidden="false" customHeight="true" outlineLevel="0" collapsed="false">
      <c r="A258" s="22"/>
      <c r="B258" s="160"/>
      <c r="C258" s="161" t="s">
        <v>509</v>
      </c>
      <c r="D258" s="161" t="s">
        <v>127</v>
      </c>
      <c r="E258" s="162" t="s">
        <v>510</v>
      </c>
      <c r="F258" s="163" t="s">
        <v>511</v>
      </c>
      <c r="G258" s="164" t="s">
        <v>138</v>
      </c>
      <c r="H258" s="165" t="n">
        <v>1.68</v>
      </c>
      <c r="I258" s="166"/>
      <c r="J258" s="167" t="n">
        <f aca="false">ROUND(I258*H258,2)</f>
        <v>0</v>
      </c>
      <c r="K258" s="163" t="s">
        <v>149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0.0003</v>
      </c>
      <c r="R258" s="170" t="n">
        <f aca="false">Q258*H258</f>
        <v>0.000504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204</v>
      </c>
      <c r="AT258" s="172" t="s">
        <v>127</v>
      </c>
      <c r="AU258" s="172" t="s">
        <v>132</v>
      </c>
      <c r="AY258" s="3" t="s">
        <v>125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132</v>
      </c>
      <c r="BK258" s="173" t="n">
        <f aca="false">ROUND(I258*H258,2)</f>
        <v>0</v>
      </c>
      <c r="BL258" s="3" t="s">
        <v>204</v>
      </c>
      <c r="BM258" s="172" t="s">
        <v>512</v>
      </c>
    </row>
    <row r="259" s="27" customFormat="true" ht="16.5" hidden="false" customHeight="true" outlineLevel="0" collapsed="false">
      <c r="A259" s="22"/>
      <c r="B259" s="160"/>
      <c r="C259" s="161" t="s">
        <v>513</v>
      </c>
      <c r="D259" s="161" t="s">
        <v>127</v>
      </c>
      <c r="E259" s="162" t="s">
        <v>514</v>
      </c>
      <c r="F259" s="163" t="s">
        <v>515</v>
      </c>
      <c r="G259" s="164" t="s">
        <v>138</v>
      </c>
      <c r="H259" s="165" t="n">
        <v>1.68</v>
      </c>
      <c r="I259" s="166"/>
      <c r="J259" s="167" t="n">
        <f aca="false">ROUND(I259*H259,2)</f>
        <v>0</v>
      </c>
      <c r="K259" s="163" t="s">
        <v>149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0.0045</v>
      </c>
      <c r="R259" s="170" t="n">
        <f aca="false">Q259*H259</f>
        <v>0.00756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204</v>
      </c>
      <c r="AT259" s="172" t="s">
        <v>127</v>
      </c>
      <c r="AU259" s="172" t="s">
        <v>132</v>
      </c>
      <c r="AY259" s="3" t="s">
        <v>125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132</v>
      </c>
      <c r="BK259" s="173" t="n">
        <f aca="false">ROUND(I259*H259,2)</f>
        <v>0</v>
      </c>
      <c r="BL259" s="3" t="s">
        <v>204</v>
      </c>
      <c r="BM259" s="172" t="s">
        <v>516</v>
      </c>
    </row>
    <row r="260" s="27" customFormat="true" ht="24.15" hidden="false" customHeight="true" outlineLevel="0" collapsed="false">
      <c r="A260" s="22"/>
      <c r="B260" s="160"/>
      <c r="C260" s="161" t="s">
        <v>517</v>
      </c>
      <c r="D260" s="161" t="s">
        <v>127</v>
      </c>
      <c r="E260" s="162" t="s">
        <v>518</v>
      </c>
      <c r="F260" s="163" t="s">
        <v>519</v>
      </c>
      <c r="G260" s="164" t="s">
        <v>138</v>
      </c>
      <c r="H260" s="165" t="n">
        <v>1.68</v>
      </c>
      <c r="I260" s="166"/>
      <c r="J260" s="167" t="n">
        <f aca="false">ROUND(I260*H260,2)</f>
        <v>0</v>
      </c>
      <c r="K260" s="163" t="s">
        <v>149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0.0272</v>
      </c>
      <c r="T260" s="171" t="n">
        <f aca="false">S260*H260</f>
        <v>0.045696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204</v>
      </c>
      <c r="AT260" s="172" t="s">
        <v>127</v>
      </c>
      <c r="AU260" s="172" t="s">
        <v>132</v>
      </c>
      <c r="AY260" s="3" t="s">
        <v>125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132</v>
      </c>
      <c r="BK260" s="173" t="n">
        <f aca="false">ROUND(I260*H260,2)</f>
        <v>0</v>
      </c>
      <c r="BL260" s="3" t="s">
        <v>204</v>
      </c>
      <c r="BM260" s="172" t="s">
        <v>520</v>
      </c>
    </row>
    <row r="261" s="174" customFormat="true" ht="12.8" hidden="false" customHeight="false" outlineLevel="0" collapsed="false">
      <c r="B261" s="175"/>
      <c r="D261" s="176" t="s">
        <v>140</v>
      </c>
      <c r="E261" s="177"/>
      <c r="F261" s="178" t="s">
        <v>521</v>
      </c>
      <c r="H261" s="179" t="n">
        <v>1.68</v>
      </c>
      <c r="I261" s="180"/>
      <c r="L261" s="175"/>
      <c r="M261" s="181"/>
      <c r="N261" s="182"/>
      <c r="O261" s="182"/>
      <c r="P261" s="182"/>
      <c r="Q261" s="182"/>
      <c r="R261" s="182"/>
      <c r="S261" s="182"/>
      <c r="T261" s="183"/>
      <c r="AT261" s="177" t="s">
        <v>140</v>
      </c>
      <c r="AU261" s="177" t="s">
        <v>132</v>
      </c>
      <c r="AV261" s="174" t="s">
        <v>132</v>
      </c>
      <c r="AW261" s="174" t="s">
        <v>31</v>
      </c>
      <c r="AX261" s="174" t="s">
        <v>79</v>
      </c>
      <c r="AY261" s="177" t="s">
        <v>125</v>
      </c>
    </row>
    <row r="262" s="27" customFormat="true" ht="33" hidden="false" customHeight="true" outlineLevel="0" collapsed="false">
      <c r="A262" s="22"/>
      <c r="B262" s="160"/>
      <c r="C262" s="161" t="s">
        <v>522</v>
      </c>
      <c r="D262" s="161" t="s">
        <v>127</v>
      </c>
      <c r="E262" s="162" t="s">
        <v>523</v>
      </c>
      <c r="F262" s="163" t="s">
        <v>524</v>
      </c>
      <c r="G262" s="164" t="s">
        <v>138</v>
      </c>
      <c r="H262" s="165" t="n">
        <v>1.68</v>
      </c>
      <c r="I262" s="166"/>
      <c r="J262" s="167" t="n">
        <f aca="false">ROUND(I262*H262,2)</f>
        <v>0</v>
      </c>
      <c r="K262" s="163" t="s">
        <v>149</v>
      </c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0.0053</v>
      </c>
      <c r="R262" s="170" t="n">
        <f aca="false">Q262*H262</f>
        <v>0.008904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204</v>
      </c>
      <c r="AT262" s="172" t="s">
        <v>127</v>
      </c>
      <c r="AU262" s="172" t="s">
        <v>132</v>
      </c>
      <c r="AY262" s="3" t="s">
        <v>125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132</v>
      </c>
      <c r="BK262" s="173" t="n">
        <f aca="false">ROUND(I262*H262,2)</f>
        <v>0</v>
      </c>
      <c r="BL262" s="3" t="s">
        <v>204</v>
      </c>
      <c r="BM262" s="172" t="s">
        <v>525</v>
      </c>
    </row>
    <row r="263" s="27" customFormat="true" ht="16.5" hidden="false" customHeight="true" outlineLevel="0" collapsed="false">
      <c r="A263" s="22"/>
      <c r="B263" s="160"/>
      <c r="C263" s="194" t="s">
        <v>526</v>
      </c>
      <c r="D263" s="194" t="s">
        <v>321</v>
      </c>
      <c r="E263" s="195" t="s">
        <v>527</v>
      </c>
      <c r="F263" s="196" t="s">
        <v>528</v>
      </c>
      <c r="G263" s="197" t="s">
        <v>138</v>
      </c>
      <c r="H263" s="198" t="n">
        <v>1.848</v>
      </c>
      <c r="I263" s="199"/>
      <c r="J263" s="200" t="n">
        <f aca="false">ROUND(I263*H263,2)</f>
        <v>0</v>
      </c>
      <c r="K263" s="196" t="s">
        <v>149</v>
      </c>
      <c r="L263" s="201"/>
      <c r="M263" s="202"/>
      <c r="N263" s="203" t="s">
        <v>40</v>
      </c>
      <c r="O263" s="60"/>
      <c r="P263" s="170" t="n">
        <f aca="false">O263*H263</f>
        <v>0</v>
      </c>
      <c r="Q263" s="170" t="n">
        <v>0.0126</v>
      </c>
      <c r="R263" s="170" t="n">
        <f aca="false">Q263*H263</f>
        <v>0.0232848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278</v>
      </c>
      <c r="AT263" s="172" t="s">
        <v>321</v>
      </c>
      <c r="AU263" s="172" t="s">
        <v>132</v>
      </c>
      <c r="AY263" s="3" t="s">
        <v>125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132</v>
      </c>
      <c r="BK263" s="173" t="n">
        <f aca="false">ROUND(I263*H263,2)</f>
        <v>0</v>
      </c>
      <c r="BL263" s="3" t="s">
        <v>204</v>
      </c>
      <c r="BM263" s="172" t="s">
        <v>529</v>
      </c>
    </row>
    <row r="264" s="174" customFormat="true" ht="12.8" hidden="false" customHeight="false" outlineLevel="0" collapsed="false">
      <c r="B264" s="175"/>
      <c r="D264" s="176" t="s">
        <v>140</v>
      </c>
      <c r="F264" s="178" t="s">
        <v>530</v>
      </c>
      <c r="H264" s="179" t="n">
        <v>1.848</v>
      </c>
      <c r="I264" s="180"/>
      <c r="L264" s="175"/>
      <c r="M264" s="181"/>
      <c r="N264" s="182"/>
      <c r="O264" s="182"/>
      <c r="P264" s="182"/>
      <c r="Q264" s="182"/>
      <c r="R264" s="182"/>
      <c r="S264" s="182"/>
      <c r="T264" s="183"/>
      <c r="AT264" s="177" t="s">
        <v>140</v>
      </c>
      <c r="AU264" s="177" t="s">
        <v>132</v>
      </c>
      <c r="AV264" s="174" t="s">
        <v>132</v>
      </c>
      <c r="AW264" s="174" t="s">
        <v>2</v>
      </c>
      <c r="AX264" s="174" t="s">
        <v>79</v>
      </c>
      <c r="AY264" s="177" t="s">
        <v>125</v>
      </c>
    </row>
    <row r="265" s="27" customFormat="true" ht="24.15" hidden="false" customHeight="true" outlineLevel="0" collapsed="false">
      <c r="A265" s="22"/>
      <c r="B265" s="160"/>
      <c r="C265" s="161" t="s">
        <v>531</v>
      </c>
      <c r="D265" s="161" t="s">
        <v>127</v>
      </c>
      <c r="E265" s="162" t="s">
        <v>532</v>
      </c>
      <c r="F265" s="163" t="s">
        <v>533</v>
      </c>
      <c r="G265" s="164" t="s">
        <v>138</v>
      </c>
      <c r="H265" s="165" t="n">
        <v>1.68</v>
      </c>
      <c r="I265" s="166"/>
      <c r="J265" s="167" t="n">
        <f aca="false">ROUND(I265*H265,2)</f>
        <v>0</v>
      </c>
      <c r="K265" s="163" t="s">
        <v>149</v>
      </c>
      <c r="L265" s="23"/>
      <c r="M265" s="168"/>
      <c r="N265" s="169" t="s">
        <v>40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204</v>
      </c>
      <c r="AT265" s="172" t="s">
        <v>127</v>
      </c>
      <c r="AU265" s="172" t="s">
        <v>132</v>
      </c>
      <c r="AY265" s="3" t="s">
        <v>125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132</v>
      </c>
      <c r="BK265" s="173" t="n">
        <f aca="false">ROUND(I265*H265,2)</f>
        <v>0</v>
      </c>
      <c r="BL265" s="3" t="s">
        <v>204</v>
      </c>
      <c r="BM265" s="172" t="s">
        <v>534</v>
      </c>
    </row>
    <row r="266" s="27" customFormat="true" ht="24.15" hidden="false" customHeight="true" outlineLevel="0" collapsed="false">
      <c r="A266" s="22"/>
      <c r="B266" s="160"/>
      <c r="C266" s="161" t="s">
        <v>535</v>
      </c>
      <c r="D266" s="161" t="s">
        <v>127</v>
      </c>
      <c r="E266" s="162" t="s">
        <v>536</v>
      </c>
      <c r="F266" s="163" t="s">
        <v>537</v>
      </c>
      <c r="G266" s="164" t="s">
        <v>138</v>
      </c>
      <c r="H266" s="165" t="n">
        <v>1.68</v>
      </c>
      <c r="I266" s="166"/>
      <c r="J266" s="167" t="n">
        <f aca="false">ROUND(I266*H266,2)</f>
        <v>0</v>
      </c>
      <c r="K266" s="163" t="s">
        <v>149</v>
      </c>
      <c r="L266" s="23"/>
      <c r="M266" s="168"/>
      <c r="N266" s="169" t="s">
        <v>40</v>
      </c>
      <c r="O266" s="60"/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204</v>
      </c>
      <c r="AT266" s="172" t="s">
        <v>127</v>
      </c>
      <c r="AU266" s="172" t="s">
        <v>132</v>
      </c>
      <c r="AY266" s="3" t="s">
        <v>125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132</v>
      </c>
      <c r="BK266" s="173" t="n">
        <f aca="false">ROUND(I266*H266,2)</f>
        <v>0</v>
      </c>
      <c r="BL266" s="3" t="s">
        <v>204</v>
      </c>
      <c r="BM266" s="172" t="s">
        <v>538</v>
      </c>
    </row>
    <row r="267" s="27" customFormat="true" ht="24.15" hidden="false" customHeight="true" outlineLevel="0" collapsed="false">
      <c r="A267" s="22"/>
      <c r="B267" s="160"/>
      <c r="C267" s="161" t="s">
        <v>539</v>
      </c>
      <c r="D267" s="161" t="s">
        <v>127</v>
      </c>
      <c r="E267" s="162" t="s">
        <v>540</v>
      </c>
      <c r="F267" s="163" t="s">
        <v>541</v>
      </c>
      <c r="G267" s="164" t="s">
        <v>233</v>
      </c>
      <c r="H267" s="193"/>
      <c r="I267" s="166"/>
      <c r="J267" s="167" t="n">
        <f aca="false">ROUND(I267*H267,2)</f>
        <v>0</v>
      </c>
      <c r="K267" s="163" t="s">
        <v>149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204</v>
      </c>
      <c r="AT267" s="172" t="s">
        <v>127</v>
      </c>
      <c r="AU267" s="172" t="s">
        <v>132</v>
      </c>
      <c r="AY267" s="3" t="s">
        <v>125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132</v>
      </c>
      <c r="BK267" s="173" t="n">
        <f aca="false">ROUND(I267*H267,2)</f>
        <v>0</v>
      </c>
      <c r="BL267" s="3" t="s">
        <v>204</v>
      </c>
      <c r="BM267" s="172" t="s">
        <v>542</v>
      </c>
    </row>
    <row r="268" s="146" customFormat="true" ht="22.8" hidden="false" customHeight="true" outlineLevel="0" collapsed="false">
      <c r="B268" s="147"/>
      <c r="D268" s="148" t="s">
        <v>73</v>
      </c>
      <c r="E268" s="158" t="s">
        <v>543</v>
      </c>
      <c r="F268" s="158" t="s">
        <v>544</v>
      </c>
      <c r="I268" s="150"/>
      <c r="J268" s="159" t="n">
        <f aca="false">BK268</f>
        <v>0</v>
      </c>
      <c r="L268" s="147"/>
      <c r="M268" s="152"/>
      <c r="N268" s="153"/>
      <c r="O268" s="153"/>
      <c r="P268" s="154" t="n">
        <f aca="false">SUM(P269:P274)</f>
        <v>0</v>
      </c>
      <c r="Q268" s="153"/>
      <c r="R268" s="154" t="n">
        <f aca="false">SUM(R269:R274)</f>
        <v>0.002141</v>
      </c>
      <c r="S268" s="153"/>
      <c r="T268" s="155" t="n">
        <f aca="false">SUM(T269:T274)</f>
        <v>0</v>
      </c>
      <c r="AR268" s="148" t="s">
        <v>132</v>
      </c>
      <c r="AT268" s="156" t="s">
        <v>73</v>
      </c>
      <c r="AU268" s="156" t="s">
        <v>79</v>
      </c>
      <c r="AY268" s="148" t="s">
        <v>125</v>
      </c>
      <c r="BK268" s="157" t="n">
        <f aca="false">SUM(BK269:BK274)</f>
        <v>0</v>
      </c>
    </row>
    <row r="269" s="27" customFormat="true" ht="24.15" hidden="false" customHeight="true" outlineLevel="0" collapsed="false">
      <c r="A269" s="22"/>
      <c r="B269" s="160"/>
      <c r="C269" s="161" t="s">
        <v>545</v>
      </c>
      <c r="D269" s="161" t="s">
        <v>127</v>
      </c>
      <c r="E269" s="162" t="s">
        <v>546</v>
      </c>
      <c r="F269" s="163" t="s">
        <v>547</v>
      </c>
      <c r="G269" s="164" t="s">
        <v>138</v>
      </c>
      <c r="H269" s="165" t="n">
        <v>4.775</v>
      </c>
      <c r="I269" s="166"/>
      <c r="J269" s="167" t="n">
        <f aca="false">ROUND(I269*H269,2)</f>
        <v>0</v>
      </c>
      <c r="K269" s="163" t="s">
        <v>149</v>
      </c>
      <c r="L269" s="23"/>
      <c r="M269" s="168"/>
      <c r="N269" s="169" t="s">
        <v>40</v>
      </c>
      <c r="O269" s="60"/>
      <c r="P269" s="170" t="n">
        <f aca="false">O269*H269</f>
        <v>0</v>
      </c>
      <c r="Q269" s="170" t="n">
        <v>6E-005</v>
      </c>
      <c r="R269" s="170" t="n">
        <f aca="false">Q269*H269</f>
        <v>0.0002865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204</v>
      </c>
      <c r="AT269" s="172" t="s">
        <v>127</v>
      </c>
      <c r="AU269" s="172" t="s">
        <v>132</v>
      </c>
      <c r="AY269" s="3" t="s">
        <v>125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132</v>
      </c>
      <c r="BK269" s="173" t="n">
        <f aca="false">ROUND(I269*H269,2)</f>
        <v>0</v>
      </c>
      <c r="BL269" s="3" t="s">
        <v>204</v>
      </c>
      <c r="BM269" s="172" t="s">
        <v>548</v>
      </c>
    </row>
    <row r="270" s="174" customFormat="true" ht="12.8" hidden="false" customHeight="false" outlineLevel="0" collapsed="false">
      <c r="B270" s="175"/>
      <c r="D270" s="176" t="s">
        <v>140</v>
      </c>
      <c r="E270" s="177"/>
      <c r="F270" s="178" t="s">
        <v>549</v>
      </c>
      <c r="H270" s="179" t="n">
        <v>4.775</v>
      </c>
      <c r="I270" s="180"/>
      <c r="L270" s="175"/>
      <c r="M270" s="181"/>
      <c r="N270" s="182"/>
      <c r="O270" s="182"/>
      <c r="P270" s="182"/>
      <c r="Q270" s="182"/>
      <c r="R270" s="182"/>
      <c r="S270" s="182"/>
      <c r="T270" s="183"/>
      <c r="AT270" s="177" t="s">
        <v>140</v>
      </c>
      <c r="AU270" s="177" t="s">
        <v>132</v>
      </c>
      <c r="AV270" s="174" t="s">
        <v>132</v>
      </c>
      <c r="AW270" s="174" t="s">
        <v>31</v>
      </c>
      <c r="AX270" s="174" t="s">
        <v>79</v>
      </c>
      <c r="AY270" s="177" t="s">
        <v>125</v>
      </c>
    </row>
    <row r="271" s="27" customFormat="true" ht="24.15" hidden="false" customHeight="true" outlineLevel="0" collapsed="false">
      <c r="A271" s="22"/>
      <c r="B271" s="160"/>
      <c r="C271" s="161" t="s">
        <v>550</v>
      </c>
      <c r="D271" s="161" t="s">
        <v>127</v>
      </c>
      <c r="E271" s="162" t="s">
        <v>551</v>
      </c>
      <c r="F271" s="163" t="s">
        <v>552</v>
      </c>
      <c r="G271" s="164" t="s">
        <v>138</v>
      </c>
      <c r="H271" s="165" t="n">
        <v>4.775</v>
      </c>
      <c r="I271" s="166"/>
      <c r="J271" s="167" t="n">
        <f aca="false">ROUND(I271*H271,2)</f>
        <v>0</v>
      </c>
      <c r="K271" s="163" t="s">
        <v>149</v>
      </c>
      <c r="L271" s="23"/>
      <c r="M271" s="168"/>
      <c r="N271" s="169" t="s">
        <v>40</v>
      </c>
      <c r="O271" s="60"/>
      <c r="P271" s="170" t="n">
        <f aca="false">O271*H271</f>
        <v>0</v>
      </c>
      <c r="Q271" s="170" t="n">
        <v>0.00014</v>
      </c>
      <c r="R271" s="170" t="n">
        <f aca="false">Q271*H271</f>
        <v>0.0006685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204</v>
      </c>
      <c r="AT271" s="172" t="s">
        <v>127</v>
      </c>
      <c r="AU271" s="172" t="s">
        <v>132</v>
      </c>
      <c r="AY271" s="3" t="s">
        <v>125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132</v>
      </c>
      <c r="BK271" s="173" t="n">
        <f aca="false">ROUND(I271*H271,2)</f>
        <v>0</v>
      </c>
      <c r="BL271" s="3" t="s">
        <v>204</v>
      </c>
      <c r="BM271" s="172" t="s">
        <v>553</v>
      </c>
    </row>
    <row r="272" s="27" customFormat="true" ht="24.15" hidden="false" customHeight="true" outlineLevel="0" collapsed="false">
      <c r="A272" s="22"/>
      <c r="B272" s="160"/>
      <c r="C272" s="161" t="s">
        <v>554</v>
      </c>
      <c r="D272" s="161" t="s">
        <v>127</v>
      </c>
      <c r="E272" s="162" t="s">
        <v>555</v>
      </c>
      <c r="F272" s="163" t="s">
        <v>556</v>
      </c>
      <c r="G272" s="164" t="s">
        <v>138</v>
      </c>
      <c r="H272" s="165" t="n">
        <v>4.775</v>
      </c>
      <c r="I272" s="166"/>
      <c r="J272" s="167" t="n">
        <f aca="false">ROUND(I272*H272,2)</f>
        <v>0</v>
      </c>
      <c r="K272" s="163" t="s">
        <v>149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0.00012</v>
      </c>
      <c r="R272" s="170" t="n">
        <f aca="false">Q272*H272</f>
        <v>0.000573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204</v>
      </c>
      <c r="AT272" s="172" t="s">
        <v>127</v>
      </c>
      <c r="AU272" s="172" t="s">
        <v>132</v>
      </c>
      <c r="AY272" s="3" t="s">
        <v>125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132</v>
      </c>
      <c r="BK272" s="173" t="n">
        <f aca="false">ROUND(I272*H272,2)</f>
        <v>0</v>
      </c>
      <c r="BL272" s="3" t="s">
        <v>204</v>
      </c>
      <c r="BM272" s="172" t="s">
        <v>557</v>
      </c>
    </row>
    <row r="273" s="27" customFormat="true" ht="24.15" hidden="false" customHeight="true" outlineLevel="0" collapsed="false">
      <c r="A273" s="22"/>
      <c r="B273" s="160"/>
      <c r="C273" s="161" t="s">
        <v>558</v>
      </c>
      <c r="D273" s="161" t="s">
        <v>127</v>
      </c>
      <c r="E273" s="162" t="s">
        <v>559</v>
      </c>
      <c r="F273" s="163" t="s">
        <v>560</v>
      </c>
      <c r="G273" s="164" t="s">
        <v>138</v>
      </c>
      <c r="H273" s="165" t="n">
        <v>4.775</v>
      </c>
      <c r="I273" s="166"/>
      <c r="J273" s="167" t="n">
        <f aca="false">ROUND(I273*H273,2)</f>
        <v>0</v>
      </c>
      <c r="K273" s="163" t="s">
        <v>149</v>
      </c>
      <c r="L273" s="23"/>
      <c r="M273" s="168"/>
      <c r="N273" s="169" t="s">
        <v>40</v>
      </c>
      <c r="O273" s="60"/>
      <c r="P273" s="170" t="n">
        <f aca="false">O273*H273</f>
        <v>0</v>
      </c>
      <c r="Q273" s="170" t="n">
        <v>0.00012</v>
      </c>
      <c r="R273" s="170" t="n">
        <f aca="false">Q273*H273</f>
        <v>0.000573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204</v>
      </c>
      <c r="AT273" s="172" t="s">
        <v>127</v>
      </c>
      <c r="AU273" s="172" t="s">
        <v>132</v>
      </c>
      <c r="AY273" s="3" t="s">
        <v>125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132</v>
      </c>
      <c r="BK273" s="173" t="n">
        <f aca="false">ROUND(I273*H273,2)</f>
        <v>0</v>
      </c>
      <c r="BL273" s="3" t="s">
        <v>204</v>
      </c>
      <c r="BM273" s="172" t="s">
        <v>561</v>
      </c>
    </row>
    <row r="274" s="27" customFormat="true" ht="24.15" hidden="false" customHeight="true" outlineLevel="0" collapsed="false">
      <c r="A274" s="22"/>
      <c r="B274" s="160"/>
      <c r="C274" s="161" t="s">
        <v>562</v>
      </c>
      <c r="D274" s="161" t="s">
        <v>127</v>
      </c>
      <c r="E274" s="162" t="s">
        <v>563</v>
      </c>
      <c r="F274" s="163" t="s">
        <v>564</v>
      </c>
      <c r="G274" s="164" t="s">
        <v>130</v>
      </c>
      <c r="H274" s="165" t="n">
        <v>2</v>
      </c>
      <c r="I274" s="166"/>
      <c r="J274" s="167" t="n">
        <f aca="false">ROUND(I274*H274,2)</f>
        <v>0</v>
      </c>
      <c r="K274" s="163"/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2E-005</v>
      </c>
      <c r="R274" s="170" t="n">
        <f aca="false">Q274*H274</f>
        <v>4E-005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204</v>
      </c>
      <c r="AT274" s="172" t="s">
        <v>127</v>
      </c>
      <c r="AU274" s="172" t="s">
        <v>132</v>
      </c>
      <c r="AY274" s="3" t="s">
        <v>125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132</v>
      </c>
      <c r="BK274" s="173" t="n">
        <f aca="false">ROUND(I274*H274,2)</f>
        <v>0</v>
      </c>
      <c r="BL274" s="3" t="s">
        <v>204</v>
      </c>
      <c r="BM274" s="172" t="s">
        <v>565</v>
      </c>
    </row>
    <row r="275" s="146" customFormat="true" ht="22.8" hidden="false" customHeight="true" outlineLevel="0" collapsed="false">
      <c r="B275" s="147"/>
      <c r="D275" s="148" t="s">
        <v>73</v>
      </c>
      <c r="E275" s="158" t="s">
        <v>566</v>
      </c>
      <c r="F275" s="158" t="s">
        <v>567</v>
      </c>
      <c r="I275" s="150"/>
      <c r="J275" s="159" t="n">
        <f aca="false">BK275</f>
        <v>0</v>
      </c>
      <c r="L275" s="147"/>
      <c r="M275" s="152"/>
      <c r="N275" s="153"/>
      <c r="O275" s="153"/>
      <c r="P275" s="154" t="n">
        <f aca="false">SUM(P276:P293)</f>
        <v>0</v>
      </c>
      <c r="Q275" s="153"/>
      <c r="R275" s="154" t="n">
        <f aca="false">SUM(R276:R293)</f>
        <v>0.08089542</v>
      </c>
      <c r="S275" s="153"/>
      <c r="T275" s="155" t="n">
        <f aca="false">SUM(T276:T293)</f>
        <v>0.0156653</v>
      </c>
      <c r="AR275" s="148" t="s">
        <v>132</v>
      </c>
      <c r="AT275" s="156" t="s">
        <v>73</v>
      </c>
      <c r="AU275" s="156" t="s">
        <v>79</v>
      </c>
      <c r="AY275" s="148" t="s">
        <v>125</v>
      </c>
      <c r="BK275" s="157" t="n">
        <f aca="false">SUM(BK276:BK293)</f>
        <v>0</v>
      </c>
    </row>
    <row r="276" s="27" customFormat="true" ht="24.15" hidden="false" customHeight="true" outlineLevel="0" collapsed="false">
      <c r="A276" s="22"/>
      <c r="B276" s="160"/>
      <c r="C276" s="161" t="s">
        <v>568</v>
      </c>
      <c r="D276" s="161" t="s">
        <v>127</v>
      </c>
      <c r="E276" s="162" t="s">
        <v>569</v>
      </c>
      <c r="F276" s="163" t="s">
        <v>570</v>
      </c>
      <c r="G276" s="164" t="s">
        <v>138</v>
      </c>
      <c r="H276" s="165" t="n">
        <v>42.34</v>
      </c>
      <c r="I276" s="166"/>
      <c r="J276" s="167" t="n">
        <f aca="false">ROUND(I276*H276,2)</f>
        <v>0</v>
      </c>
      <c r="K276" s="163" t="s">
        <v>149</v>
      </c>
      <c r="L276" s="23"/>
      <c r="M276" s="168"/>
      <c r="N276" s="169" t="s">
        <v>40</v>
      </c>
      <c r="O276" s="60"/>
      <c r="P276" s="170" t="n">
        <f aca="false">O276*H276</f>
        <v>0</v>
      </c>
      <c r="Q276" s="170" t="n">
        <v>1E-005</v>
      </c>
      <c r="R276" s="170" t="n">
        <f aca="false">Q276*H276</f>
        <v>0.0004234</v>
      </c>
      <c r="S276" s="170" t="n">
        <v>0.00012</v>
      </c>
      <c r="T276" s="171" t="n">
        <f aca="false">S276*H276</f>
        <v>0.0050808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204</v>
      </c>
      <c r="AT276" s="172" t="s">
        <v>127</v>
      </c>
      <c r="AU276" s="172" t="s">
        <v>132</v>
      </c>
      <c r="AY276" s="3" t="s">
        <v>125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132</v>
      </c>
      <c r="BK276" s="173" t="n">
        <f aca="false">ROUND(I276*H276,2)</f>
        <v>0</v>
      </c>
      <c r="BL276" s="3" t="s">
        <v>204</v>
      </c>
      <c r="BM276" s="172" t="s">
        <v>571</v>
      </c>
    </row>
    <row r="277" s="174" customFormat="true" ht="12.8" hidden="false" customHeight="false" outlineLevel="0" collapsed="false">
      <c r="B277" s="175"/>
      <c r="D277" s="176" t="s">
        <v>140</v>
      </c>
      <c r="E277" s="177"/>
      <c r="F277" s="178" t="s">
        <v>572</v>
      </c>
      <c r="H277" s="179" t="n">
        <v>42.34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77" t="s">
        <v>140</v>
      </c>
      <c r="AU277" s="177" t="s">
        <v>132</v>
      </c>
      <c r="AV277" s="174" t="s">
        <v>132</v>
      </c>
      <c r="AW277" s="174" t="s">
        <v>31</v>
      </c>
      <c r="AX277" s="174" t="s">
        <v>79</v>
      </c>
      <c r="AY277" s="177" t="s">
        <v>125</v>
      </c>
    </row>
    <row r="278" s="27" customFormat="true" ht="21.75" hidden="false" customHeight="true" outlineLevel="0" collapsed="false">
      <c r="A278" s="22"/>
      <c r="B278" s="160"/>
      <c r="C278" s="161" t="s">
        <v>573</v>
      </c>
      <c r="D278" s="161" t="s">
        <v>127</v>
      </c>
      <c r="E278" s="162" t="s">
        <v>574</v>
      </c>
      <c r="F278" s="163" t="s">
        <v>575</v>
      </c>
      <c r="G278" s="164" t="s">
        <v>138</v>
      </c>
      <c r="H278" s="165" t="n">
        <v>16.2</v>
      </c>
      <c r="I278" s="166"/>
      <c r="J278" s="167" t="n">
        <f aca="false">ROUND(I278*H278,2)</f>
        <v>0</v>
      </c>
      <c r="K278" s="163" t="s">
        <v>149</v>
      </c>
      <c r="L278" s="23"/>
      <c r="M278" s="168"/>
      <c r="N278" s="169" t="s">
        <v>40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0.00025</v>
      </c>
      <c r="T278" s="171" t="n">
        <f aca="false">S278*H278</f>
        <v>0.00405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204</v>
      </c>
      <c r="AT278" s="172" t="s">
        <v>127</v>
      </c>
      <c r="AU278" s="172" t="s">
        <v>132</v>
      </c>
      <c r="AY278" s="3" t="s">
        <v>125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132</v>
      </c>
      <c r="BK278" s="173" t="n">
        <f aca="false">ROUND(I278*H278,2)</f>
        <v>0</v>
      </c>
      <c r="BL278" s="3" t="s">
        <v>204</v>
      </c>
      <c r="BM278" s="172" t="s">
        <v>576</v>
      </c>
    </row>
    <row r="279" s="174" customFormat="true" ht="12.8" hidden="false" customHeight="false" outlineLevel="0" collapsed="false">
      <c r="B279" s="175"/>
      <c r="D279" s="176" t="s">
        <v>140</v>
      </c>
      <c r="E279" s="177"/>
      <c r="F279" s="178" t="s">
        <v>577</v>
      </c>
      <c r="H279" s="179" t="n">
        <v>16.2</v>
      </c>
      <c r="I279" s="180"/>
      <c r="L279" s="175"/>
      <c r="M279" s="181"/>
      <c r="N279" s="182"/>
      <c r="O279" s="182"/>
      <c r="P279" s="182"/>
      <c r="Q279" s="182"/>
      <c r="R279" s="182"/>
      <c r="S279" s="182"/>
      <c r="T279" s="183"/>
      <c r="AT279" s="177" t="s">
        <v>140</v>
      </c>
      <c r="AU279" s="177" t="s">
        <v>132</v>
      </c>
      <c r="AV279" s="174" t="s">
        <v>132</v>
      </c>
      <c r="AW279" s="174" t="s">
        <v>31</v>
      </c>
      <c r="AX279" s="174" t="s">
        <v>79</v>
      </c>
      <c r="AY279" s="177" t="s">
        <v>125</v>
      </c>
    </row>
    <row r="280" s="27" customFormat="true" ht="21.75" hidden="false" customHeight="true" outlineLevel="0" collapsed="false">
      <c r="A280" s="22"/>
      <c r="B280" s="160"/>
      <c r="C280" s="161" t="s">
        <v>578</v>
      </c>
      <c r="D280" s="161" t="s">
        <v>127</v>
      </c>
      <c r="E280" s="162" t="s">
        <v>579</v>
      </c>
      <c r="F280" s="163" t="s">
        <v>580</v>
      </c>
      <c r="G280" s="164" t="s">
        <v>138</v>
      </c>
      <c r="H280" s="165" t="n">
        <v>26.138</v>
      </c>
      <c r="I280" s="166"/>
      <c r="J280" s="167" t="n">
        <f aca="false">ROUND(I280*H280,2)</f>
        <v>0</v>
      </c>
      <c r="K280" s="163" t="s">
        <v>149</v>
      </c>
      <c r="L280" s="23"/>
      <c r="M280" s="168"/>
      <c r="N280" s="169" t="s">
        <v>40</v>
      </c>
      <c r="O280" s="60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0.00025</v>
      </c>
      <c r="T280" s="171" t="n">
        <f aca="false">S280*H280</f>
        <v>0.0065345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204</v>
      </c>
      <c r="AT280" s="172" t="s">
        <v>127</v>
      </c>
      <c r="AU280" s="172" t="s">
        <v>132</v>
      </c>
      <c r="AY280" s="3" t="s">
        <v>125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132</v>
      </c>
      <c r="BK280" s="173" t="n">
        <f aca="false">ROUND(I280*H280,2)</f>
        <v>0</v>
      </c>
      <c r="BL280" s="3" t="s">
        <v>204</v>
      </c>
      <c r="BM280" s="172" t="s">
        <v>581</v>
      </c>
    </row>
    <row r="281" s="174" customFormat="true" ht="12.8" hidden="false" customHeight="false" outlineLevel="0" collapsed="false">
      <c r="B281" s="175"/>
      <c r="D281" s="176" t="s">
        <v>140</v>
      </c>
      <c r="E281" s="177"/>
      <c r="F281" s="178" t="s">
        <v>582</v>
      </c>
      <c r="H281" s="179" t="n">
        <v>5.738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77" t="s">
        <v>140</v>
      </c>
      <c r="AU281" s="177" t="s">
        <v>132</v>
      </c>
      <c r="AV281" s="174" t="s">
        <v>132</v>
      </c>
      <c r="AW281" s="174" t="s">
        <v>31</v>
      </c>
      <c r="AX281" s="174" t="s">
        <v>74</v>
      </c>
      <c r="AY281" s="177" t="s">
        <v>125</v>
      </c>
    </row>
    <row r="282" s="174" customFormat="true" ht="12.8" hidden="false" customHeight="false" outlineLevel="0" collapsed="false">
      <c r="B282" s="175"/>
      <c r="D282" s="176" t="s">
        <v>140</v>
      </c>
      <c r="E282" s="177"/>
      <c r="F282" s="178" t="s">
        <v>583</v>
      </c>
      <c r="H282" s="179" t="n">
        <v>20.4</v>
      </c>
      <c r="I282" s="180"/>
      <c r="L282" s="175"/>
      <c r="M282" s="181"/>
      <c r="N282" s="182"/>
      <c r="O282" s="182"/>
      <c r="P282" s="182"/>
      <c r="Q282" s="182"/>
      <c r="R282" s="182"/>
      <c r="S282" s="182"/>
      <c r="T282" s="183"/>
      <c r="AT282" s="177" t="s">
        <v>140</v>
      </c>
      <c r="AU282" s="177" t="s">
        <v>132</v>
      </c>
      <c r="AV282" s="174" t="s">
        <v>132</v>
      </c>
      <c r="AW282" s="174" t="s">
        <v>31</v>
      </c>
      <c r="AX282" s="174" t="s">
        <v>74</v>
      </c>
      <c r="AY282" s="177" t="s">
        <v>125</v>
      </c>
    </row>
    <row r="283" s="184" customFormat="true" ht="12.8" hidden="false" customHeight="false" outlineLevel="0" collapsed="false">
      <c r="B283" s="185"/>
      <c r="D283" s="176" t="s">
        <v>140</v>
      </c>
      <c r="E283" s="186"/>
      <c r="F283" s="187" t="s">
        <v>145</v>
      </c>
      <c r="H283" s="188" t="n">
        <v>26.138</v>
      </c>
      <c r="I283" s="189"/>
      <c r="L283" s="185"/>
      <c r="M283" s="190"/>
      <c r="N283" s="191"/>
      <c r="O283" s="191"/>
      <c r="P283" s="191"/>
      <c r="Q283" s="191"/>
      <c r="R283" s="191"/>
      <c r="S283" s="191"/>
      <c r="T283" s="192"/>
      <c r="AT283" s="186" t="s">
        <v>140</v>
      </c>
      <c r="AU283" s="186" t="s">
        <v>132</v>
      </c>
      <c r="AV283" s="184" t="s">
        <v>131</v>
      </c>
      <c r="AW283" s="184" t="s">
        <v>31</v>
      </c>
      <c r="AX283" s="184" t="s">
        <v>79</v>
      </c>
      <c r="AY283" s="186" t="s">
        <v>125</v>
      </c>
    </row>
    <row r="284" s="27" customFormat="true" ht="24.15" hidden="false" customHeight="true" outlineLevel="0" collapsed="false">
      <c r="A284" s="22"/>
      <c r="B284" s="160"/>
      <c r="C284" s="205" t="s">
        <v>584</v>
      </c>
      <c r="D284" s="161" t="s">
        <v>127</v>
      </c>
      <c r="E284" s="162" t="s">
        <v>585</v>
      </c>
      <c r="F284" s="163" t="s">
        <v>586</v>
      </c>
      <c r="G284" s="164" t="s">
        <v>138</v>
      </c>
      <c r="H284" s="165" t="n">
        <v>3</v>
      </c>
      <c r="I284" s="166"/>
      <c r="J284" s="167" t="n">
        <f aca="false">ROUND(I284*H284,2)</f>
        <v>0</v>
      </c>
      <c r="K284" s="163" t="s">
        <v>149</v>
      </c>
      <c r="L284" s="23"/>
      <c r="M284" s="168"/>
      <c r="N284" s="169" t="s">
        <v>40</v>
      </c>
      <c r="O284" s="60"/>
      <c r="P284" s="170" t="n">
        <f aca="false">O284*H284</f>
        <v>0</v>
      </c>
      <c r="Q284" s="170" t="n">
        <v>0.00025</v>
      </c>
      <c r="R284" s="170" t="n">
        <f aca="false">Q284*H284</f>
        <v>0.00075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204</v>
      </c>
      <c r="AT284" s="172" t="s">
        <v>127</v>
      </c>
      <c r="AU284" s="172" t="s">
        <v>132</v>
      </c>
      <c r="AY284" s="3" t="s">
        <v>125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132</v>
      </c>
      <c r="BK284" s="173" t="n">
        <f aca="false">ROUND(I284*H284,2)</f>
        <v>0</v>
      </c>
      <c r="BL284" s="3" t="s">
        <v>204</v>
      </c>
      <c r="BM284" s="172" t="s">
        <v>587</v>
      </c>
    </row>
    <row r="285" s="174" customFormat="true" ht="12.8" hidden="false" customHeight="false" outlineLevel="0" collapsed="false">
      <c r="B285" s="175"/>
      <c r="D285" s="176" t="s">
        <v>140</v>
      </c>
      <c r="E285" s="177"/>
      <c r="F285" s="178" t="s">
        <v>146</v>
      </c>
      <c r="H285" s="179" t="n">
        <v>3</v>
      </c>
      <c r="I285" s="180"/>
      <c r="L285" s="175"/>
      <c r="M285" s="181"/>
      <c r="N285" s="182"/>
      <c r="O285" s="182"/>
      <c r="P285" s="182"/>
      <c r="Q285" s="182"/>
      <c r="R285" s="182"/>
      <c r="S285" s="182"/>
      <c r="T285" s="183"/>
      <c r="AT285" s="177" t="s">
        <v>140</v>
      </c>
      <c r="AU285" s="177" t="s">
        <v>132</v>
      </c>
      <c r="AV285" s="174" t="s">
        <v>132</v>
      </c>
      <c r="AW285" s="174" t="s">
        <v>31</v>
      </c>
      <c r="AX285" s="174" t="s">
        <v>79</v>
      </c>
      <c r="AY285" s="177" t="s">
        <v>125</v>
      </c>
    </row>
    <row r="286" s="27" customFormat="true" ht="24.15" hidden="false" customHeight="true" outlineLevel="0" collapsed="false">
      <c r="A286" s="22"/>
      <c r="B286" s="160"/>
      <c r="C286" s="205" t="s">
        <v>588</v>
      </c>
      <c r="D286" s="161" t="s">
        <v>127</v>
      </c>
      <c r="E286" s="162" t="s">
        <v>589</v>
      </c>
      <c r="F286" s="163" t="s">
        <v>590</v>
      </c>
      <c r="G286" s="164" t="s">
        <v>138</v>
      </c>
      <c r="H286" s="165" t="n">
        <v>162.698</v>
      </c>
      <c r="I286" s="166"/>
      <c r="J286" s="167" t="n">
        <f aca="false">ROUND(I286*H286,2)</f>
        <v>0</v>
      </c>
      <c r="K286" s="163" t="s">
        <v>149</v>
      </c>
      <c r="L286" s="23"/>
      <c r="M286" s="168"/>
      <c r="N286" s="169" t="s">
        <v>40</v>
      </c>
      <c r="O286" s="60"/>
      <c r="P286" s="170" t="n">
        <f aca="false">O286*H286</f>
        <v>0</v>
      </c>
      <c r="Q286" s="170" t="n">
        <v>0.0002</v>
      </c>
      <c r="R286" s="170" t="n">
        <f aca="false">Q286*H286</f>
        <v>0.0325396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204</v>
      </c>
      <c r="AT286" s="172" t="s">
        <v>127</v>
      </c>
      <c r="AU286" s="172" t="s">
        <v>132</v>
      </c>
      <c r="AY286" s="3" t="s">
        <v>125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132</v>
      </c>
      <c r="BK286" s="173" t="n">
        <f aca="false">ROUND(I286*H286,2)</f>
        <v>0</v>
      </c>
      <c r="BL286" s="3" t="s">
        <v>204</v>
      </c>
      <c r="BM286" s="172" t="s">
        <v>591</v>
      </c>
    </row>
    <row r="287" s="174" customFormat="true" ht="12.8" hidden="false" customHeight="false" outlineLevel="0" collapsed="false">
      <c r="B287" s="175"/>
      <c r="D287" s="176" t="s">
        <v>140</v>
      </c>
      <c r="E287" s="177"/>
      <c r="F287" s="178" t="s">
        <v>592</v>
      </c>
      <c r="H287" s="179" t="n">
        <v>46.59</v>
      </c>
      <c r="I287" s="180"/>
      <c r="L287" s="175"/>
      <c r="M287" s="181"/>
      <c r="N287" s="182"/>
      <c r="O287" s="182"/>
      <c r="P287" s="182"/>
      <c r="Q287" s="182"/>
      <c r="R287" s="182"/>
      <c r="S287" s="182"/>
      <c r="T287" s="183"/>
      <c r="AT287" s="177" t="s">
        <v>140</v>
      </c>
      <c r="AU287" s="177" t="s">
        <v>132</v>
      </c>
      <c r="AV287" s="174" t="s">
        <v>132</v>
      </c>
      <c r="AW287" s="174" t="s">
        <v>31</v>
      </c>
      <c r="AX287" s="174" t="s">
        <v>74</v>
      </c>
      <c r="AY287" s="177" t="s">
        <v>125</v>
      </c>
    </row>
    <row r="288" s="174" customFormat="true" ht="12.8" hidden="false" customHeight="false" outlineLevel="0" collapsed="false">
      <c r="B288" s="175"/>
      <c r="D288" s="176" t="s">
        <v>140</v>
      </c>
      <c r="E288" s="177"/>
      <c r="F288" s="178" t="s">
        <v>593</v>
      </c>
      <c r="H288" s="179" t="n">
        <v>23.817</v>
      </c>
      <c r="I288" s="180"/>
      <c r="L288" s="175"/>
      <c r="M288" s="181"/>
      <c r="N288" s="182"/>
      <c r="O288" s="182"/>
      <c r="P288" s="182"/>
      <c r="Q288" s="182"/>
      <c r="R288" s="182"/>
      <c r="S288" s="182"/>
      <c r="T288" s="183"/>
      <c r="AT288" s="177" t="s">
        <v>140</v>
      </c>
      <c r="AU288" s="177" t="s">
        <v>132</v>
      </c>
      <c r="AV288" s="174" t="s">
        <v>132</v>
      </c>
      <c r="AW288" s="174" t="s">
        <v>31</v>
      </c>
      <c r="AX288" s="174" t="s">
        <v>74</v>
      </c>
      <c r="AY288" s="177" t="s">
        <v>125</v>
      </c>
    </row>
    <row r="289" s="174" customFormat="true" ht="12.8" hidden="false" customHeight="false" outlineLevel="0" collapsed="false">
      <c r="B289" s="175"/>
      <c r="D289" s="176" t="s">
        <v>140</v>
      </c>
      <c r="E289" s="177"/>
      <c r="F289" s="178" t="s">
        <v>594</v>
      </c>
      <c r="H289" s="179" t="n">
        <v>9.11</v>
      </c>
      <c r="I289" s="180"/>
      <c r="L289" s="175"/>
      <c r="M289" s="181"/>
      <c r="N289" s="182"/>
      <c r="O289" s="182"/>
      <c r="P289" s="182"/>
      <c r="Q289" s="182"/>
      <c r="R289" s="182"/>
      <c r="S289" s="182"/>
      <c r="T289" s="183"/>
      <c r="AT289" s="177" t="s">
        <v>140</v>
      </c>
      <c r="AU289" s="177" t="s">
        <v>132</v>
      </c>
      <c r="AV289" s="174" t="s">
        <v>132</v>
      </c>
      <c r="AW289" s="174" t="s">
        <v>31</v>
      </c>
      <c r="AX289" s="174" t="s">
        <v>74</v>
      </c>
      <c r="AY289" s="177" t="s">
        <v>125</v>
      </c>
    </row>
    <row r="290" s="174" customFormat="true" ht="12.8" hidden="false" customHeight="false" outlineLevel="0" collapsed="false">
      <c r="B290" s="175"/>
      <c r="D290" s="176" t="s">
        <v>140</v>
      </c>
      <c r="E290" s="177"/>
      <c r="F290" s="178" t="s">
        <v>595</v>
      </c>
      <c r="H290" s="179" t="n">
        <v>40.647</v>
      </c>
      <c r="I290" s="180"/>
      <c r="L290" s="175"/>
      <c r="M290" s="181"/>
      <c r="N290" s="182"/>
      <c r="O290" s="182"/>
      <c r="P290" s="182"/>
      <c r="Q290" s="182"/>
      <c r="R290" s="182"/>
      <c r="S290" s="182"/>
      <c r="T290" s="183"/>
      <c r="AT290" s="177" t="s">
        <v>140</v>
      </c>
      <c r="AU290" s="177" t="s">
        <v>132</v>
      </c>
      <c r="AV290" s="174" t="s">
        <v>132</v>
      </c>
      <c r="AW290" s="174" t="s">
        <v>31</v>
      </c>
      <c r="AX290" s="174" t="s">
        <v>74</v>
      </c>
      <c r="AY290" s="177" t="s">
        <v>125</v>
      </c>
    </row>
    <row r="291" s="174" customFormat="true" ht="12.8" hidden="false" customHeight="false" outlineLevel="0" collapsed="false">
      <c r="B291" s="175"/>
      <c r="D291" s="176" t="s">
        <v>140</v>
      </c>
      <c r="E291" s="177"/>
      <c r="F291" s="178" t="s">
        <v>596</v>
      </c>
      <c r="H291" s="179" t="n">
        <v>42.534</v>
      </c>
      <c r="I291" s="180"/>
      <c r="L291" s="175"/>
      <c r="M291" s="181"/>
      <c r="N291" s="182"/>
      <c r="O291" s="182"/>
      <c r="P291" s="182"/>
      <c r="Q291" s="182"/>
      <c r="R291" s="182"/>
      <c r="S291" s="182"/>
      <c r="T291" s="183"/>
      <c r="AT291" s="177" t="s">
        <v>140</v>
      </c>
      <c r="AU291" s="177" t="s">
        <v>132</v>
      </c>
      <c r="AV291" s="174" t="s">
        <v>132</v>
      </c>
      <c r="AW291" s="174" t="s">
        <v>31</v>
      </c>
      <c r="AX291" s="174" t="s">
        <v>74</v>
      </c>
      <c r="AY291" s="177" t="s">
        <v>125</v>
      </c>
    </row>
    <row r="292" s="184" customFormat="true" ht="12.8" hidden="false" customHeight="false" outlineLevel="0" collapsed="false">
      <c r="B292" s="185"/>
      <c r="D292" s="176" t="s">
        <v>140</v>
      </c>
      <c r="E292" s="186"/>
      <c r="F292" s="187" t="s">
        <v>145</v>
      </c>
      <c r="H292" s="188" t="n">
        <v>162.698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140</v>
      </c>
      <c r="AU292" s="186" t="s">
        <v>132</v>
      </c>
      <c r="AV292" s="184" t="s">
        <v>131</v>
      </c>
      <c r="AW292" s="184" t="s">
        <v>31</v>
      </c>
      <c r="AX292" s="184" t="s">
        <v>79</v>
      </c>
      <c r="AY292" s="186" t="s">
        <v>125</v>
      </c>
    </row>
    <row r="293" s="27" customFormat="true" ht="24.15" hidden="false" customHeight="true" outlineLevel="0" collapsed="false">
      <c r="A293" s="22"/>
      <c r="B293" s="160"/>
      <c r="C293" s="205" t="s">
        <v>597</v>
      </c>
      <c r="D293" s="161" t="s">
        <v>127</v>
      </c>
      <c r="E293" s="162" t="s">
        <v>598</v>
      </c>
      <c r="F293" s="163" t="s">
        <v>599</v>
      </c>
      <c r="G293" s="164" t="s">
        <v>138</v>
      </c>
      <c r="H293" s="165" t="n">
        <v>162.698</v>
      </c>
      <c r="I293" s="166"/>
      <c r="J293" s="167" t="n">
        <f aca="false">ROUND(I293*H293,2)</f>
        <v>0</v>
      </c>
      <c r="K293" s="163" t="s">
        <v>149</v>
      </c>
      <c r="L293" s="23"/>
      <c r="M293" s="168"/>
      <c r="N293" s="169" t="s">
        <v>40</v>
      </c>
      <c r="O293" s="60"/>
      <c r="P293" s="170" t="n">
        <f aca="false">O293*H293</f>
        <v>0</v>
      </c>
      <c r="Q293" s="170" t="n">
        <v>0.00029</v>
      </c>
      <c r="R293" s="170" t="n">
        <f aca="false">Q293*H293</f>
        <v>0.04718242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204</v>
      </c>
      <c r="AT293" s="172" t="s">
        <v>127</v>
      </c>
      <c r="AU293" s="172" t="s">
        <v>132</v>
      </c>
      <c r="AY293" s="3" t="s">
        <v>125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132</v>
      </c>
      <c r="BK293" s="173" t="n">
        <f aca="false">ROUND(I293*H293,2)</f>
        <v>0</v>
      </c>
      <c r="BL293" s="3" t="s">
        <v>204</v>
      </c>
      <c r="BM293" s="172" t="s">
        <v>600</v>
      </c>
    </row>
    <row r="294" s="146" customFormat="true" ht="25.9" hidden="false" customHeight="true" outlineLevel="0" collapsed="false">
      <c r="B294" s="147"/>
      <c r="D294" s="148" t="s">
        <v>73</v>
      </c>
      <c r="E294" s="149" t="s">
        <v>601</v>
      </c>
      <c r="F294" s="149" t="s">
        <v>602</v>
      </c>
      <c r="I294" s="150"/>
      <c r="J294" s="151" t="n">
        <f aca="false">BK294</f>
        <v>0</v>
      </c>
      <c r="L294" s="147"/>
      <c r="M294" s="152"/>
      <c r="N294" s="153"/>
      <c r="O294" s="153"/>
      <c r="P294" s="154" t="n">
        <f aca="false">SUM(P295:P301)</f>
        <v>0</v>
      </c>
      <c r="Q294" s="153"/>
      <c r="R294" s="154" t="n">
        <f aca="false">SUM(R295:R301)</f>
        <v>0</v>
      </c>
      <c r="S294" s="153"/>
      <c r="T294" s="155" t="n">
        <f aca="false">SUM(T295:T301)</f>
        <v>0</v>
      </c>
      <c r="AR294" s="148" t="s">
        <v>131</v>
      </c>
      <c r="AT294" s="156" t="s">
        <v>73</v>
      </c>
      <c r="AU294" s="156" t="s">
        <v>74</v>
      </c>
      <c r="AY294" s="148" t="s">
        <v>125</v>
      </c>
      <c r="BK294" s="157" t="n">
        <f aca="false">SUM(BK295:BK301)</f>
        <v>0</v>
      </c>
    </row>
    <row r="295" s="27" customFormat="true" ht="16.5" hidden="false" customHeight="true" outlineLevel="0" collapsed="false">
      <c r="A295" s="22"/>
      <c r="B295" s="160"/>
      <c r="C295" s="205" t="s">
        <v>603</v>
      </c>
      <c r="D295" s="161" t="s">
        <v>127</v>
      </c>
      <c r="E295" s="162" t="s">
        <v>604</v>
      </c>
      <c r="F295" s="163" t="s">
        <v>605</v>
      </c>
      <c r="G295" s="164" t="s">
        <v>606</v>
      </c>
      <c r="H295" s="165" t="n">
        <v>5</v>
      </c>
      <c r="I295" s="166"/>
      <c r="J295" s="167" t="n">
        <f aca="false">ROUND(I295*H295,2)</f>
        <v>0</v>
      </c>
      <c r="K295" s="163" t="s">
        <v>149</v>
      </c>
      <c r="L295" s="23"/>
      <c r="M295" s="168"/>
      <c r="N295" s="169" t="s">
        <v>40</v>
      </c>
      <c r="O295" s="60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607</v>
      </c>
      <c r="AT295" s="172" t="s">
        <v>127</v>
      </c>
      <c r="AU295" s="172" t="s">
        <v>79</v>
      </c>
      <c r="AY295" s="3" t="s">
        <v>125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132</v>
      </c>
      <c r="BK295" s="173" t="n">
        <f aca="false">ROUND(I295*H295,2)</f>
        <v>0</v>
      </c>
      <c r="BL295" s="3" t="s">
        <v>607</v>
      </c>
      <c r="BM295" s="172" t="s">
        <v>608</v>
      </c>
    </row>
    <row r="296" s="174" customFormat="true" ht="12.8" hidden="false" customHeight="false" outlineLevel="0" collapsed="false">
      <c r="B296" s="175"/>
      <c r="D296" s="176" t="s">
        <v>140</v>
      </c>
      <c r="E296" s="177"/>
      <c r="F296" s="178" t="s">
        <v>609</v>
      </c>
      <c r="H296" s="179" t="n">
        <v>5</v>
      </c>
      <c r="I296" s="180"/>
      <c r="L296" s="175"/>
      <c r="M296" s="181"/>
      <c r="N296" s="182"/>
      <c r="O296" s="182"/>
      <c r="P296" s="182"/>
      <c r="Q296" s="182"/>
      <c r="R296" s="182"/>
      <c r="S296" s="182"/>
      <c r="T296" s="183"/>
      <c r="AT296" s="177" t="s">
        <v>140</v>
      </c>
      <c r="AU296" s="177" t="s">
        <v>79</v>
      </c>
      <c r="AV296" s="174" t="s">
        <v>132</v>
      </c>
      <c r="AW296" s="174" t="s">
        <v>31</v>
      </c>
      <c r="AX296" s="174" t="s">
        <v>74</v>
      </c>
      <c r="AY296" s="177" t="s">
        <v>125</v>
      </c>
    </row>
    <row r="297" s="184" customFormat="true" ht="12.8" hidden="false" customHeight="false" outlineLevel="0" collapsed="false">
      <c r="B297" s="185"/>
      <c r="D297" s="176" t="s">
        <v>140</v>
      </c>
      <c r="E297" s="186"/>
      <c r="F297" s="187" t="s">
        <v>145</v>
      </c>
      <c r="H297" s="188" t="n">
        <v>5</v>
      </c>
      <c r="I297" s="189"/>
      <c r="L297" s="185"/>
      <c r="M297" s="190"/>
      <c r="N297" s="191"/>
      <c r="O297" s="191"/>
      <c r="P297" s="191"/>
      <c r="Q297" s="191"/>
      <c r="R297" s="191"/>
      <c r="S297" s="191"/>
      <c r="T297" s="192"/>
      <c r="AT297" s="186" t="s">
        <v>140</v>
      </c>
      <c r="AU297" s="186" t="s">
        <v>79</v>
      </c>
      <c r="AV297" s="184" t="s">
        <v>131</v>
      </c>
      <c r="AW297" s="184" t="s">
        <v>31</v>
      </c>
      <c r="AX297" s="184" t="s">
        <v>79</v>
      </c>
      <c r="AY297" s="186" t="s">
        <v>125</v>
      </c>
    </row>
    <row r="298" s="27" customFormat="true" ht="16.5" hidden="false" customHeight="true" outlineLevel="0" collapsed="false">
      <c r="A298" s="22"/>
      <c r="B298" s="160"/>
      <c r="C298" s="205" t="s">
        <v>610</v>
      </c>
      <c r="D298" s="161" t="s">
        <v>127</v>
      </c>
      <c r="E298" s="162" t="s">
        <v>611</v>
      </c>
      <c r="F298" s="163" t="s">
        <v>612</v>
      </c>
      <c r="G298" s="164" t="s">
        <v>606</v>
      </c>
      <c r="H298" s="165" t="n">
        <v>8</v>
      </c>
      <c r="I298" s="166"/>
      <c r="J298" s="167" t="n">
        <f aca="false">ROUND(I298*H298,2)</f>
        <v>0</v>
      </c>
      <c r="K298" s="163" t="s">
        <v>149</v>
      </c>
      <c r="L298" s="23"/>
      <c r="M298" s="168"/>
      <c r="N298" s="169" t="s">
        <v>40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607</v>
      </c>
      <c r="AT298" s="172" t="s">
        <v>127</v>
      </c>
      <c r="AU298" s="172" t="s">
        <v>79</v>
      </c>
      <c r="AY298" s="3" t="s">
        <v>125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132</v>
      </c>
      <c r="BK298" s="173" t="n">
        <f aca="false">ROUND(I298*H298,2)</f>
        <v>0</v>
      </c>
      <c r="BL298" s="3" t="s">
        <v>607</v>
      </c>
      <c r="BM298" s="172" t="s">
        <v>613</v>
      </c>
    </row>
    <row r="299" s="174" customFormat="true" ht="12.8" hidden="false" customHeight="false" outlineLevel="0" collapsed="false">
      <c r="B299" s="175"/>
      <c r="D299" s="176" t="s">
        <v>140</v>
      </c>
      <c r="E299" s="177"/>
      <c r="F299" s="178" t="s">
        <v>614</v>
      </c>
      <c r="H299" s="179" t="n">
        <v>4</v>
      </c>
      <c r="I299" s="180"/>
      <c r="L299" s="175"/>
      <c r="M299" s="181"/>
      <c r="N299" s="182"/>
      <c r="O299" s="182"/>
      <c r="P299" s="182"/>
      <c r="Q299" s="182"/>
      <c r="R299" s="182"/>
      <c r="S299" s="182"/>
      <c r="T299" s="183"/>
      <c r="AT299" s="177" t="s">
        <v>140</v>
      </c>
      <c r="AU299" s="177" t="s">
        <v>79</v>
      </c>
      <c r="AV299" s="174" t="s">
        <v>132</v>
      </c>
      <c r="AW299" s="174" t="s">
        <v>31</v>
      </c>
      <c r="AX299" s="174" t="s">
        <v>74</v>
      </c>
      <c r="AY299" s="177" t="s">
        <v>125</v>
      </c>
    </row>
    <row r="300" s="174" customFormat="true" ht="12.8" hidden="false" customHeight="false" outlineLevel="0" collapsed="false">
      <c r="B300" s="175"/>
      <c r="D300" s="176" t="s">
        <v>140</v>
      </c>
      <c r="E300" s="177"/>
      <c r="F300" s="178" t="s">
        <v>615</v>
      </c>
      <c r="H300" s="179" t="n">
        <v>4</v>
      </c>
      <c r="I300" s="180"/>
      <c r="L300" s="175"/>
      <c r="M300" s="181"/>
      <c r="N300" s="182"/>
      <c r="O300" s="182"/>
      <c r="P300" s="182"/>
      <c r="Q300" s="182"/>
      <c r="R300" s="182"/>
      <c r="S300" s="182"/>
      <c r="T300" s="183"/>
      <c r="AT300" s="177" t="s">
        <v>140</v>
      </c>
      <c r="AU300" s="177" t="s">
        <v>79</v>
      </c>
      <c r="AV300" s="174" t="s">
        <v>132</v>
      </c>
      <c r="AW300" s="174" t="s">
        <v>31</v>
      </c>
      <c r="AX300" s="174" t="s">
        <v>74</v>
      </c>
      <c r="AY300" s="177" t="s">
        <v>125</v>
      </c>
    </row>
    <row r="301" s="184" customFormat="true" ht="12.8" hidden="false" customHeight="false" outlineLevel="0" collapsed="false">
      <c r="B301" s="185"/>
      <c r="D301" s="176" t="s">
        <v>140</v>
      </c>
      <c r="E301" s="186"/>
      <c r="F301" s="187" t="s">
        <v>145</v>
      </c>
      <c r="H301" s="188" t="n">
        <v>8</v>
      </c>
      <c r="I301" s="189"/>
      <c r="L301" s="185"/>
      <c r="M301" s="190"/>
      <c r="N301" s="191"/>
      <c r="O301" s="191"/>
      <c r="P301" s="191"/>
      <c r="Q301" s="191"/>
      <c r="R301" s="191"/>
      <c r="S301" s="191"/>
      <c r="T301" s="192"/>
      <c r="AT301" s="186" t="s">
        <v>140</v>
      </c>
      <c r="AU301" s="186" t="s">
        <v>79</v>
      </c>
      <c r="AV301" s="184" t="s">
        <v>131</v>
      </c>
      <c r="AW301" s="184" t="s">
        <v>31</v>
      </c>
      <c r="AX301" s="184" t="s">
        <v>79</v>
      </c>
      <c r="AY301" s="186" t="s">
        <v>125</v>
      </c>
    </row>
    <row r="302" s="146" customFormat="true" ht="25.9" hidden="false" customHeight="true" outlineLevel="0" collapsed="false">
      <c r="B302" s="147"/>
      <c r="D302" s="148" t="s">
        <v>73</v>
      </c>
      <c r="E302" s="149" t="s">
        <v>616</v>
      </c>
      <c r="F302" s="149" t="s">
        <v>617</v>
      </c>
      <c r="I302" s="150"/>
      <c r="J302" s="151" t="n">
        <f aca="false">BK302</f>
        <v>0</v>
      </c>
      <c r="L302" s="147"/>
      <c r="M302" s="152"/>
      <c r="N302" s="153"/>
      <c r="O302" s="153"/>
      <c r="P302" s="154" t="n">
        <f aca="false">P303+P305</f>
        <v>0</v>
      </c>
      <c r="Q302" s="153"/>
      <c r="R302" s="154" t="n">
        <f aca="false">R303+R305</f>
        <v>0</v>
      </c>
      <c r="S302" s="153"/>
      <c r="T302" s="155" t="n">
        <f aca="false">T303+T305</f>
        <v>0</v>
      </c>
      <c r="AR302" s="148" t="s">
        <v>156</v>
      </c>
      <c r="AT302" s="156" t="s">
        <v>73</v>
      </c>
      <c r="AU302" s="156" t="s">
        <v>74</v>
      </c>
      <c r="AY302" s="148" t="s">
        <v>125</v>
      </c>
      <c r="BK302" s="157" t="n">
        <f aca="false">BK303+BK305</f>
        <v>0</v>
      </c>
    </row>
    <row r="303" s="146" customFormat="true" ht="22.8" hidden="false" customHeight="true" outlineLevel="0" collapsed="false">
      <c r="B303" s="147"/>
      <c r="D303" s="148" t="s">
        <v>73</v>
      </c>
      <c r="E303" s="158" t="s">
        <v>618</v>
      </c>
      <c r="F303" s="158" t="s">
        <v>619</v>
      </c>
      <c r="I303" s="150"/>
      <c r="J303" s="159" t="n">
        <f aca="false">BK303</f>
        <v>0</v>
      </c>
      <c r="L303" s="147"/>
      <c r="M303" s="152"/>
      <c r="N303" s="153"/>
      <c r="O303" s="153"/>
      <c r="P303" s="154" t="n">
        <f aca="false">P304</f>
        <v>0</v>
      </c>
      <c r="Q303" s="153"/>
      <c r="R303" s="154" t="n">
        <f aca="false">R304</f>
        <v>0</v>
      </c>
      <c r="S303" s="153"/>
      <c r="T303" s="155" t="n">
        <f aca="false">T304</f>
        <v>0</v>
      </c>
      <c r="AR303" s="148" t="s">
        <v>156</v>
      </c>
      <c r="AT303" s="156" t="s">
        <v>73</v>
      </c>
      <c r="AU303" s="156" t="s">
        <v>79</v>
      </c>
      <c r="AY303" s="148" t="s">
        <v>125</v>
      </c>
      <c r="BK303" s="157" t="n">
        <f aca="false">BK304</f>
        <v>0</v>
      </c>
    </row>
    <row r="304" s="27" customFormat="true" ht="16.5" hidden="false" customHeight="true" outlineLevel="0" collapsed="false">
      <c r="A304" s="22"/>
      <c r="B304" s="160"/>
      <c r="C304" s="205" t="s">
        <v>620</v>
      </c>
      <c r="D304" s="161" t="s">
        <v>127</v>
      </c>
      <c r="E304" s="162" t="s">
        <v>621</v>
      </c>
      <c r="F304" s="163" t="s">
        <v>622</v>
      </c>
      <c r="G304" s="164" t="s">
        <v>130</v>
      </c>
      <c r="H304" s="165" t="n">
        <v>1</v>
      </c>
      <c r="I304" s="166"/>
      <c r="J304" s="167" t="n">
        <f aca="false">ROUND(I304*H304,2)</f>
        <v>0</v>
      </c>
      <c r="K304" s="163" t="s">
        <v>149</v>
      </c>
      <c r="L304" s="23"/>
      <c r="M304" s="168"/>
      <c r="N304" s="169" t="s">
        <v>40</v>
      </c>
      <c r="O304" s="60"/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623</v>
      </c>
      <c r="AT304" s="172" t="s">
        <v>127</v>
      </c>
      <c r="AU304" s="172" t="s">
        <v>132</v>
      </c>
      <c r="AY304" s="3" t="s">
        <v>125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132</v>
      </c>
      <c r="BK304" s="173" t="n">
        <f aca="false">ROUND(I304*H304,2)</f>
        <v>0</v>
      </c>
      <c r="BL304" s="3" t="s">
        <v>623</v>
      </c>
      <c r="BM304" s="172" t="s">
        <v>624</v>
      </c>
    </row>
    <row r="305" s="146" customFormat="true" ht="22.8" hidden="false" customHeight="true" outlineLevel="0" collapsed="false">
      <c r="B305" s="147"/>
      <c r="D305" s="148" t="s">
        <v>73</v>
      </c>
      <c r="E305" s="158" t="s">
        <v>625</v>
      </c>
      <c r="F305" s="158" t="s">
        <v>626</v>
      </c>
      <c r="I305" s="150"/>
      <c r="J305" s="159" t="n">
        <f aca="false">BK305</f>
        <v>0</v>
      </c>
      <c r="L305" s="147"/>
      <c r="M305" s="152"/>
      <c r="N305" s="153"/>
      <c r="O305" s="153"/>
      <c r="P305" s="154" t="n">
        <f aca="false">P306</f>
        <v>0</v>
      </c>
      <c r="Q305" s="153"/>
      <c r="R305" s="154" t="n">
        <f aca="false">R306</f>
        <v>0</v>
      </c>
      <c r="S305" s="153"/>
      <c r="T305" s="155" t="n">
        <f aca="false">T306</f>
        <v>0</v>
      </c>
      <c r="AR305" s="148" t="s">
        <v>156</v>
      </c>
      <c r="AT305" s="156" t="s">
        <v>73</v>
      </c>
      <c r="AU305" s="156" t="s">
        <v>79</v>
      </c>
      <c r="AY305" s="148" t="s">
        <v>125</v>
      </c>
      <c r="BK305" s="157" t="n">
        <f aca="false">BK306</f>
        <v>0</v>
      </c>
    </row>
    <row r="306" s="27" customFormat="true" ht="16.5" hidden="false" customHeight="true" outlineLevel="0" collapsed="false">
      <c r="A306" s="22"/>
      <c r="B306" s="160"/>
      <c r="C306" s="205" t="s">
        <v>627</v>
      </c>
      <c r="D306" s="161" t="s">
        <v>127</v>
      </c>
      <c r="E306" s="162" t="s">
        <v>628</v>
      </c>
      <c r="F306" s="163" t="s">
        <v>629</v>
      </c>
      <c r="G306" s="164" t="s">
        <v>130</v>
      </c>
      <c r="H306" s="165" t="n">
        <v>1</v>
      </c>
      <c r="I306" s="166"/>
      <c r="J306" s="167" t="n">
        <f aca="false">ROUND(I306*H306,2)</f>
        <v>0</v>
      </c>
      <c r="K306" s="163" t="s">
        <v>149</v>
      </c>
      <c r="L306" s="23"/>
      <c r="M306" s="206"/>
      <c r="N306" s="207" t="s">
        <v>40</v>
      </c>
      <c r="O306" s="208"/>
      <c r="P306" s="209" t="n">
        <f aca="false">O306*H306</f>
        <v>0</v>
      </c>
      <c r="Q306" s="209" t="n">
        <v>0</v>
      </c>
      <c r="R306" s="209" t="n">
        <f aca="false">Q306*H306</f>
        <v>0</v>
      </c>
      <c r="S306" s="209" t="n">
        <v>0</v>
      </c>
      <c r="T306" s="210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623</v>
      </c>
      <c r="AT306" s="172" t="s">
        <v>127</v>
      </c>
      <c r="AU306" s="172" t="s">
        <v>132</v>
      </c>
      <c r="AY306" s="3" t="s">
        <v>125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132</v>
      </c>
      <c r="BK306" s="173" t="n">
        <f aca="false">ROUND(I306*H306,2)</f>
        <v>0</v>
      </c>
      <c r="BL306" s="3" t="s">
        <v>623</v>
      </c>
      <c r="BM306" s="172" t="s">
        <v>630</v>
      </c>
    </row>
    <row r="307" s="27" customFormat="true" ht="6.95" hidden="false" customHeight="true" outlineLevel="0" collapsed="false">
      <c r="A307" s="22"/>
      <c r="B307" s="44"/>
      <c r="C307" s="45"/>
      <c r="D307" s="45"/>
      <c r="E307" s="45"/>
      <c r="F307" s="45"/>
      <c r="G307" s="45"/>
      <c r="H307" s="45"/>
      <c r="I307" s="45"/>
      <c r="J307" s="45"/>
      <c r="K307" s="45"/>
      <c r="L307" s="23"/>
      <c r="M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</row>
  </sheetData>
  <autoFilter ref="C134:K306"/>
  <mergeCells count="6">
    <mergeCell ref="L2:V2"/>
    <mergeCell ref="E7:H7"/>
    <mergeCell ref="E16:H16"/>
    <mergeCell ref="E25:H25"/>
    <mergeCell ref="E85:H85"/>
    <mergeCell ref="E127:H127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2022-03-28T12:51:01Z</dcterms:created>
  <dc:creator>Eva-TOSH\Eva</dc:creator>
  <dc:description/>
  <dc:language>cs-CZ</dc:language>
  <cp:lastModifiedBy/>
  <cp:lastPrinted>2022-03-28T19:21:07Z</cp:lastPrinted>
  <dcterms:modified xsi:type="dcterms:W3CDTF">2022-03-28T19:27:46Z</dcterms:modified>
  <cp:revision>1</cp:revision>
  <dc:subject/>
  <dc:title/>
</cp:coreProperties>
</file>