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defaultThemeVersion="166925"/>
  <mc:AlternateContent xmlns:mc="http://schemas.openxmlformats.org/markup-compatibility/2006">
    <mc:Choice Requires="x15">
      <x15ac:absPath xmlns:x15ac="http://schemas.microsoft.com/office/spreadsheetml/2010/11/ac" url="Y:\02_zakazky\A-22-1097_Hala Vodova aktualizace rozpoctu\11_podklady\01_dovnitr\_ROZP\F_rozpočtová část\F_rozpočtová část\2. Inženýrské objekty\IO 900 INTERIÉR\"/>
    </mc:Choice>
  </mc:AlternateContent>
  <xr:revisionPtr revIDLastSave="0" documentId="13_ncr:1_{B9208A2E-BACF-46A3-9628-A1B44F267495}" xr6:coauthVersionLast="36" xr6:coauthVersionMax="36" xr10:uidLastSave="{00000000-0000-0000-0000-000000000000}"/>
  <bookViews>
    <workbookView xWindow="930" yWindow="0" windowWidth="26175" windowHeight="13995" xr2:uid="{00000000-000D-0000-FFFF-FFFF00000000}"/>
  </bookViews>
  <sheets>
    <sheet name="UZNATELNÉ"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4" i="1" l="1"/>
  <c r="L24" i="1"/>
  <c r="L44" i="1"/>
  <c r="L43" i="1"/>
  <c r="M42" i="1"/>
  <c r="L39" i="1"/>
  <c r="L38" i="1"/>
  <c r="L64" i="1"/>
  <c r="M64" i="1"/>
  <c r="L60" i="1"/>
  <c r="M60" i="1"/>
  <c r="M66" i="1"/>
  <c r="L68" i="1"/>
  <c r="M68" i="1"/>
  <c r="L58" i="1"/>
  <c r="M58" i="1"/>
  <c r="M56" i="1"/>
  <c r="L56" i="1"/>
  <c r="L37" i="1"/>
  <c r="L45" i="1"/>
  <c r="M45" i="1"/>
  <c r="M43" i="1" l="1"/>
  <c r="L42" i="1"/>
  <c r="M44" i="1"/>
  <c r="M71" i="1"/>
  <c r="L66" i="1"/>
  <c r="L21" i="1" l="1"/>
  <c r="M9" i="1"/>
  <c r="M10" i="1"/>
  <c r="M11" i="1"/>
  <c r="M12" i="1"/>
  <c r="M13" i="1"/>
  <c r="M14" i="1"/>
  <c r="M15" i="1"/>
  <c r="M16" i="1"/>
  <c r="M17" i="1"/>
  <c r="M18" i="1"/>
  <c r="M19" i="1"/>
  <c r="M20" i="1"/>
  <c r="M21" i="1"/>
  <c r="M22" i="1"/>
  <c r="M23" i="1"/>
  <c r="M33" i="1"/>
  <c r="M34" i="1"/>
  <c r="M35" i="1"/>
  <c r="M36" i="1"/>
  <c r="M37" i="1"/>
  <c r="M38" i="1"/>
  <c r="M39" i="1"/>
  <c r="M40" i="1"/>
  <c r="M41" i="1"/>
  <c r="M55" i="1"/>
  <c r="M57" i="1"/>
  <c r="M59" i="1"/>
  <c r="M61" i="1"/>
  <c r="M63" i="1"/>
  <c r="M65" i="1"/>
  <c r="M67" i="1"/>
  <c r="M8" i="1"/>
  <c r="M25" i="1" l="1"/>
  <c r="M69" i="1"/>
  <c r="M47" i="1"/>
  <c r="L8" i="1"/>
  <c r="M81" i="1" l="1"/>
  <c r="M70" i="1"/>
  <c r="M72" i="1"/>
  <c r="M49" i="1"/>
  <c r="M50" i="1"/>
  <c r="M48" i="1"/>
  <c r="M28" i="1"/>
  <c r="M77" i="1" s="1"/>
  <c r="M26" i="1"/>
  <c r="M27" i="1"/>
  <c r="L57" i="1"/>
  <c r="L41" i="1"/>
  <c r="L36" i="1"/>
  <c r="L34" i="1"/>
  <c r="L67" i="1"/>
  <c r="L17" i="1"/>
  <c r="L16" i="1"/>
  <c r="L15" i="1"/>
  <c r="L65" i="1"/>
  <c r="L63" i="1"/>
  <c r="L61" i="1"/>
  <c r="L59" i="1"/>
  <c r="L55" i="1"/>
  <c r="L40" i="1"/>
  <c r="L35" i="1"/>
  <c r="L33" i="1"/>
  <c r="L23" i="1"/>
  <c r="L22" i="1"/>
  <c r="L20" i="1"/>
  <c r="L19" i="1"/>
  <c r="L18" i="1"/>
  <c r="L14" i="1"/>
  <c r="L13" i="1"/>
  <c r="L12" i="1"/>
  <c r="L11" i="1"/>
  <c r="L10" i="1"/>
  <c r="L9" i="1"/>
  <c r="M75" i="1" l="1"/>
  <c r="M82" i="1" s="1"/>
  <c r="M83" i="1" s="1"/>
  <c r="M76" i="1"/>
</calcChain>
</file>

<file path=xl/sharedStrings.xml><?xml version="1.0" encoding="utf-8"?>
<sst xmlns="http://schemas.openxmlformats.org/spreadsheetml/2006/main" count="203" uniqueCount="179">
  <si>
    <t>Ozn</t>
  </si>
  <si>
    <t>Název</t>
  </si>
  <si>
    <t>Specifikace</t>
  </si>
  <si>
    <t>Rozměry (mm)</t>
  </si>
  <si>
    <t>cena 1ks bez DPH</t>
  </si>
  <si>
    <t>cena 1ks s DPH</t>
  </si>
  <si>
    <t>cena celkem bez DPH</t>
  </si>
  <si>
    <t>celk. ks</t>
  </si>
  <si>
    <t>VRN vč. přesunů hmot</t>
  </si>
  <si>
    <t>montáž  / instalace / rozmístění</t>
  </si>
  <si>
    <t>likvidace obalů</t>
  </si>
  <si>
    <t>Celkem ZRN bez DPH</t>
  </si>
  <si>
    <t>Celkem bez DPH</t>
  </si>
  <si>
    <t>SANITÁRNÍ VYBAVENÍ (IS)</t>
  </si>
  <si>
    <t>IS01</t>
  </si>
  <si>
    <t>IS02</t>
  </si>
  <si>
    <t>829x100x250</t>
  </si>
  <si>
    <t>Sklopný úchyt</t>
  </si>
  <si>
    <t>Sklopný úchyt s držákem na toaletní papír</t>
  </si>
  <si>
    <t>IS03</t>
  </si>
  <si>
    <t>Pevné madlo</t>
  </si>
  <si>
    <t>dl. 600, pr. 32</t>
  </si>
  <si>
    <t>POPIS: 
Sklopný úchyt ve tvaru U 813 mm
MATERIÁL:
Broušená nerez
UMÍSTĚNÍ:
Místnosti: 104 - WC imobilní, 130.1 - Sprchy hráči imobilní</t>
  </si>
  <si>
    <t>POPIS:
Sklopný úchyt ve tvaru U 813 mm s držákem toaletního papíru.
MATERIÁL:
Broušená nerez
UMÍSTĚNÍ:
Místnosti: 104 - WC imobilní, 130.2 - WC hráči imobilní</t>
  </si>
  <si>
    <t>POPIS:
Pevné madlo délky 600 mm, průměr 32 mm se skrytým kotvením.
MATERIÁL:
Broušená nerez
UMÍSTĚNÍ:
Místnosti: 104 - WC imobilní, 130.1 - Sprchy hráči imobilní, 130.2 - WC hráči imobilní</t>
  </si>
  <si>
    <t>IS04</t>
  </si>
  <si>
    <t>Výklopné zrcadlo</t>
  </si>
  <si>
    <t>400x600</t>
  </si>
  <si>
    <t>POPIS:
Zrcadlo upevněné v nerezovém rámečku uchycené na zdi pomocí páru kyvných držáků.
Zrcadlo je od zdi odsazeno cca 80 mm a rozsah naklopení umožňuje přizpůsobit zrcadlo
sedící i stojící osobě.
MATERIÁL:
výklopný rám - broušená nerez
UMÍSTĚNÍ:
Místnosti: 104 - WC imobilní, 129 - Šatna hráči imobilní, 130.1 - Sprchy hráči imobilní,
130.2 - WC hráči imobilní, 131 - Šatna hráči imobilní</t>
  </si>
  <si>
    <t>IS05</t>
  </si>
  <si>
    <t>Sklopné závěsní sedátko</t>
  </si>
  <si>
    <t>IS06</t>
  </si>
  <si>
    <t>Ochranný kryt</t>
  </si>
  <si>
    <t>IS08</t>
  </si>
  <si>
    <t>Horkovzdušný vysoušeč</t>
  </si>
  <si>
    <t>IS09</t>
  </si>
  <si>
    <t>Tryskový vysoušeč</t>
  </si>
  <si>
    <t>IS10</t>
  </si>
  <si>
    <t>Zásobník na toaletní papír</t>
  </si>
  <si>
    <t>WC sada</t>
  </si>
  <si>
    <t>IS11</t>
  </si>
  <si>
    <t>IS12</t>
  </si>
  <si>
    <t>Zásobník na hygienické sáčky</t>
  </si>
  <si>
    <t>IS13</t>
  </si>
  <si>
    <t>Odpadkový koš 5l</t>
  </si>
  <si>
    <t>IS15</t>
  </si>
  <si>
    <t>Koupelnový háček</t>
  </si>
  <si>
    <t>IS16</t>
  </si>
  <si>
    <t>Sprchová zástěna</t>
  </si>
  <si>
    <t>IS17</t>
  </si>
  <si>
    <t>Rozpěrná tyč se závěsy</t>
  </si>
  <si>
    <t>IS07</t>
  </si>
  <si>
    <t>TRUHLÁŘSKÉ PRVKY (IT)</t>
  </si>
  <si>
    <t>POPIS:
Sklopné závěsné sedátko do sprchy, o rozměrech 450x450 mm.
MATERIÁL:
Broušená nerez
UMÍSTĚNÍ:
Místnost 130.1 - Sprchy hráči imobilní</t>
  </si>
  <si>
    <t>450x450</t>
  </si>
  <si>
    <t>118x121x308</t>
  </si>
  <si>
    <t>130x120x70</t>
  </si>
  <si>
    <t>POPIS:
Ochranný kryt pod zásobník na mýdlo.
MATERIÁL:
Nerezový plech
BARVA:
Černá
UMÍSTĚNÍ:
Místnosti: 104 - WC imobilní, 105.1 - WC muži - předsíň, 106.1 - WC ženy - předsíň,
124.1 - Sprchy hráči, 127.1 - Sprchy hráči, 129 - Šatna hráči imobilní, 130.2 - WC hráči
imobilní, 131 - Šatna hráči imobilní, 132.2 - Zázemí rozhodčí</t>
  </si>
  <si>
    <t>POPIS:
Nástěnný zásobník na tekuté a sprejové mýdlo.
MATERIÁL:
ABS
BARVA:
Černá
UMÍSTĚNÍ:
Místnosti: 104 - WC imobilní, 105.1 - WC muži - předsíň, 106.1 - WC ženy - předsíň,
124.1 - Sprchy hráči, 127.1 - Sprchy hráči, 129 - Šatna hráči imobilní, 130.2 - WC hráči
imobilní, 131 - Šatna hráči imobilní, 132.2 - Zázemí rozhodčí</t>
  </si>
  <si>
    <t>312x172xx302</t>
  </si>
  <si>
    <t>POPIS:
Horkovzdušný nástěnný vysoušeč rukou.
MATERIÁL:
Kartáčovaná nerez
UMÍSTĚNÍ:
Místnosti: 104 - WC imobilní, 130.2 - WC hráči imobilní</t>
  </si>
  <si>
    <t>300x210x480</t>
  </si>
  <si>
    <t>POPIS:
Tryskový nástěnný vysoušeč rukou.
MATERIÁL:
probarvený plast
BARVA:
Stříbrná / černá
UMÍSTĚNÍ:
Místnosti: 105.1 - WC muži - předsíň, 106.1 - WC ženy - předsíň</t>
  </si>
  <si>
    <t>406x164x229</t>
  </si>
  <si>
    <t>POPIS:
Zásobník na toaletní papír s kapacitou dvě role a výdej po jednom útržku.
MATERIÁL:
ABS
BARVA:
Černá
UMÍSTĚNÍ:
Místnosti: 105.2 - WC muži, 106.2 - WC ženy, 124.2 - WC hráči, 124.3 - WC hráči, 127.2 -
WC hráči, 127.3 - WC hráči, 132.2 - Zázemí rozhodčí</t>
  </si>
  <si>
    <t>90x110x420</t>
  </si>
  <si>
    <t>POPIS:
WC sada na zavěšení.
MATERIÁL:
Nerezový plech a plast
BARVA:
Černá
UMÍSTĚNÍ:
Místnosti: 104 - WC imobilní, 105.2 - WC muži, 106.2 - WC ženy, 124.2 - WC hráči, 124.3 -
WC hráči, 127.2 - WC hráči, 127.3 - WC hráči, 130.2 - WC hráči imobilní, 132.2 - Zázemí rozhodčí</t>
  </si>
  <si>
    <t>100x36x140</t>
  </si>
  <si>
    <t>POPIS:
Zásobník na hygienické sáčky o objemu 0,5 l.
MATERIÁL:
ABS
BARVA:
Černá
UMÍSTĚNÍ:
Místnost 106.2 - WC ženy</t>
  </si>
  <si>
    <t>200x167x360</t>
  </si>
  <si>
    <t>POPIS:
Sanitární odpadkový koš o objemu 5 l se samozavíracím víkem.
MATERIÁL:
ABS
BARVA:
Černá
UMÍSTĚNÍ:
Místnosti: 104 - WC imobilní, 105.1 - WC muži - předsíň, 106.1 - WC ženy - předsíň,
106.2 - WC ženy, 124.2 - WC hráči, 124.3 - WC hráči, 127.2 - WC hráči, 127.3 - WC hráči,
130.2 - WC hráči imobilní, 132.2 - Zázemí rozhodčí</t>
  </si>
  <si>
    <t>POPIS:
Kovový dvouháček se skrytým kotvením na stěnu.
MATERIÁL:
Mosaz
BARVA:
Černá
UMÍSTĚNÍ:
Místnosti: 124.1 - Sprchy hráči (5 ks), 127.1 - Sprchy hráči (5ks), 130.1 - Sprchy hráči
imobilní (3 ks), 132.2 - Zázemí rozhodčí (2 ks)</t>
  </si>
  <si>
    <t>pr. 55, hl. 50</t>
  </si>
  <si>
    <t>1000x1000x2000</t>
  </si>
  <si>
    <t>POPIS:
Bezdveřová (walk-in) sprchová zástěna.
MATERIÁL:
Konstrukce - černá matná. Sklo - čirá výplň s hydrofobními účinky.
BARVA:
Kovová konstrukce - černá
UMÍSTĚNÍ:
Místnosti: 132.2 - Zázemí rozhodčí</t>
  </si>
  <si>
    <t>d. 3000, pr. 27, závěs 1200x2000</t>
  </si>
  <si>
    <t>POPIS:
Rozpěrná tyč na šířku místnosti se dvěma závěsy
MATERIÁL:
Konstrukce - hliníková nerezová slitina.
BARVA:
Konstrukce - nerez, závěs - bílá
UMÍSTĚNÍ:
Místnosti: 124.1 a 130.1 - Sprchy hráči</t>
  </si>
  <si>
    <t>Celkem s DPH</t>
  </si>
  <si>
    <r>
      <t>IS</t>
    </r>
    <r>
      <rPr>
        <sz val="9"/>
        <rFont val="Calibri"/>
        <family val="2"/>
        <charset val="238"/>
        <scheme val="minor"/>
      </rPr>
      <t xml:space="preserve"> </t>
    </r>
  </si>
  <si>
    <t>dodávka celkem bez DPH</t>
  </si>
  <si>
    <t>IT01</t>
  </si>
  <si>
    <t>IT02</t>
  </si>
  <si>
    <t>IT03</t>
  </si>
  <si>
    <t>IT04</t>
  </si>
  <si>
    <t>IT05</t>
  </si>
  <si>
    <t>IT08</t>
  </si>
  <si>
    <t>IT09</t>
  </si>
  <si>
    <t>IT10</t>
  </si>
  <si>
    <t>IT11</t>
  </si>
  <si>
    <t>IT12</t>
  </si>
  <si>
    <t>IT13</t>
  </si>
  <si>
    <t>IT14</t>
  </si>
  <si>
    <t>IT15</t>
  </si>
  <si>
    <t>VRN vč. přesunů hmot celkem</t>
  </si>
  <si>
    <t>montáž  / instalace / rozmístění celkem</t>
  </si>
  <si>
    <t>likvidace obalů celkem</t>
  </si>
  <si>
    <t>Botník</t>
  </si>
  <si>
    <t>Sestava recepce/bufet</t>
  </si>
  <si>
    <t>Regálová sestava</t>
  </si>
  <si>
    <t>Kuchyňská linka</t>
  </si>
  <si>
    <t>Skříňová sestava</t>
  </si>
  <si>
    <t>Lavicová sestava díélky 2,84 m</t>
  </si>
  <si>
    <t>Lavicová sestava díélky 2,84 m - zkrácená</t>
  </si>
  <si>
    <t>Nábytkové háčky</t>
  </si>
  <si>
    <t>1230x400x2650, boční kapotáž š. 140</t>
  </si>
  <si>
    <t>POPIS:
Vestavná policová sestava na odkládání bot. Pevné police a příčky, rastr polic napodobující kladení tvarovek ztraceného bednění, symetrické boční krycí desky.
MATERIÁL:
Korpus, police i příčky z LTD tl. 18 mm, ABS hrana 2 mm.
BARVA:
Police, příčky, záda a krycí desky - RAL 7012 Onyxově šedá
KOVÁNÍ A DOPLŇKY:
Spodní deska opatřena plochými kluzáky.
UMÍSTĚNÍ:
Místnost 101 - Vestibul</t>
  </si>
  <si>
    <t>2460x300x2000</t>
  </si>
  <si>
    <t>POPIS:
Systémový nástěnný regál s polohovatelnými policemi. Nastavitelnost polic po 5 cm. Sestava složena z 5 ks průběžných polic, 4 ks nástěnných lišt, 20 ks nosičů.
MATERIÁL:
Kovová konstrukce (nástěnné lišty a nosiče) opatřena práškovým vypalovacím lakem.
Police z LTD tl. 18 mm, ABS hrany 2 mm.
BARVA:
Police - standardní šedá barva
Kovová konstrukce - bílá
UMÍSTĚNÍ:
Místnost 103 - Sklad</t>
  </si>
  <si>
    <t>1836x600x2200, obklad 1115x2150</t>
  </si>
  <si>
    <t>POPIS:
Sestava kuchyňské linky se dřezem, lednicí a mikrovlnnou troubou. Spodní skříňky zahrnují jeden zásuvkový modul, dřezovou skříňku (vč. dřezu a baterie) se sorterem na odpad a skříňku pro podpultovou vestavnou lednici. Horní skříňky zahrnují dva moduly s otevíravými dvířky a polohovatelnými policemi, jednu skříňku pro osazení mikrovlnné trouby a výklopem nad. Součástí linky je obkald stěny z LTD.
MATERIÁL:
Korpus a police z LTD tl. 18 mm s ABS hranami 0,5 mm, dvířka a obklad z LTD tl. 18 mm s ABS hranami 2 mm, pracovní deska z kompaktní desky tl. 12 mm s černým jádrem.
BARVA:
Dvířka, kapotáž, sokl a pracovní deska - RAL 7012 Onyxově šedá
Nepohledové korpusy a police - standardní šedá barva
KOVÁNÍ:
Pro dvířka a horní výsuvy spodních skříněk je navržena narážecí úchytka viz obrázek. Pro ostatní zásuvky a dvířka horních skříněk bude užit bezúchytkový systém otevírání
tip-on. Spodní skříňky budou opatřeny rektifikovatelnými nožkami v. 10 cm pro osazení soklu.
UMÍSTĚNÍ:
Místnost 107 - Zasedací místnost</t>
  </si>
  <si>
    <t>4185x350x900</t>
  </si>
  <si>
    <t>POPIS:
Sestava nízkých skříněk s polohovatelnými policemi. Otvíravá dvířka, fixní "falešná" dvířka v místě navazujícího radiátoru.
MATERIÁL:
Korpus a police z LTD tl. 18 mm s ABS hranami 0,5 mm, dvířka z LTD tl. 18 mm s ABS hranami 2 mm, horní deska z LTD tl. 25 mm s ABS hranami 2 mm.
BARVA:
Dvířka a horní deska - RAL 7012 Onyxově šedá
Korpusy a police - standardní šedá barva
KOVÁNÍ:
Pro otvíravá dvířka bude užit bezúchytkový systém otevírání tip-on. Ploché rektifikační nožky.
UMÍSTĚNÍ:
Místnost 107 - Zasedací místnost</t>
  </si>
  <si>
    <t>1000x400(190)x440 (230), obklad 1115x1750</t>
  </si>
  <si>
    <t>POPIS:
Sestava kotvené lavice a police s ocelovou nosnou konstrukcí a sedákem z dřevěných hranolů. Součástí sestavy je obklad stěny z LTD.
MATERIÁL:
Nohy, konzoly - ocelová svařovaná konstrukce z uzavřaných profilů jekl 50x20x2 mm a pásoviny 30x3 mm pro ukotvení hranolů. Celá konstrukce bude zinkována a opatřena práškovým vypalovacím lakem. Sedák, police - 8+4 dřevěných masivních hranolů 40x40 mm z jasanu, povrchová úprava 2 vrstvami dvousložkového akryluretanového laku, stupeň lesku 10% (hluboký mat).
Obklad stěny - LTD tl. 18 mm s ABS hranami 2 mm.
BARVA:
Nohy a kozoly - RAL 9011 Graphite black
Sedák a police - přírodní jasan (bezbarvý lak)
Obklad stěny - RAL 7012 Onyxově šedá
UMÍSTĚNÍ:
Místnosti 123, 125, 126 a 128 - Šatny hráči</t>
  </si>
  <si>
    <t>1700x400(190)x440 (230), obklad 1860x1750</t>
  </si>
  <si>
    <t>2800x400(190)x440 (230), obklad 3035x1750</t>
  </si>
  <si>
    <t>3000x400(190)x440 (230), obklad 3435x1750</t>
  </si>
  <si>
    <t>5000x400(190)x440 (230), obklad 5050x1750</t>
  </si>
  <si>
    <t>2800x400(190)x440 (230), obklad 2835x1750</t>
  </si>
  <si>
    <t>1700x400(190)x440 (230), obklad 2835x1750</t>
  </si>
  <si>
    <t>78x30x58</t>
  </si>
  <si>
    <t>POPIS:
Kovový dvouháček ke kotvení na stěnu.
MATERIÁL:
Kovový odlitek opatřen práškovým vypalovacím lakem.
BARVA:
Černá
UMÍSTĚNÍ:
Místnosti: 107 - Zasedací místnost (12 ks), 123 (20 ks), 125 (20 ks), 126 (20 ks), 128 (20 ks), 129 (37 ks), 131 (37 ks) -  Šatny hráči, 132.1 - Rozhodčí (10 ks)</t>
  </si>
  <si>
    <t>SPORTOVNÍ VYBAVENÍ (IV)</t>
  </si>
  <si>
    <t>IT</t>
  </si>
  <si>
    <t>IV01</t>
  </si>
  <si>
    <t>IV02</t>
  </si>
  <si>
    <t>IV03</t>
  </si>
  <si>
    <t>IV04</t>
  </si>
  <si>
    <t>IV05</t>
  </si>
  <si>
    <t>IV06</t>
  </si>
  <si>
    <t>IV07</t>
  </si>
  <si>
    <t>Sklopné koše pod strop haly (D)</t>
  </si>
  <si>
    <t>Sklopné koše pod strop haly (M)</t>
  </si>
  <si>
    <t>Montáž basketbalové konstrukce s elektrickým pohonem sklápěným vpřed nebo vzad</t>
  </si>
  <si>
    <t>Dělící opona (D)</t>
  </si>
  <si>
    <t>Dělící opona (M)</t>
  </si>
  <si>
    <t>Teleskopická tribuna (D)</t>
  </si>
  <si>
    <t>Teleskopická tribuna (M)</t>
  </si>
  <si>
    <t>Zemní pouzdro (M)</t>
  </si>
  <si>
    <t>Zemní pouzdro (D)</t>
  </si>
  <si>
    <t>Volejbalové sloupky (D)</t>
  </si>
  <si>
    <t>Branky na házenou (M)</t>
  </si>
  <si>
    <t>Branky na házenou (D)</t>
  </si>
  <si>
    <t>Sklopné koše do boku (D)</t>
  </si>
  <si>
    <t>Sklopné koše do boku (M)</t>
  </si>
  <si>
    <t>Montáž basketbalové konstrukce s táhly</t>
  </si>
  <si>
    <t>Montáž dělící opony zvedané vertikálně pod strop haly, s elektrickým pohonem</t>
  </si>
  <si>
    <t xml:space="preserve">Montáž a osazení mobilní teleskopické tribuny </t>
  </si>
  <si>
    <t>Montáž branek s kotvícími talířky</t>
  </si>
  <si>
    <t>Montáž zemního pouzdra ve sportovní hale</t>
  </si>
  <si>
    <t>rozměry konstrukce dle nosného systému haly a umístění centrální hrací plochy</t>
  </si>
  <si>
    <t>rozměry konstrukce dle nosného systému haly a umístění příčných hracích ploch</t>
  </si>
  <si>
    <t>POPIS:
Basketbalová konstrukce sklopná horizontálně na bok s výsunem od 400 do 550 cm, kotvení na stěnu nebo železobetonový sloup. V případě železobetonové stěny se
konstrukce kotví s pomocí speciálních ocelových prvků M12. V případě stěny ze štěrbinových bloků, se konstrukce kotví s pomocí ocelové kotvy M12 pro upevnění pomocí chemické kotvy (polyesterová kotevní hmota). Použití kloubu umožňuje skládat konstrukci v horizontální poloze na stěnu za pomocí úchytů. Vybaveno mechanismem pro nastavení výšky desky v rozmezí 2,6 m (junior) a 3,05 m (senior).
MATERIÁL:
Nástěnný rám je vyrobený ze zavřených profilů 60x40x2 dle EN 10219. Rámy boční vyrobené ze zavřených profilů 40x40x2 dle EN 10219. Kloubové spoje Ø12 ukončené
pružinovým bezpečnostním zámkem. Konstrukce práškově lakovaná.
BARVA:
Ocelová konstrukce - bílá RAL 9010
Deska - průhledná
Chránič desky - černá
UMÍSTĚNÍ:
Místnost 137 - Sportovní hala</t>
  </si>
  <si>
    <t>POPIS:
Branka na házenou hliníková 3x2 m se sklápěcími nebo pevnými oblouky o hloubce 1200/1000 mm.
MATERIÁL:
Branky jsou vyrobené z hliníkového profilu 80x80 mm, zpevněné. Spojení s horním břevnem branky pomocí speciálního rohového profilu, žárově pozinkovaného, který je vyrobený přesně do řezu branky.
BARVA:
Bílá a červená
UMÍSTĚNÍ:
Místnost 137 - Sportovní hala</t>
  </si>
  <si>
    <t>3000x1200/1000x2000</t>
  </si>
  <si>
    <t>100x120x3000</t>
  </si>
  <si>
    <t>POPIS:
Volejbalové sloupky (3 páry), hliníkové profesionální, víceúčelové, kotvené v zemních pouzdrech. Napínací šroub, posuvný s mimostředovým bodem vevnitř sloupku. Pět úchytů upevňující síť pro napnutí na každém sloupku. Plynulá regulace výšky.
MATERIÁL:
Hliníkový profil oválný 100/120 mm zpevněný.
BARVA:
Stříbrná
UMÍSTĚNÍ:
Místnost 137 - Sportovní hala</t>
  </si>
  <si>
    <t>v. 500</t>
  </si>
  <si>
    <t>POPIS:
Zemní pouzdro pro hliníkový profesionální a soutěžní sloupek. Určený ke kotvení hliníkových sloupků pro volejbal s vnitřním napínacím mechanizmem.
MATERIÁL:
Vyrobený z ocelové kulaté roury, zabezpečená před korozí díky pozinkování.
BARVA:
Přírodní pozink
UMÍSTĚNÍ:
Místnost 137 - Sportovní hala</t>
  </si>
  <si>
    <t xml:space="preserve">POPIS:
Teleskopická tribuna se sedáky typu lavička. Tribuna je vybavená plynulou regulací, která umožňuje skládání a rozložení celé tribuny. Počet řad 3. Tribuna je členěna na 3 části 1x dl. 14 m a 2x dl. 11,6 m.
MATERIÁL:
Konstrukce tribuny je vyrobena z uzavřených ocelových profilů 100x60, 50x40, 40x40, 40x20. Hlavní podestu tribuny tvoří plošina, která je vybavená polyamidovými kolečky a plynulou regulací pro vysunutí tribuny a také podesty, které jsou svařovány v celku a ukončené protiskluzovou překližkou. Sedáky jsou vyrobene z borovicové překližky v přírodní barvě. Svisle části jsou zakončené OSB deskami. Boky tribun jsou zabezpečené zábradlím, vyrobeným z uzavřených profilů 40x40. Podesty jsou vyrobene z protiskluzové překližky. Konstrukce je práškově lakovaná.
BARVA:
Ocelová kosntrukce - bílá RAL 9010
UMÍSTĚNÍ:
Místnost 137 - Sportovní hala
</t>
  </si>
  <si>
    <t>dl. 11600 (14000), 
hl. 1300 složená / 3000 rozložená, v. cca 3 x 450</t>
  </si>
  <si>
    <t>28000x9000</t>
  </si>
  <si>
    <t>POPIS:
Dělící opona pro spouštění ze stropu, do výšky 2,5 m neprůhledná, výše síť o oku 10x10 cm. Konstrukce pro vertikální zvedání dělící opony s elektrickým pohonem.
MATERIÁL:
Do 2,5 m materiál PVC o váze 680 g/m2 , nad oponou PP síť.
BARVA:
Neprůhledná část - světle šedá
Síť - bílá
UMÍSTĚNÍ:
Místnost 137 - Sportovní hala</t>
  </si>
  <si>
    <t>IV</t>
  </si>
  <si>
    <t>2850x2900x2300</t>
  </si>
  <si>
    <t>POPIS:
Sestava recepčního pultu sestávající z kuchyňské linky bufetu a místem pro vrátného. Spodní skříňky zahrnují tři zásuvkové moduly, dřezovou skříňku (vč. dřezu a baterie) se sorterem na odpad, dvě skříňky s polohovatlenými policemi a skříňku pro vestavné lednice a myčku. Horní skříňky zahrnují 5 modulů s otevíravými dvířky a polohovatelnými policemi a 5 pevných policových dílů. Součástí sestavy je také pracovní stůl vrátného s policovými skříňkami a obklad stěn.
MATERIÁL:
Korpus, police z LTD tl. 18 mm s ABS hranami 0,5 mm, dvířka (čela zásuvek) a obklad stěn z LTD tl. 18 mm s ABS hranami 2 mm, pracovní deska stolu z LTD tl. 25 mm s ABS hranami 2 mm, pracovní deska / pult a obklad za linkou z kompaktní desky tl. 12 mm s černým jádrem.
BARVA:
Dvířka, police, kapotáž, sokl a pracovní deska - RAL 7012 Onyxově šedá
Nepohledové korpusy a police - standardní šedá barva
KOVÁNÍ:
Pro dvířka a horní výsuvy spodních skříněk je navržena narážecí úchytka viz obrázek. Pro ostatní zásuvky a dvířka horních skříněk bude užit bezúchytkový systém otevírání tip-on. Spodní skříňky budou opatřeny rektifikovatelnými nožkami v. 10 cm vhodnými pro osazení soklu. Zásuvky budou osazeny zámkem.
UMÍSTĚNÍ:
Místnost 102 - Recepce / bufet</t>
  </si>
  <si>
    <t>Lavicová sestava délky 1,12 m</t>
  </si>
  <si>
    <t>Lavicová sestava délky 1,86 m</t>
  </si>
  <si>
    <t>Lavicová sestava délky 3,04 m</t>
  </si>
  <si>
    <t>Lavicová sestava délky 5,05 m</t>
  </si>
  <si>
    <t>Lavicová sestava délky 3,44 m</t>
  </si>
  <si>
    <t>Zásobník na mýdlo</t>
  </si>
  <si>
    <t>TRÉNINKOVÁ HALA PRO MÍČOVÉ SPORTY VODOVA - D.1.1.800 Projekt interiéru - soupis prací (uznatelné položky)</t>
  </si>
  <si>
    <t>IS18</t>
  </si>
  <si>
    <t>Piktogramy na dveřích</t>
  </si>
  <si>
    <t>v. 130mm,tl. čar 2mm</t>
  </si>
  <si>
    <t>POPIS:
Řezaná grafika, 
BARVA:
Černá fólie
UMÍSTĚNÍ:
Na osu dveří, v. 1550mm</t>
  </si>
  <si>
    <t>změny ke dni 2.6. 2022</t>
  </si>
  <si>
    <t>POPIS:
Basketbalová konstrukce zvedaná pod strop haly s elektrickým pohonem je kotvená do střešní konstrukce sportovní haly. Nosná konstrukce koše je vyrobena ze svařovaných příhradových nosníků z uzavřené oceli, spojených kloubem tak, aby byla celá konstrukce při dynamickém zatížení stabilní a zároveň aby umožňovala složení a rozložení vpřed nebo vzad. Konstrukce je individuálně přizpůsobena pro daný objekt.
MATERIÁL:
Konstrukce nesoucí koš jsou vyrobeny z ocelových profilů 120x3x80 mm, svislý rám z profilů 2x40x80 mm se vzpěrami z profilů 30x2x30 mm. Všechny ocelové prvky jsou z oceli
třídy S235, práškově lakované. Ocelová lanka o tloušťce 4 mm. motory pro sklopené koše, délka celého pohonu 705 mm, do osmihranné trubky o průměru 70 mm, napájení 230 V / 50 Hz, točivý moment 120 Nm, rychlost 12ot/min, příkon 450 W, stupeň ochrany IP44. Spojky nosníků s rámy jsou z plechu o tloušťce 8 mm, spojeno čepy o průměru 20 mm.
BARVA:
Ocelová konstrukce - bílá RAL 9010
Deska - průhledná
Chránič desky - černá
UMÍSTĚNÍ:
Místnost 137 - Sportovní hala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</si>
</sst>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0&quot; Kč&quot;"/>
  </numFmts>
  <fonts count="15">
    <font>
      <sz val="11"/>
      <color theme="1"/>
      <name val="Calibri"/>
      <family val="2"/>
      <charset val="238"/>
      <scheme val="minor"/>
    </font>
    <font>
      <b/>
      <sz val="11"/>
      <color theme="1"/>
      <name val="Calibri"/>
      <family val="2"/>
      <charset val="238"/>
      <scheme val="minor"/>
    </font>
    <font>
      <sz val="11"/>
      <color rgb="FF000000"/>
      <name val="Calibri"/>
      <family val="2"/>
      <scheme val="minor"/>
    </font>
    <font>
      <b/>
      <sz val="8"/>
      <name val="Arial"/>
      <family val="2"/>
      <charset val="238"/>
    </font>
    <font>
      <sz val="11"/>
      <name val="Calibri"/>
      <family val="2"/>
      <charset val="238"/>
    </font>
    <font>
      <sz val="9"/>
      <color theme="1"/>
      <name val="Calibri"/>
      <family val="2"/>
      <charset val="238"/>
      <scheme val="minor"/>
    </font>
    <font>
      <b/>
      <sz val="9"/>
      <color theme="1"/>
      <name val="Calibri"/>
      <family val="2"/>
      <charset val="238"/>
      <scheme val="minor"/>
    </font>
    <font>
      <b/>
      <sz val="10"/>
      <name val="Arial"/>
      <family val="2"/>
      <charset val="238"/>
    </font>
    <font>
      <sz val="10"/>
      <name val="ArialMT"/>
      <family val="2"/>
      <charset val="238"/>
    </font>
    <font>
      <b/>
      <sz val="14"/>
      <name val="Arial"/>
      <family val="2"/>
      <charset val="238"/>
    </font>
    <font>
      <b/>
      <sz val="11"/>
      <name val="Calibri"/>
      <family val="2"/>
      <charset val="238"/>
      <scheme val="minor"/>
    </font>
    <font>
      <sz val="11"/>
      <name val="Calibri"/>
      <family val="2"/>
      <charset val="238"/>
      <scheme val="minor"/>
    </font>
    <font>
      <sz val="9"/>
      <name val="Calibri"/>
      <family val="2"/>
      <charset val="238"/>
      <scheme val="minor"/>
    </font>
    <font>
      <b/>
      <sz val="9"/>
      <name val="Calibri"/>
      <family val="2"/>
      <charset val="238"/>
      <scheme val="minor"/>
    </font>
    <font>
      <b/>
      <sz val="10"/>
      <name val="Calibri"/>
      <family val="2"/>
      <charset val="238"/>
    </font>
  </fonts>
  <fills count="5">
    <fill>
      <patternFill patternType="none"/>
    </fill>
    <fill>
      <patternFill patternType="gray125"/>
    </fill>
    <fill>
      <patternFill patternType="solid">
        <fgColor theme="2" tint="-9.9978637043366805E-2"/>
        <bgColor indexed="64"/>
      </patternFill>
    </fill>
    <fill>
      <patternFill patternType="solid">
        <fgColor theme="2"/>
        <bgColor indexed="64"/>
      </patternFill>
    </fill>
    <fill>
      <patternFill patternType="solid">
        <fgColor rgb="FFFFFF00"/>
        <bgColor indexed="64"/>
      </patternFill>
    </fill>
  </fills>
  <borders count="3">
    <border>
      <left/>
      <right/>
      <top/>
      <bottom/>
      <diagonal/>
    </border>
    <border>
      <left/>
      <right/>
      <top/>
      <bottom style="medium">
        <color indexed="64"/>
      </bottom>
      <diagonal/>
    </border>
    <border>
      <left/>
      <right/>
      <top style="medium">
        <color indexed="64"/>
      </top>
      <bottom/>
      <diagonal/>
    </border>
  </borders>
  <cellStyleXfs count="2">
    <xf numFmtId="0" fontId="0" fillId="0" borderId="0"/>
    <xf numFmtId="0" fontId="2" fillId="0" borderId="0"/>
  </cellStyleXfs>
  <cellXfs count="96">
    <xf numFmtId="0" fontId="0" fillId="0" borderId="0" xfId="0"/>
    <xf numFmtId="0" fontId="0" fillId="0" borderId="0" xfId="0" applyFill="1"/>
    <xf numFmtId="0" fontId="0" fillId="0" borderId="0" xfId="0" applyFill="1" applyBorder="1"/>
    <xf numFmtId="0" fontId="3" fillId="0" borderId="0" xfId="1" applyFont="1" applyFill="1" applyBorder="1" applyAlignment="1">
      <alignment horizontal="center" vertical="center" wrapText="1" readingOrder="1"/>
    </xf>
    <xf numFmtId="0" fontId="5" fillId="0" borderId="0" xfId="0" applyFont="1" applyAlignment="1">
      <alignment horizontal="center" vertical="center"/>
    </xf>
    <xf numFmtId="0" fontId="5" fillId="0" borderId="0" xfId="0" applyFont="1" applyFill="1" applyAlignment="1">
      <alignment vertical="center"/>
    </xf>
    <xf numFmtId="0" fontId="4" fillId="0" borderId="0" xfId="1" applyFont="1" applyFill="1" applyBorder="1" applyAlignment="1">
      <alignment vertical="center" wrapText="1"/>
    </xf>
    <xf numFmtId="0" fontId="5" fillId="0" borderId="0" xfId="0" applyFont="1" applyFill="1" applyAlignment="1">
      <alignment vertical="center" wrapText="1"/>
    </xf>
    <xf numFmtId="0" fontId="0" fillId="0" borderId="0" xfId="0" applyAlignment="1">
      <alignment wrapText="1"/>
    </xf>
    <xf numFmtId="0" fontId="6" fillId="0" borderId="0" xfId="0" applyFont="1" applyAlignment="1">
      <alignment horizontal="center" vertical="center"/>
    </xf>
    <xf numFmtId="0" fontId="5" fillId="0" borderId="0" xfId="0" applyFont="1" applyAlignment="1">
      <alignment horizontal="left" vertical="center"/>
    </xf>
    <xf numFmtId="0" fontId="1" fillId="0" borderId="0" xfId="0" applyFont="1"/>
    <xf numFmtId="0" fontId="5" fillId="0" borderId="0" xfId="0" applyFont="1" applyAlignment="1">
      <alignment horizontal="left" vertical="center" wrapText="1"/>
    </xf>
    <xf numFmtId="0" fontId="6" fillId="0" borderId="0" xfId="0" applyFont="1" applyFill="1" applyAlignment="1">
      <alignment horizontal="left" vertical="top" wrapText="1"/>
    </xf>
    <xf numFmtId="0" fontId="5" fillId="0" borderId="0" xfId="0" applyFont="1" applyAlignment="1">
      <alignment horizontal="center" vertical="top"/>
    </xf>
    <xf numFmtId="0" fontId="0" fillId="0" borderId="0" xfId="0" applyAlignment="1">
      <alignment vertical="top"/>
    </xf>
    <xf numFmtId="0" fontId="5" fillId="0" borderId="0" xfId="0" applyFont="1" applyAlignment="1">
      <alignment horizontal="left" vertical="top"/>
    </xf>
    <xf numFmtId="0" fontId="6" fillId="0" borderId="0" xfId="0" applyFont="1" applyAlignment="1">
      <alignment horizontal="left" vertical="center"/>
    </xf>
    <xf numFmtId="0" fontId="5" fillId="0" borderId="0" xfId="0" applyFont="1" applyAlignment="1">
      <alignment horizontal="left" wrapText="1"/>
    </xf>
    <xf numFmtId="0" fontId="5" fillId="0" borderId="0" xfId="0" applyFont="1" applyFill="1" applyAlignment="1">
      <alignment horizontal="center" vertical="top"/>
    </xf>
    <xf numFmtId="0" fontId="0" fillId="0" borderId="0" xfId="0" applyAlignment="1">
      <alignment horizontal="center" vertical="top"/>
    </xf>
    <xf numFmtId="0" fontId="6" fillId="0" borderId="0" xfId="0" applyFont="1" applyFill="1" applyAlignment="1">
      <alignment horizontal="left" vertical="center"/>
    </xf>
    <xf numFmtId="0" fontId="5" fillId="0" borderId="0" xfId="0" applyFont="1" applyAlignment="1">
      <alignment horizontal="left" vertical="top"/>
    </xf>
    <xf numFmtId="0" fontId="6" fillId="0" borderId="0" xfId="0" applyFont="1" applyAlignment="1">
      <alignment horizontal="left"/>
    </xf>
    <xf numFmtId="0" fontId="5" fillId="0" borderId="0" xfId="0" applyFont="1" applyFill="1" applyAlignment="1">
      <alignment horizontal="left" vertical="top" wrapText="1"/>
    </xf>
    <xf numFmtId="0" fontId="5" fillId="0" borderId="0" xfId="0" applyFont="1" applyFill="1" applyAlignment="1">
      <alignment horizontal="left" vertical="top"/>
    </xf>
    <xf numFmtId="0" fontId="5" fillId="0" borderId="0" xfId="0" applyFont="1" applyAlignment="1">
      <alignment horizontal="left" vertical="top"/>
    </xf>
    <xf numFmtId="0" fontId="6" fillId="0" borderId="0" xfId="0" applyFont="1" applyAlignment="1">
      <alignment horizontal="left" vertical="top"/>
    </xf>
    <xf numFmtId="0" fontId="6" fillId="0" borderId="0" xfId="0" applyFont="1" applyAlignment="1">
      <alignment vertical="center"/>
    </xf>
    <xf numFmtId="165" fontId="8" fillId="3" borderId="0" xfId="0" applyNumberFormat="1" applyFont="1" applyFill="1" applyBorder="1" applyAlignment="1">
      <alignment horizontal="right"/>
    </xf>
    <xf numFmtId="0" fontId="1" fillId="2" borderId="0" xfId="0" applyFont="1" applyFill="1" applyBorder="1" applyAlignment="1">
      <alignment horizontal="left"/>
    </xf>
    <xf numFmtId="0" fontId="0" fillId="2" borderId="0" xfId="0" applyFill="1" applyBorder="1"/>
    <xf numFmtId="0" fontId="0" fillId="2" borderId="0" xfId="0" applyFill="1" applyBorder="1" applyAlignment="1">
      <alignment wrapText="1"/>
    </xf>
    <xf numFmtId="165" fontId="9" fillId="2" borderId="0" xfId="0" applyNumberFormat="1" applyFont="1" applyFill="1" applyBorder="1" applyAlignment="1">
      <alignment horizontal="right" shrinkToFit="1"/>
    </xf>
    <xf numFmtId="0" fontId="5" fillId="2" borderId="0" xfId="0" applyFont="1" applyFill="1" applyBorder="1" applyAlignment="1">
      <alignment horizontal="center" vertical="center"/>
    </xf>
    <xf numFmtId="0" fontId="10" fillId="3" borderId="0" xfId="0" applyFont="1" applyFill="1" applyBorder="1" applyAlignment="1"/>
    <xf numFmtId="0" fontId="10" fillId="3" borderId="0" xfId="0" applyFont="1" applyFill="1" applyBorder="1" applyAlignment="1">
      <alignment horizontal="left"/>
    </xf>
    <xf numFmtId="0" fontId="11" fillId="3" borderId="0" xfId="0" applyFont="1" applyFill="1" applyBorder="1"/>
    <xf numFmtId="0" fontId="12" fillId="3" borderId="0" xfId="0" applyFont="1" applyFill="1" applyBorder="1" applyAlignment="1">
      <alignment horizontal="center" vertical="center"/>
    </xf>
    <xf numFmtId="0" fontId="12" fillId="3" borderId="0" xfId="0" applyFont="1" applyFill="1" applyBorder="1" applyAlignment="1">
      <alignment vertical="center"/>
    </xf>
    <xf numFmtId="0" fontId="12" fillId="3" borderId="0" xfId="0" applyFont="1" applyFill="1" applyBorder="1" applyAlignment="1">
      <alignment horizontal="center" vertical="center" wrapText="1"/>
    </xf>
    <xf numFmtId="0" fontId="13" fillId="3" borderId="0" xfId="0" applyFont="1" applyFill="1" applyBorder="1" applyAlignment="1"/>
    <xf numFmtId="0" fontId="13" fillId="3" borderId="0" xfId="0" applyFont="1" applyFill="1" applyBorder="1" applyAlignment="1">
      <alignment horizontal="left"/>
    </xf>
    <xf numFmtId="0" fontId="11" fillId="3" borderId="0" xfId="0" applyFont="1" applyFill="1" applyBorder="1" applyAlignment="1">
      <alignment horizontal="center" vertical="top"/>
    </xf>
    <xf numFmtId="0" fontId="12" fillId="3" borderId="0" xfId="0" applyFont="1" applyFill="1" applyBorder="1" applyAlignment="1">
      <alignment horizontal="center" vertical="top"/>
    </xf>
    <xf numFmtId="0" fontId="0" fillId="2" borderId="0" xfId="0" applyFill="1" applyBorder="1" applyAlignment="1">
      <alignment horizontal="center" vertical="top"/>
    </xf>
    <xf numFmtId="0" fontId="5" fillId="2" borderId="0" xfId="0" applyFont="1" applyFill="1" applyBorder="1" applyAlignment="1">
      <alignment horizontal="center" vertical="top"/>
    </xf>
    <xf numFmtId="0" fontId="14" fillId="3" borderId="1" xfId="1" applyFont="1" applyFill="1" applyBorder="1" applyAlignment="1">
      <alignment horizontal="center" vertical="center" wrapText="1" readingOrder="1"/>
    </xf>
    <xf numFmtId="0" fontId="14" fillId="3" borderId="1" xfId="1" applyFont="1" applyFill="1" applyBorder="1" applyAlignment="1">
      <alignment horizontal="center" vertical="center" wrapText="1"/>
    </xf>
    <xf numFmtId="0" fontId="5" fillId="0" borderId="0" xfId="0" applyFont="1" applyAlignment="1">
      <alignment horizontal="left"/>
    </xf>
    <xf numFmtId="0" fontId="0" fillId="0" borderId="0" xfId="0" applyFill="1" applyAlignment="1">
      <alignment horizontal="right"/>
    </xf>
    <xf numFmtId="164" fontId="5" fillId="0" borderId="0" xfId="0" applyNumberFormat="1" applyFont="1" applyFill="1" applyBorder="1" applyAlignment="1">
      <alignment horizontal="right" vertical="top"/>
    </xf>
    <xf numFmtId="165" fontId="12" fillId="3" borderId="0" xfId="0" applyNumberFormat="1" applyFont="1" applyFill="1" applyBorder="1" applyAlignment="1">
      <alignment horizontal="right" vertical="top"/>
    </xf>
    <xf numFmtId="164" fontId="5" fillId="0" borderId="0" xfId="0" applyNumberFormat="1" applyFont="1" applyFill="1" applyAlignment="1">
      <alignment horizontal="right" vertical="top"/>
    </xf>
    <xf numFmtId="164" fontId="0" fillId="0" borderId="0" xfId="0" applyNumberFormat="1" applyFill="1" applyAlignment="1">
      <alignment horizontal="right" vertical="center"/>
    </xf>
    <xf numFmtId="165" fontId="7" fillId="2" borderId="0" xfId="0" applyNumberFormat="1" applyFont="1" applyFill="1" applyBorder="1" applyAlignment="1">
      <alignment horizontal="right"/>
    </xf>
    <xf numFmtId="0" fontId="5" fillId="0" borderId="0" xfId="0" applyFont="1" applyFill="1" applyAlignment="1">
      <alignment horizontal="right" vertical="center"/>
    </xf>
    <xf numFmtId="0" fontId="5" fillId="0" borderId="0" xfId="0" applyFont="1" applyFill="1" applyAlignment="1">
      <alignment horizontal="right" vertical="top"/>
    </xf>
    <xf numFmtId="0" fontId="11" fillId="3" borderId="0" xfId="0" applyFont="1" applyFill="1" applyBorder="1" applyAlignment="1">
      <alignment horizontal="right"/>
    </xf>
    <xf numFmtId="164" fontId="0" fillId="0" borderId="0" xfId="0" applyNumberFormat="1" applyFill="1" applyBorder="1" applyAlignment="1">
      <alignment horizontal="right" vertical="center"/>
    </xf>
    <xf numFmtId="164" fontId="5" fillId="0" borderId="0" xfId="0" applyNumberFormat="1" applyFont="1" applyFill="1" applyAlignment="1">
      <alignment horizontal="right" vertical="center"/>
    </xf>
    <xf numFmtId="0" fontId="0" fillId="2" borderId="0" xfId="0" applyFill="1" applyBorder="1" applyAlignment="1">
      <alignment horizontal="right"/>
    </xf>
    <xf numFmtId="164" fontId="5" fillId="3" borderId="0" xfId="0" applyNumberFormat="1" applyFont="1" applyFill="1" applyBorder="1" applyAlignment="1">
      <alignment horizontal="right" vertical="top"/>
    </xf>
    <xf numFmtId="0" fontId="6" fillId="3" borderId="0" xfId="0" applyFont="1" applyFill="1" applyAlignment="1">
      <alignment horizontal="left" vertical="top"/>
    </xf>
    <xf numFmtId="0" fontId="5" fillId="3" borderId="0" xfId="0" applyFont="1" applyFill="1" applyAlignment="1">
      <alignment horizontal="left" vertical="top"/>
    </xf>
    <xf numFmtId="0" fontId="5" fillId="3" borderId="0" xfId="0" applyFont="1" applyFill="1" applyAlignment="1">
      <alignment horizontal="center" vertical="top"/>
    </xf>
    <xf numFmtId="164" fontId="5" fillId="3" borderId="0" xfId="0" applyNumberFormat="1" applyFont="1" applyFill="1" applyAlignment="1">
      <alignment horizontal="right" vertical="top"/>
    </xf>
    <xf numFmtId="0" fontId="6" fillId="3" borderId="0" xfId="0" applyFont="1" applyFill="1" applyAlignment="1">
      <alignment horizontal="left" vertical="top" wrapText="1"/>
    </xf>
    <xf numFmtId="0" fontId="5" fillId="3" borderId="0" xfId="0" applyFont="1" applyFill="1" applyAlignment="1">
      <alignment horizontal="left" vertical="top" wrapText="1"/>
    </xf>
    <xf numFmtId="0" fontId="12" fillId="3" borderId="0" xfId="0" applyFont="1" applyFill="1" applyBorder="1" applyAlignment="1"/>
    <xf numFmtId="164" fontId="13" fillId="3" borderId="0" xfId="0" applyNumberFormat="1" applyFont="1" applyFill="1" applyBorder="1" applyAlignment="1"/>
    <xf numFmtId="0" fontId="12" fillId="3" borderId="0" xfId="0" applyFont="1" applyFill="1" applyBorder="1" applyAlignment="1">
      <alignment horizontal="left"/>
    </xf>
    <xf numFmtId="164" fontId="0" fillId="0" borderId="0" xfId="0" applyNumberFormat="1"/>
    <xf numFmtId="0" fontId="6" fillId="4" borderId="0" xfId="0" applyFont="1" applyFill="1" applyAlignment="1">
      <alignment horizontal="left" vertical="top" wrapText="1"/>
    </xf>
    <xf numFmtId="0" fontId="5" fillId="4" borderId="0" xfId="0" applyFont="1" applyFill="1" applyAlignment="1">
      <alignment horizontal="left" vertical="top" wrapText="1"/>
    </xf>
    <xf numFmtId="0" fontId="5" fillId="4" borderId="0" xfId="0" applyFont="1" applyFill="1" applyAlignment="1">
      <alignment horizontal="center" vertical="top"/>
    </xf>
    <xf numFmtId="164" fontId="5" fillId="4" borderId="0" xfId="0" applyNumberFormat="1" applyFont="1" applyFill="1" applyBorder="1" applyAlignment="1">
      <alignment horizontal="right" vertical="top"/>
    </xf>
    <xf numFmtId="164" fontId="5" fillId="4" borderId="0" xfId="0" applyNumberFormat="1" applyFont="1" applyFill="1" applyAlignment="1">
      <alignment horizontal="right" vertical="top"/>
    </xf>
    <xf numFmtId="0" fontId="0" fillId="4" borderId="0" xfId="0" applyFill="1" applyAlignment="1">
      <alignment wrapText="1"/>
    </xf>
    <xf numFmtId="0" fontId="0" fillId="0" borderId="0" xfId="0" applyAlignment="1"/>
    <xf numFmtId="0" fontId="1" fillId="0" borderId="0" xfId="0" applyFont="1" applyAlignment="1">
      <alignment horizontal="center"/>
    </xf>
    <xf numFmtId="0" fontId="14" fillId="3" borderId="1" xfId="1" applyFont="1" applyFill="1" applyBorder="1" applyAlignment="1">
      <alignment horizontal="center" vertical="center" wrapText="1" readingOrder="1"/>
    </xf>
    <xf numFmtId="0" fontId="5" fillId="0" borderId="0" xfId="0" applyFont="1" applyFill="1" applyAlignment="1">
      <alignment horizontal="left" vertical="top" wrapText="1"/>
    </xf>
    <xf numFmtId="0" fontId="5" fillId="0" borderId="0" xfId="0" applyFont="1" applyFill="1" applyAlignment="1">
      <alignment horizontal="left" vertical="top"/>
    </xf>
    <xf numFmtId="0" fontId="5" fillId="0" borderId="0" xfId="0" applyFont="1" applyAlignment="1">
      <alignment horizontal="left" vertical="top" wrapText="1"/>
    </xf>
    <xf numFmtId="0" fontId="5" fillId="3" borderId="0" xfId="0" applyFont="1" applyFill="1" applyAlignment="1">
      <alignment horizontal="left" vertical="top" wrapText="1"/>
    </xf>
    <xf numFmtId="0" fontId="5" fillId="3" borderId="0" xfId="0" applyFont="1" applyFill="1" applyAlignment="1">
      <alignment horizontal="left" vertical="top"/>
    </xf>
    <xf numFmtId="0" fontId="5" fillId="0" borderId="0" xfId="0" applyFont="1" applyFill="1" applyAlignment="1">
      <alignment vertical="top" wrapText="1"/>
    </xf>
    <xf numFmtId="0" fontId="5" fillId="4" borderId="0" xfId="0" applyFont="1" applyFill="1" applyAlignment="1">
      <alignment horizontal="left" vertical="top" wrapText="1"/>
    </xf>
    <xf numFmtId="0" fontId="5" fillId="4" borderId="0" xfId="0" applyFont="1" applyFill="1" applyAlignment="1">
      <alignment horizontal="left" vertical="top"/>
    </xf>
    <xf numFmtId="0" fontId="5" fillId="3" borderId="0" xfId="0" applyFont="1" applyFill="1" applyAlignment="1">
      <alignment vertical="top" wrapText="1"/>
    </xf>
    <xf numFmtId="0" fontId="5" fillId="0" borderId="0" xfId="0" applyFont="1" applyAlignment="1">
      <alignment horizontal="center" vertical="center" wrapText="1"/>
    </xf>
    <xf numFmtId="0" fontId="5" fillId="0" borderId="2" xfId="0" applyFont="1" applyBorder="1" applyAlignment="1">
      <alignment horizontal="center" vertical="center" wrapText="1"/>
    </xf>
    <xf numFmtId="0" fontId="6" fillId="2" borderId="0" xfId="0" applyFont="1" applyFill="1" applyAlignment="1">
      <alignment vertical="center"/>
    </xf>
    <xf numFmtId="0" fontId="6" fillId="2" borderId="0" xfId="0" applyFont="1" applyFill="1" applyAlignment="1">
      <alignment horizontal="left" vertical="center"/>
    </xf>
    <xf numFmtId="0" fontId="5" fillId="0" borderId="0" xfId="0" applyFont="1" applyAlignment="1">
      <alignment horizontal="left" wrapText="1"/>
    </xf>
  </cellXfs>
  <cellStyles count="2">
    <cellStyle name="Normal" xfId="1" xr:uid="{00000000-0005-0000-0000-000000000000}"/>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5"/>
  <sheetViews>
    <sheetView tabSelected="1" showWhiteSpace="0" view="pageBreakPreview" zoomScale="115" zoomScaleNormal="85" zoomScaleSheetLayoutView="115" zoomScalePageLayoutView="110" workbookViewId="0">
      <selection activeCell="L55" sqref="L55"/>
    </sheetView>
  </sheetViews>
  <sheetFormatPr defaultRowHeight="15"/>
  <cols>
    <col min="1" max="1" width="4.42578125" style="11" customWidth="1"/>
    <col min="2" max="2" width="6.140625" style="8" customWidth="1"/>
    <col min="3" max="3" width="5.7109375" style="8" customWidth="1"/>
    <col min="4" max="4" width="3.85546875" style="8" customWidth="1"/>
    <col min="5" max="5" width="16.85546875" style="15" customWidth="1"/>
    <col min="9" max="9" width="10.5703125" customWidth="1"/>
    <col min="10" max="10" width="8" style="20" customWidth="1"/>
    <col min="11" max="11" width="15" style="50" customWidth="1"/>
    <col min="12" max="12" width="13.5703125" style="50" customWidth="1"/>
    <col min="13" max="13" width="18.42578125" style="50" customWidth="1"/>
    <col min="17" max="17" width="13.140625" bestFit="1" customWidth="1"/>
  </cols>
  <sheetData>
    <row r="1" spans="1:14">
      <c r="A1" s="80" t="s">
        <v>172</v>
      </c>
      <c r="B1" s="80"/>
      <c r="C1" s="80"/>
      <c r="D1" s="80"/>
      <c r="E1" s="80"/>
      <c r="F1" s="80"/>
      <c r="G1" s="80"/>
      <c r="H1" s="80"/>
      <c r="I1" s="80"/>
      <c r="J1" s="80"/>
      <c r="K1" s="80"/>
      <c r="L1" s="80"/>
      <c r="M1" s="80"/>
    </row>
    <row r="3" spans="1:14" ht="22.5" customHeight="1" thickBot="1">
      <c r="A3" s="47" t="s">
        <v>0</v>
      </c>
      <c r="B3" s="81" t="s">
        <v>1</v>
      </c>
      <c r="C3" s="81"/>
      <c r="D3" s="81"/>
      <c r="E3" s="48" t="s">
        <v>3</v>
      </c>
      <c r="F3" s="81" t="s">
        <v>2</v>
      </c>
      <c r="G3" s="81"/>
      <c r="H3" s="81"/>
      <c r="I3" s="81"/>
      <c r="J3" s="48" t="s">
        <v>7</v>
      </c>
      <c r="K3" s="48" t="s">
        <v>4</v>
      </c>
      <c r="L3" s="48" t="s">
        <v>5</v>
      </c>
      <c r="M3" s="48" t="s">
        <v>6</v>
      </c>
    </row>
    <row r="4" spans="1:14">
      <c r="A4" s="9"/>
      <c r="B4" s="92"/>
      <c r="C4" s="92"/>
      <c r="D4" s="92"/>
      <c r="E4" s="14"/>
      <c r="F4" s="4"/>
      <c r="G4" s="4"/>
      <c r="H4" s="4"/>
      <c r="I4" s="4"/>
      <c r="J4" s="14"/>
      <c r="K4" s="56"/>
      <c r="L4" s="56"/>
    </row>
    <row r="5" spans="1:14">
      <c r="A5" s="17"/>
      <c r="B5" s="91"/>
      <c r="C5" s="91"/>
      <c r="D5" s="91"/>
      <c r="E5" s="16"/>
      <c r="F5" s="10"/>
      <c r="G5" s="10"/>
      <c r="H5" s="10"/>
      <c r="I5" s="10"/>
      <c r="J5" s="14"/>
      <c r="K5" s="56"/>
      <c r="L5" s="56"/>
    </row>
    <row r="6" spans="1:14">
      <c r="A6" s="93" t="s">
        <v>13</v>
      </c>
      <c r="B6" s="93"/>
      <c r="C6" s="93"/>
      <c r="D6" s="93"/>
      <c r="E6" s="93"/>
      <c r="F6" s="93"/>
      <c r="G6" s="93"/>
      <c r="H6" s="93"/>
      <c r="I6" s="93"/>
      <c r="J6" s="93"/>
      <c r="K6" s="93"/>
      <c r="L6" s="93"/>
      <c r="M6" s="93"/>
    </row>
    <row r="7" spans="1:14">
      <c r="A7" s="28"/>
      <c r="B7" s="91"/>
      <c r="C7" s="91"/>
      <c r="D7" s="91"/>
      <c r="E7" s="22"/>
      <c r="F7" s="10"/>
      <c r="G7" s="10"/>
      <c r="H7" s="10"/>
      <c r="I7" s="10"/>
      <c r="J7" s="14"/>
      <c r="K7" s="56"/>
      <c r="L7" s="56"/>
    </row>
    <row r="8" spans="1:14" ht="97.5" customHeight="1">
      <c r="A8" s="63" t="s">
        <v>14</v>
      </c>
      <c r="B8" s="85" t="s">
        <v>17</v>
      </c>
      <c r="C8" s="85"/>
      <c r="D8" s="85"/>
      <c r="E8" s="64" t="s">
        <v>16</v>
      </c>
      <c r="F8" s="85" t="s">
        <v>22</v>
      </c>
      <c r="G8" s="85"/>
      <c r="H8" s="85"/>
      <c r="I8" s="85"/>
      <c r="J8" s="65">
        <v>3</v>
      </c>
      <c r="K8" s="66"/>
      <c r="L8" s="66">
        <f>K8*1.21</f>
        <v>0</v>
      </c>
      <c r="M8" s="66">
        <f>K8*J8</f>
        <v>0</v>
      </c>
      <c r="N8" s="1"/>
    </row>
    <row r="9" spans="1:14" ht="98.25" customHeight="1">
      <c r="A9" s="13" t="s">
        <v>15</v>
      </c>
      <c r="B9" s="84" t="s">
        <v>18</v>
      </c>
      <c r="C9" s="84"/>
      <c r="D9" s="84"/>
      <c r="E9" s="26" t="s">
        <v>16</v>
      </c>
      <c r="F9" s="84" t="s">
        <v>23</v>
      </c>
      <c r="G9" s="84"/>
      <c r="H9" s="84"/>
      <c r="I9" s="84"/>
      <c r="J9" s="14">
        <v>2</v>
      </c>
      <c r="K9" s="53"/>
      <c r="L9" s="53">
        <f>K9*1.21</f>
        <v>0</v>
      </c>
      <c r="M9" s="53">
        <f t="shared" ref="M9:M56" si="0">K9*J9</f>
        <v>0</v>
      </c>
      <c r="N9" s="1"/>
    </row>
    <row r="10" spans="1:14" ht="109.5" customHeight="1">
      <c r="A10" s="67" t="s">
        <v>19</v>
      </c>
      <c r="B10" s="85" t="s">
        <v>20</v>
      </c>
      <c r="C10" s="85"/>
      <c r="D10" s="85"/>
      <c r="E10" s="68" t="s">
        <v>21</v>
      </c>
      <c r="F10" s="85" t="s">
        <v>24</v>
      </c>
      <c r="G10" s="86"/>
      <c r="H10" s="86"/>
      <c r="I10" s="86"/>
      <c r="J10" s="65">
        <v>7</v>
      </c>
      <c r="K10" s="66"/>
      <c r="L10" s="66">
        <f>K10*1.21</f>
        <v>0</v>
      </c>
      <c r="M10" s="66">
        <f t="shared" si="0"/>
        <v>0</v>
      </c>
    </row>
    <row r="11" spans="1:14" ht="156.75" customHeight="1">
      <c r="A11" s="13" t="s">
        <v>25</v>
      </c>
      <c r="B11" s="84" t="s">
        <v>26</v>
      </c>
      <c r="C11" s="84"/>
      <c r="D11" s="84"/>
      <c r="E11" s="26" t="s">
        <v>27</v>
      </c>
      <c r="F11" s="82" t="s">
        <v>28</v>
      </c>
      <c r="G11" s="83"/>
      <c r="H11" s="83"/>
      <c r="I11" s="83"/>
      <c r="J11" s="14">
        <v>4</v>
      </c>
      <c r="K11" s="53"/>
      <c r="L11" s="53">
        <f>K11*1.21</f>
        <v>0</v>
      </c>
      <c r="M11" s="53">
        <f t="shared" si="0"/>
        <v>0</v>
      </c>
    </row>
    <row r="12" spans="1:14" ht="98.25" customHeight="1">
      <c r="A12" s="67" t="s">
        <v>29</v>
      </c>
      <c r="B12" s="85" t="s">
        <v>30</v>
      </c>
      <c r="C12" s="85"/>
      <c r="D12" s="85"/>
      <c r="E12" s="64" t="s">
        <v>54</v>
      </c>
      <c r="F12" s="85" t="s">
        <v>53</v>
      </c>
      <c r="G12" s="86"/>
      <c r="H12" s="86"/>
      <c r="I12" s="86"/>
      <c r="J12" s="65">
        <v>2</v>
      </c>
      <c r="K12" s="66"/>
      <c r="L12" s="66">
        <f t="shared" ref="L12:L21" si="1">K12*1.21</f>
        <v>0</v>
      </c>
      <c r="M12" s="66">
        <f t="shared" si="0"/>
        <v>0</v>
      </c>
    </row>
    <row r="13" spans="1:14" ht="174" customHeight="1">
      <c r="A13" s="13" t="s">
        <v>31</v>
      </c>
      <c r="B13" s="84" t="s">
        <v>171</v>
      </c>
      <c r="C13" s="84"/>
      <c r="D13" s="84"/>
      <c r="E13" s="26" t="s">
        <v>55</v>
      </c>
      <c r="F13" s="82" t="s">
        <v>58</v>
      </c>
      <c r="G13" s="83"/>
      <c r="H13" s="83"/>
      <c r="I13" s="83"/>
      <c r="J13" s="14">
        <v>13</v>
      </c>
      <c r="K13" s="53"/>
      <c r="L13" s="53">
        <f t="shared" si="1"/>
        <v>0</v>
      </c>
      <c r="M13" s="53">
        <f t="shared" si="0"/>
        <v>0</v>
      </c>
    </row>
    <row r="14" spans="1:14" ht="171" customHeight="1">
      <c r="A14" s="67" t="s">
        <v>51</v>
      </c>
      <c r="B14" s="85" t="s">
        <v>32</v>
      </c>
      <c r="C14" s="85"/>
      <c r="D14" s="85"/>
      <c r="E14" s="64" t="s">
        <v>56</v>
      </c>
      <c r="F14" s="85" t="s">
        <v>57</v>
      </c>
      <c r="G14" s="86"/>
      <c r="H14" s="86"/>
      <c r="I14" s="86"/>
      <c r="J14" s="65">
        <v>13</v>
      </c>
      <c r="K14" s="66"/>
      <c r="L14" s="66">
        <f t="shared" si="1"/>
        <v>0</v>
      </c>
      <c r="M14" s="66">
        <f t="shared" si="0"/>
        <v>0</v>
      </c>
    </row>
    <row r="15" spans="1:14" ht="87" customHeight="1">
      <c r="A15" s="13" t="s">
        <v>33</v>
      </c>
      <c r="B15" s="82" t="s">
        <v>34</v>
      </c>
      <c r="C15" s="82"/>
      <c r="D15" s="82"/>
      <c r="E15" s="26" t="s">
        <v>59</v>
      </c>
      <c r="F15" s="84" t="s">
        <v>60</v>
      </c>
      <c r="G15" s="84"/>
      <c r="H15" s="84"/>
      <c r="I15" s="84"/>
      <c r="J15" s="14">
        <v>2</v>
      </c>
      <c r="K15" s="53"/>
      <c r="L15" s="53">
        <f t="shared" si="1"/>
        <v>0</v>
      </c>
      <c r="M15" s="53">
        <f t="shared" si="0"/>
        <v>0</v>
      </c>
    </row>
    <row r="16" spans="1:14" ht="126.75" customHeight="1">
      <c r="A16" s="67" t="s">
        <v>35</v>
      </c>
      <c r="B16" s="85" t="s">
        <v>36</v>
      </c>
      <c r="C16" s="85"/>
      <c r="D16" s="85"/>
      <c r="E16" s="64" t="s">
        <v>61</v>
      </c>
      <c r="F16" s="85" t="s">
        <v>62</v>
      </c>
      <c r="G16" s="86"/>
      <c r="H16" s="86"/>
      <c r="I16" s="86"/>
      <c r="J16" s="65">
        <v>2</v>
      </c>
      <c r="K16" s="66"/>
      <c r="L16" s="66">
        <f t="shared" si="1"/>
        <v>0</v>
      </c>
      <c r="M16" s="66">
        <f t="shared" si="0"/>
        <v>0</v>
      </c>
    </row>
    <row r="17" spans="1:18" ht="147.75" customHeight="1">
      <c r="A17" s="13" t="s">
        <v>37</v>
      </c>
      <c r="B17" s="82" t="s">
        <v>38</v>
      </c>
      <c r="C17" s="82"/>
      <c r="D17" s="82"/>
      <c r="E17" s="26" t="s">
        <v>63</v>
      </c>
      <c r="F17" s="82" t="s">
        <v>64</v>
      </c>
      <c r="G17" s="83"/>
      <c r="H17" s="83"/>
      <c r="I17" s="83"/>
      <c r="J17" s="14">
        <v>10</v>
      </c>
      <c r="K17" s="53"/>
      <c r="L17" s="53">
        <f t="shared" si="1"/>
        <v>0</v>
      </c>
      <c r="M17" s="53">
        <f t="shared" si="0"/>
        <v>0</v>
      </c>
    </row>
    <row r="18" spans="1:18" ht="150.75" customHeight="1">
      <c r="A18" s="67" t="s">
        <v>40</v>
      </c>
      <c r="B18" s="85" t="s">
        <v>39</v>
      </c>
      <c r="C18" s="85"/>
      <c r="D18" s="85"/>
      <c r="E18" s="64" t="s">
        <v>65</v>
      </c>
      <c r="F18" s="85" t="s">
        <v>66</v>
      </c>
      <c r="G18" s="86"/>
      <c r="H18" s="86"/>
      <c r="I18" s="86"/>
      <c r="J18" s="65">
        <v>12</v>
      </c>
      <c r="K18" s="66"/>
      <c r="L18" s="66">
        <f t="shared" si="1"/>
        <v>0</v>
      </c>
      <c r="M18" s="66">
        <f t="shared" si="0"/>
        <v>0</v>
      </c>
    </row>
    <row r="19" spans="1:18" ht="113.25" customHeight="1">
      <c r="A19" s="13" t="s">
        <v>41</v>
      </c>
      <c r="B19" s="84" t="s">
        <v>42</v>
      </c>
      <c r="C19" s="84"/>
      <c r="D19" s="84"/>
      <c r="E19" s="26" t="s">
        <v>67</v>
      </c>
      <c r="F19" s="82" t="s">
        <v>68</v>
      </c>
      <c r="G19" s="83"/>
      <c r="H19" s="83"/>
      <c r="I19" s="83"/>
      <c r="J19" s="14">
        <v>3</v>
      </c>
      <c r="K19" s="53"/>
      <c r="L19" s="53">
        <f t="shared" si="1"/>
        <v>0</v>
      </c>
      <c r="M19" s="53">
        <f t="shared" si="0"/>
        <v>0</v>
      </c>
    </row>
    <row r="20" spans="1:18" ht="172.5" customHeight="1">
      <c r="A20" s="67" t="s">
        <v>43</v>
      </c>
      <c r="B20" s="85" t="s">
        <v>44</v>
      </c>
      <c r="C20" s="85"/>
      <c r="D20" s="85"/>
      <c r="E20" s="64" t="s">
        <v>69</v>
      </c>
      <c r="F20" s="85" t="s">
        <v>70</v>
      </c>
      <c r="G20" s="86"/>
      <c r="H20" s="86"/>
      <c r="I20" s="86"/>
      <c r="J20" s="65">
        <v>12</v>
      </c>
      <c r="K20" s="66"/>
      <c r="L20" s="66">
        <f t="shared" si="1"/>
        <v>0</v>
      </c>
      <c r="M20" s="66">
        <f t="shared" si="0"/>
        <v>0</v>
      </c>
    </row>
    <row r="21" spans="1:18" ht="136.5" customHeight="1">
      <c r="A21" s="13" t="s">
        <v>45</v>
      </c>
      <c r="B21" s="82" t="s">
        <v>46</v>
      </c>
      <c r="C21" s="82"/>
      <c r="D21" s="82"/>
      <c r="E21" s="25" t="s">
        <v>72</v>
      </c>
      <c r="F21" s="82" t="s">
        <v>71</v>
      </c>
      <c r="G21" s="83"/>
      <c r="H21" s="83"/>
      <c r="I21" s="83"/>
      <c r="J21" s="19">
        <v>15</v>
      </c>
      <c r="K21" s="57"/>
      <c r="L21" s="57">
        <f t="shared" si="1"/>
        <v>0</v>
      </c>
      <c r="M21" s="53">
        <f t="shared" si="0"/>
        <v>0</v>
      </c>
    </row>
    <row r="22" spans="1:18" ht="122.25" customHeight="1">
      <c r="A22" s="67" t="s">
        <v>47</v>
      </c>
      <c r="B22" s="85" t="s">
        <v>48</v>
      </c>
      <c r="C22" s="85"/>
      <c r="D22" s="85"/>
      <c r="E22" s="64" t="s">
        <v>73</v>
      </c>
      <c r="F22" s="85" t="s">
        <v>74</v>
      </c>
      <c r="G22" s="86"/>
      <c r="H22" s="86"/>
      <c r="I22" s="86"/>
      <c r="J22" s="65">
        <v>1</v>
      </c>
      <c r="K22" s="62"/>
      <c r="L22" s="66">
        <f t="shared" ref="L22:L24" si="2">K22*1.21</f>
        <v>0</v>
      </c>
      <c r="M22" s="66">
        <f t="shared" si="0"/>
        <v>0</v>
      </c>
      <c r="N22" s="6"/>
      <c r="O22" s="3"/>
      <c r="P22" s="3"/>
      <c r="Q22" s="3"/>
      <c r="R22" s="2"/>
    </row>
    <row r="23" spans="1:18" ht="106.5" customHeight="1">
      <c r="A23" s="13" t="s">
        <v>49</v>
      </c>
      <c r="B23" s="82" t="s">
        <v>50</v>
      </c>
      <c r="C23" s="82"/>
      <c r="D23" s="82"/>
      <c r="E23" s="24" t="s">
        <v>75</v>
      </c>
      <c r="F23" s="82" t="s">
        <v>76</v>
      </c>
      <c r="G23" s="83"/>
      <c r="H23" s="83"/>
      <c r="I23" s="83"/>
      <c r="J23" s="19">
        <v>1</v>
      </c>
      <c r="K23" s="51"/>
      <c r="L23" s="53">
        <f t="shared" si="2"/>
        <v>0</v>
      </c>
      <c r="M23" s="53">
        <f t="shared" si="0"/>
        <v>0</v>
      </c>
      <c r="N23" s="2"/>
      <c r="O23" s="2"/>
      <c r="P23" s="2"/>
      <c r="Q23" s="2"/>
      <c r="R23" s="2"/>
    </row>
    <row r="24" spans="1:18" ht="106.5" customHeight="1">
      <c r="A24" s="73" t="s">
        <v>173</v>
      </c>
      <c r="B24" s="88" t="s">
        <v>174</v>
      </c>
      <c r="C24" s="88"/>
      <c r="D24" s="88"/>
      <c r="E24" s="74" t="s">
        <v>175</v>
      </c>
      <c r="F24" s="88" t="s">
        <v>176</v>
      </c>
      <c r="G24" s="89"/>
      <c r="H24" s="89"/>
      <c r="I24" s="89"/>
      <c r="J24" s="75">
        <v>54</v>
      </c>
      <c r="K24" s="76"/>
      <c r="L24" s="77">
        <f t="shared" si="2"/>
        <v>0</v>
      </c>
      <c r="M24" s="77">
        <f t="shared" si="0"/>
        <v>0</v>
      </c>
      <c r="N24" s="2"/>
      <c r="O24" s="2"/>
      <c r="P24" s="2"/>
      <c r="Q24" s="2"/>
      <c r="R24" s="2"/>
    </row>
    <row r="25" spans="1:18" ht="16.5" customHeight="1">
      <c r="A25" s="41" t="s">
        <v>78</v>
      </c>
      <c r="B25" s="41" t="s">
        <v>79</v>
      </c>
      <c r="C25" s="41"/>
      <c r="D25" s="41"/>
      <c r="E25" s="41"/>
      <c r="F25" s="41"/>
      <c r="G25" s="41"/>
      <c r="H25" s="41"/>
      <c r="I25" s="41"/>
      <c r="J25" s="41"/>
      <c r="K25" s="41"/>
      <c r="L25" s="41"/>
      <c r="M25" s="70">
        <f>SUM(M8:M24)</f>
        <v>0</v>
      </c>
      <c r="N25" s="2"/>
      <c r="O25" s="2"/>
      <c r="P25" s="2"/>
      <c r="Q25" s="2"/>
      <c r="R25" s="2"/>
    </row>
    <row r="26" spans="1:18" ht="16.5" customHeight="1">
      <c r="A26" s="41" t="s">
        <v>78</v>
      </c>
      <c r="B26" s="69" t="s">
        <v>8</v>
      </c>
      <c r="C26" s="41"/>
      <c r="D26" s="41"/>
      <c r="E26" s="41"/>
      <c r="F26" s="41"/>
      <c r="G26" s="41"/>
      <c r="H26" s="41"/>
      <c r="I26" s="41"/>
      <c r="J26" s="41"/>
      <c r="K26" s="41"/>
      <c r="L26" s="41"/>
      <c r="M26" s="52">
        <f>M25*0.15</f>
        <v>0</v>
      </c>
      <c r="N26" s="2"/>
      <c r="O26" s="2"/>
      <c r="P26" s="2"/>
      <c r="Q26" s="2"/>
      <c r="R26" s="2"/>
    </row>
    <row r="27" spans="1:18" ht="16.5" customHeight="1">
      <c r="A27" s="41" t="s">
        <v>78</v>
      </c>
      <c r="B27" s="71" t="s">
        <v>9</v>
      </c>
      <c r="C27" s="42"/>
      <c r="D27" s="42"/>
      <c r="E27" s="42"/>
      <c r="F27" s="42"/>
      <c r="G27" s="42"/>
      <c r="H27" s="42"/>
      <c r="I27" s="42"/>
      <c r="J27" s="42"/>
      <c r="K27" s="42"/>
      <c r="L27" s="42"/>
      <c r="M27" s="52">
        <f>M25*0.2</f>
        <v>0</v>
      </c>
      <c r="N27" s="2"/>
      <c r="O27" s="2"/>
      <c r="P27" s="2"/>
      <c r="Q27" s="2"/>
      <c r="R27" s="2"/>
    </row>
    <row r="28" spans="1:18" ht="16.5" customHeight="1">
      <c r="A28" s="41" t="s">
        <v>78</v>
      </c>
      <c r="B28" s="71" t="s">
        <v>10</v>
      </c>
      <c r="C28" s="42"/>
      <c r="D28" s="42"/>
      <c r="E28" s="42"/>
      <c r="F28" s="42"/>
      <c r="G28" s="42"/>
      <c r="H28" s="42"/>
      <c r="I28" s="42"/>
      <c r="J28" s="42"/>
      <c r="K28" s="42"/>
      <c r="L28" s="42"/>
      <c r="M28" s="52">
        <f>M25*0.01</f>
        <v>0</v>
      </c>
      <c r="N28" s="2"/>
      <c r="O28" s="2"/>
      <c r="P28" s="2"/>
      <c r="Q28" s="2"/>
      <c r="R28" s="2"/>
    </row>
    <row r="29" spans="1:18" ht="15" customHeight="1">
      <c r="A29" s="13"/>
      <c r="B29" s="24"/>
      <c r="C29" s="24"/>
      <c r="D29" s="24"/>
      <c r="E29" s="25"/>
      <c r="F29" s="24"/>
      <c r="G29" s="25"/>
      <c r="H29" s="25"/>
      <c r="I29" s="25"/>
      <c r="J29" s="19"/>
      <c r="K29" s="51"/>
      <c r="L29" s="53"/>
      <c r="M29" s="53"/>
      <c r="N29" s="2"/>
      <c r="O29" s="2"/>
      <c r="P29" s="2"/>
      <c r="Q29" s="2"/>
      <c r="R29" s="2"/>
    </row>
    <row r="30" spans="1:18" ht="18.75" customHeight="1">
      <c r="A30" s="13"/>
      <c r="B30" s="18"/>
      <c r="C30" s="18"/>
      <c r="D30" s="18"/>
      <c r="E30" s="26"/>
      <c r="F30" s="49"/>
      <c r="G30" s="49"/>
      <c r="H30" s="49"/>
      <c r="I30" s="49"/>
      <c r="J30" s="14"/>
      <c r="K30" s="57"/>
      <c r="L30" s="57"/>
      <c r="M30" s="53"/>
    </row>
    <row r="31" spans="1:18">
      <c r="A31" s="94" t="s">
        <v>52</v>
      </c>
      <c r="B31" s="94"/>
      <c r="C31" s="94"/>
      <c r="D31" s="94"/>
      <c r="E31" s="94"/>
      <c r="F31" s="94"/>
      <c r="G31" s="94"/>
      <c r="H31" s="94"/>
      <c r="I31" s="94"/>
      <c r="J31" s="94"/>
      <c r="K31" s="94"/>
      <c r="L31" s="94"/>
      <c r="M31" s="94"/>
    </row>
    <row r="32" spans="1:18">
      <c r="A32" s="21"/>
      <c r="B32" s="12"/>
      <c r="C32" s="12"/>
      <c r="D32" s="12"/>
      <c r="E32" s="26"/>
      <c r="F32" s="10"/>
      <c r="G32" s="10"/>
      <c r="H32" s="10"/>
      <c r="I32" s="10"/>
      <c r="J32" s="14"/>
      <c r="K32" s="57"/>
      <c r="L32" s="57"/>
      <c r="M32" s="53"/>
    </row>
    <row r="33" spans="1:13" ht="183" customHeight="1">
      <c r="A33" s="63" t="s">
        <v>80</v>
      </c>
      <c r="B33" s="85" t="s">
        <v>96</v>
      </c>
      <c r="C33" s="85"/>
      <c r="D33" s="85"/>
      <c r="E33" s="68" t="s">
        <v>104</v>
      </c>
      <c r="F33" s="85" t="s">
        <v>105</v>
      </c>
      <c r="G33" s="86"/>
      <c r="H33" s="86"/>
      <c r="I33" s="86"/>
      <c r="J33" s="65">
        <v>1</v>
      </c>
      <c r="K33" s="62"/>
      <c r="L33" s="66">
        <f t="shared" ref="L33:L41" si="3">K33*1.21</f>
        <v>0</v>
      </c>
      <c r="M33" s="66">
        <f t="shared" si="0"/>
        <v>0</v>
      </c>
    </row>
    <row r="34" spans="1:13" ht="397.5" customHeight="1">
      <c r="A34" s="13" t="s">
        <v>81</v>
      </c>
      <c r="B34" s="82" t="s">
        <v>97</v>
      </c>
      <c r="C34" s="82"/>
      <c r="D34" s="82"/>
      <c r="E34" s="24" t="s">
        <v>164</v>
      </c>
      <c r="F34" s="82" t="s">
        <v>165</v>
      </c>
      <c r="G34" s="82"/>
      <c r="H34" s="82"/>
      <c r="I34" s="82"/>
      <c r="J34" s="19">
        <v>1</v>
      </c>
      <c r="K34" s="51"/>
      <c r="L34" s="53">
        <f t="shared" si="3"/>
        <v>0</v>
      </c>
      <c r="M34" s="53">
        <f t="shared" si="0"/>
        <v>0</v>
      </c>
    </row>
    <row r="35" spans="1:13" ht="173.25" customHeight="1">
      <c r="A35" s="63" t="s">
        <v>82</v>
      </c>
      <c r="B35" s="85" t="s">
        <v>98</v>
      </c>
      <c r="C35" s="85"/>
      <c r="D35" s="85"/>
      <c r="E35" s="68" t="s">
        <v>106</v>
      </c>
      <c r="F35" s="85" t="s">
        <v>107</v>
      </c>
      <c r="G35" s="86"/>
      <c r="H35" s="86"/>
      <c r="I35" s="86"/>
      <c r="J35" s="65">
        <v>1</v>
      </c>
      <c r="K35" s="66"/>
      <c r="L35" s="66">
        <f t="shared" si="3"/>
        <v>0</v>
      </c>
      <c r="M35" s="66">
        <f t="shared" si="0"/>
        <v>0</v>
      </c>
    </row>
    <row r="36" spans="1:13" ht="343.5" customHeight="1">
      <c r="A36" s="13" t="s">
        <v>83</v>
      </c>
      <c r="B36" s="82" t="s">
        <v>99</v>
      </c>
      <c r="C36" s="82"/>
      <c r="D36" s="82"/>
      <c r="E36" s="24" t="s">
        <v>108</v>
      </c>
      <c r="F36" s="82" t="s">
        <v>109</v>
      </c>
      <c r="G36" s="82"/>
      <c r="H36" s="82"/>
      <c r="I36" s="82"/>
      <c r="J36" s="19">
        <v>1</v>
      </c>
      <c r="K36" s="51"/>
      <c r="L36" s="53">
        <f t="shared" si="3"/>
        <v>0</v>
      </c>
      <c r="M36" s="53">
        <f t="shared" si="0"/>
        <v>0</v>
      </c>
    </row>
    <row r="37" spans="1:13" ht="207" customHeight="1">
      <c r="A37" s="63" t="s">
        <v>84</v>
      </c>
      <c r="B37" s="85" t="s">
        <v>100</v>
      </c>
      <c r="C37" s="85"/>
      <c r="D37" s="85"/>
      <c r="E37" s="68" t="s">
        <v>110</v>
      </c>
      <c r="F37" s="85" t="s">
        <v>111</v>
      </c>
      <c r="G37" s="85"/>
      <c r="H37" s="85"/>
      <c r="I37" s="85"/>
      <c r="J37" s="65">
        <v>1</v>
      </c>
      <c r="K37" s="62"/>
      <c r="L37" s="66">
        <f t="shared" si="3"/>
        <v>0</v>
      </c>
      <c r="M37" s="66">
        <f t="shared" si="0"/>
        <v>0</v>
      </c>
    </row>
    <row r="38" spans="1:13" ht="258.75" customHeight="1">
      <c r="A38" s="13" t="s">
        <v>85</v>
      </c>
      <c r="B38" s="87" t="s">
        <v>166</v>
      </c>
      <c r="C38" s="87"/>
      <c r="D38" s="87"/>
      <c r="E38" s="24" t="s">
        <v>112</v>
      </c>
      <c r="F38" s="82" t="s">
        <v>113</v>
      </c>
      <c r="G38" s="82"/>
      <c r="H38" s="82"/>
      <c r="I38" s="82"/>
      <c r="J38" s="19">
        <v>4</v>
      </c>
      <c r="K38" s="51"/>
      <c r="L38" s="53">
        <f t="shared" si="3"/>
        <v>0</v>
      </c>
      <c r="M38" s="53">
        <f t="shared" si="0"/>
        <v>0</v>
      </c>
    </row>
    <row r="39" spans="1:13" ht="251.25" customHeight="1">
      <c r="A39" s="63" t="s">
        <v>86</v>
      </c>
      <c r="B39" s="90" t="s">
        <v>167</v>
      </c>
      <c r="C39" s="90"/>
      <c r="D39" s="90"/>
      <c r="E39" s="68" t="s">
        <v>114</v>
      </c>
      <c r="F39" s="85" t="s">
        <v>113</v>
      </c>
      <c r="G39" s="85"/>
      <c r="H39" s="85"/>
      <c r="I39" s="85"/>
      <c r="J39" s="65">
        <v>2</v>
      </c>
      <c r="K39" s="62"/>
      <c r="L39" s="66">
        <f t="shared" si="3"/>
        <v>0</v>
      </c>
      <c r="M39" s="66">
        <f t="shared" si="0"/>
        <v>0</v>
      </c>
    </row>
    <row r="40" spans="1:13" ht="255.75" customHeight="1">
      <c r="A40" s="13" t="s">
        <v>87</v>
      </c>
      <c r="B40" s="87" t="s">
        <v>168</v>
      </c>
      <c r="C40" s="87"/>
      <c r="D40" s="87"/>
      <c r="E40" s="24" t="s">
        <v>115</v>
      </c>
      <c r="F40" s="82" t="s">
        <v>113</v>
      </c>
      <c r="G40" s="83"/>
      <c r="H40" s="83"/>
      <c r="I40" s="83"/>
      <c r="J40" s="19">
        <v>4</v>
      </c>
      <c r="K40" s="53"/>
      <c r="L40" s="53">
        <f t="shared" si="3"/>
        <v>0</v>
      </c>
      <c r="M40" s="53">
        <f t="shared" si="0"/>
        <v>0</v>
      </c>
    </row>
    <row r="41" spans="1:13" ht="249.75" customHeight="1">
      <c r="A41" s="63" t="s">
        <v>88</v>
      </c>
      <c r="B41" s="90" t="s">
        <v>170</v>
      </c>
      <c r="C41" s="90"/>
      <c r="D41" s="90"/>
      <c r="E41" s="68" t="s">
        <v>116</v>
      </c>
      <c r="F41" s="90" t="s">
        <v>113</v>
      </c>
      <c r="G41" s="90"/>
      <c r="H41" s="90"/>
      <c r="I41" s="90"/>
      <c r="J41" s="65">
        <v>2</v>
      </c>
      <c r="K41" s="62"/>
      <c r="L41" s="66">
        <f t="shared" si="3"/>
        <v>0</v>
      </c>
      <c r="M41" s="66">
        <f t="shared" si="0"/>
        <v>0</v>
      </c>
    </row>
    <row r="42" spans="1:13" ht="244.5" customHeight="1">
      <c r="A42" s="13" t="s">
        <v>89</v>
      </c>
      <c r="B42" s="87" t="s">
        <v>169</v>
      </c>
      <c r="C42" s="87"/>
      <c r="D42" s="87"/>
      <c r="E42" s="24" t="s">
        <v>117</v>
      </c>
      <c r="F42" s="87" t="s">
        <v>113</v>
      </c>
      <c r="G42" s="87"/>
      <c r="H42" s="87"/>
      <c r="I42" s="87"/>
      <c r="J42" s="19">
        <v>6</v>
      </c>
      <c r="K42" s="51"/>
      <c r="L42" s="53">
        <f t="shared" ref="L42:L44" si="4">K42*1.21</f>
        <v>0</v>
      </c>
      <c r="M42" s="53">
        <f t="shared" ref="M42:M45" si="5">K42*J42</f>
        <v>0</v>
      </c>
    </row>
    <row r="43" spans="1:13" ht="250.5" customHeight="1">
      <c r="A43" s="63" t="s">
        <v>90</v>
      </c>
      <c r="B43" s="85" t="s">
        <v>101</v>
      </c>
      <c r="C43" s="85"/>
      <c r="D43" s="85"/>
      <c r="E43" s="68" t="s">
        <v>118</v>
      </c>
      <c r="F43" s="90" t="s">
        <v>113</v>
      </c>
      <c r="G43" s="90"/>
      <c r="H43" s="90"/>
      <c r="I43" s="90"/>
      <c r="J43" s="65">
        <v>1</v>
      </c>
      <c r="K43" s="62"/>
      <c r="L43" s="66">
        <f t="shared" si="4"/>
        <v>0</v>
      </c>
      <c r="M43" s="66">
        <f t="shared" si="5"/>
        <v>0</v>
      </c>
    </row>
    <row r="44" spans="1:13" ht="244.5" customHeight="1">
      <c r="A44" s="13" t="s">
        <v>91</v>
      </c>
      <c r="B44" s="82" t="s">
        <v>102</v>
      </c>
      <c r="C44" s="82"/>
      <c r="D44" s="82"/>
      <c r="E44" s="24" t="s">
        <v>119</v>
      </c>
      <c r="F44" s="87" t="s">
        <v>113</v>
      </c>
      <c r="G44" s="87"/>
      <c r="H44" s="87"/>
      <c r="I44" s="87"/>
      <c r="J44" s="19">
        <v>1</v>
      </c>
      <c r="K44" s="51"/>
      <c r="L44" s="53">
        <f t="shared" si="4"/>
        <v>0</v>
      </c>
      <c r="M44" s="53">
        <f t="shared" si="5"/>
        <v>0</v>
      </c>
    </row>
    <row r="45" spans="1:13" ht="141" customHeight="1">
      <c r="A45" s="67" t="s">
        <v>92</v>
      </c>
      <c r="B45" s="85" t="s">
        <v>103</v>
      </c>
      <c r="C45" s="85"/>
      <c r="D45" s="85"/>
      <c r="E45" s="64" t="s">
        <v>120</v>
      </c>
      <c r="F45" s="85" t="s">
        <v>121</v>
      </c>
      <c r="G45" s="86"/>
      <c r="H45" s="86"/>
      <c r="I45" s="86"/>
      <c r="J45" s="65">
        <v>190</v>
      </c>
      <c r="K45" s="62"/>
      <c r="L45" s="66">
        <f>K45*1.21</f>
        <v>0</v>
      </c>
      <c r="M45" s="66">
        <f t="shared" si="5"/>
        <v>0</v>
      </c>
    </row>
    <row r="47" spans="1:13">
      <c r="A47" s="41" t="s">
        <v>123</v>
      </c>
      <c r="B47" s="41" t="s">
        <v>79</v>
      </c>
      <c r="C47" s="41"/>
      <c r="D47" s="41"/>
      <c r="E47" s="41"/>
      <c r="F47" s="41"/>
      <c r="G47" s="41"/>
      <c r="H47" s="41"/>
      <c r="I47" s="41"/>
      <c r="J47" s="41"/>
      <c r="K47" s="41"/>
      <c r="L47" s="41"/>
      <c r="M47" s="70">
        <f>SUM(M33:M45)</f>
        <v>0</v>
      </c>
    </row>
    <row r="48" spans="1:13">
      <c r="A48" s="41" t="s">
        <v>123</v>
      </c>
      <c r="B48" s="69" t="s">
        <v>8</v>
      </c>
      <c r="C48" s="41"/>
      <c r="D48" s="41"/>
      <c r="E48" s="41"/>
      <c r="F48" s="41"/>
      <c r="G48" s="41"/>
      <c r="H48" s="41"/>
      <c r="I48" s="41"/>
      <c r="J48" s="41"/>
      <c r="K48" s="41"/>
      <c r="L48" s="41"/>
      <c r="M48" s="52">
        <f>M47*0.15</f>
        <v>0</v>
      </c>
    </row>
    <row r="49" spans="1:17">
      <c r="A49" s="41" t="s">
        <v>123</v>
      </c>
      <c r="B49" s="71" t="s">
        <v>9</v>
      </c>
      <c r="C49" s="42"/>
      <c r="D49" s="42"/>
      <c r="E49" s="42"/>
      <c r="F49" s="42"/>
      <c r="G49" s="42"/>
      <c r="H49" s="42"/>
      <c r="I49" s="42"/>
      <c r="J49" s="42"/>
      <c r="K49" s="42"/>
      <c r="L49" s="42"/>
      <c r="M49" s="52">
        <f>M47*0.2</f>
        <v>0</v>
      </c>
    </row>
    <row r="50" spans="1:17">
      <c r="A50" s="41" t="s">
        <v>123</v>
      </c>
      <c r="B50" s="71" t="s">
        <v>10</v>
      </c>
      <c r="C50" s="42"/>
      <c r="D50" s="42"/>
      <c r="E50" s="42"/>
      <c r="F50" s="42"/>
      <c r="G50" s="42"/>
      <c r="H50" s="42"/>
      <c r="I50" s="42"/>
      <c r="J50" s="42"/>
      <c r="K50" s="42"/>
      <c r="L50" s="42"/>
      <c r="M50" s="52">
        <f>M47*0.01</f>
        <v>0</v>
      </c>
    </row>
    <row r="51" spans="1:17" ht="274.5" customHeight="1">
      <c r="A51" s="13"/>
      <c r="B51" s="24"/>
      <c r="C51" s="24"/>
      <c r="D51" s="24"/>
      <c r="E51" s="25"/>
      <c r="F51" s="24"/>
      <c r="G51" s="25"/>
      <c r="H51" s="25"/>
      <c r="I51" s="25"/>
      <c r="J51" s="19"/>
      <c r="K51" s="51"/>
      <c r="L51" s="53"/>
      <c r="M51" s="53"/>
    </row>
    <row r="52" spans="1:17">
      <c r="A52" s="13"/>
      <c r="B52" s="18"/>
      <c r="C52" s="18"/>
      <c r="D52" s="18"/>
      <c r="E52" s="26"/>
      <c r="F52" s="49"/>
      <c r="G52" s="49"/>
      <c r="H52" s="49"/>
      <c r="I52" s="49"/>
      <c r="J52" s="14"/>
      <c r="K52" s="57"/>
      <c r="L52" s="57"/>
      <c r="M52" s="53"/>
    </row>
    <row r="53" spans="1:17">
      <c r="A53" s="94" t="s">
        <v>122</v>
      </c>
      <c r="B53" s="94"/>
      <c r="C53" s="94"/>
      <c r="D53" s="94"/>
      <c r="E53" s="94"/>
      <c r="F53" s="94"/>
      <c r="G53" s="94"/>
      <c r="H53" s="94"/>
      <c r="I53" s="94"/>
      <c r="J53" s="94"/>
      <c r="K53" s="94"/>
      <c r="L53" s="94"/>
      <c r="M53" s="94"/>
    </row>
    <row r="54" spans="1:17" ht="14.25" customHeight="1">
      <c r="A54" s="21"/>
      <c r="B54" s="12"/>
      <c r="C54" s="12"/>
      <c r="D54" s="12"/>
      <c r="E54" s="26"/>
      <c r="F54" s="82"/>
      <c r="G54" s="83"/>
      <c r="H54" s="83"/>
      <c r="I54" s="83"/>
      <c r="J54" s="14"/>
      <c r="K54" s="57"/>
      <c r="L54" s="57"/>
      <c r="M54" s="53"/>
    </row>
    <row r="55" spans="1:17" ht="350.25" customHeight="1">
      <c r="A55" s="63" t="s">
        <v>124</v>
      </c>
      <c r="B55" s="85" t="s">
        <v>131</v>
      </c>
      <c r="C55" s="85"/>
      <c r="D55" s="85"/>
      <c r="E55" s="68" t="s">
        <v>150</v>
      </c>
      <c r="F55" s="85" t="s">
        <v>178</v>
      </c>
      <c r="G55" s="86"/>
      <c r="H55" s="86"/>
      <c r="I55" s="86"/>
      <c r="J55" s="65">
        <v>2</v>
      </c>
      <c r="K55" s="62"/>
      <c r="L55" s="66">
        <f t="shared" ref="L55:L61" si="6">K55*1.21</f>
        <v>0</v>
      </c>
      <c r="M55" s="66">
        <f t="shared" si="0"/>
        <v>0</v>
      </c>
      <c r="Q55" s="72"/>
    </row>
    <row r="56" spans="1:17" ht="27.75" customHeight="1">
      <c r="A56" s="27"/>
      <c r="B56" s="82" t="s">
        <v>132</v>
      </c>
      <c r="C56" s="82"/>
      <c r="D56" s="82"/>
      <c r="E56" s="24"/>
      <c r="F56" s="82" t="s">
        <v>133</v>
      </c>
      <c r="G56" s="82"/>
      <c r="H56" s="82"/>
      <c r="I56" s="82"/>
      <c r="J56" s="19">
        <v>2</v>
      </c>
      <c r="K56" s="51"/>
      <c r="L56" s="53">
        <f t="shared" si="6"/>
        <v>0</v>
      </c>
      <c r="M56" s="53">
        <f t="shared" si="0"/>
        <v>0</v>
      </c>
    </row>
    <row r="57" spans="1:17" ht="327" customHeight="1">
      <c r="A57" s="63" t="s">
        <v>125</v>
      </c>
      <c r="B57" s="85" t="s">
        <v>143</v>
      </c>
      <c r="C57" s="85"/>
      <c r="D57" s="85"/>
      <c r="E57" s="68" t="s">
        <v>151</v>
      </c>
      <c r="F57" s="85" t="s">
        <v>152</v>
      </c>
      <c r="G57" s="85"/>
      <c r="H57" s="85"/>
      <c r="I57" s="85"/>
      <c r="J57" s="65">
        <v>6</v>
      </c>
      <c r="K57" s="62"/>
      <c r="L57" s="66">
        <f t="shared" si="6"/>
        <v>0</v>
      </c>
      <c r="M57" s="66">
        <f t="shared" ref="M57:M67" si="7">K57*J57</f>
        <v>0</v>
      </c>
    </row>
    <row r="58" spans="1:17" ht="29.25" customHeight="1">
      <c r="A58" s="27"/>
      <c r="B58" s="82" t="s">
        <v>144</v>
      </c>
      <c r="C58" s="82"/>
      <c r="D58" s="82"/>
      <c r="E58" s="24"/>
      <c r="F58" s="82" t="s">
        <v>145</v>
      </c>
      <c r="G58" s="82"/>
      <c r="H58" s="82"/>
      <c r="I58" s="82"/>
      <c r="J58" s="19">
        <v>6</v>
      </c>
      <c r="K58" s="51"/>
      <c r="L58" s="53">
        <f t="shared" si="6"/>
        <v>0</v>
      </c>
      <c r="M58" s="53">
        <f t="shared" ref="M58" si="8">K58*J58</f>
        <v>0</v>
      </c>
      <c r="Q58" s="72"/>
    </row>
    <row r="59" spans="1:17" ht="156" customHeight="1">
      <c r="A59" s="63" t="s">
        <v>126</v>
      </c>
      <c r="B59" s="85" t="s">
        <v>142</v>
      </c>
      <c r="C59" s="85"/>
      <c r="D59" s="85"/>
      <c r="E59" s="68" t="s">
        <v>154</v>
      </c>
      <c r="F59" s="85" t="s">
        <v>153</v>
      </c>
      <c r="G59" s="86"/>
      <c r="H59" s="86"/>
      <c r="I59" s="86"/>
      <c r="J59" s="65">
        <v>2</v>
      </c>
      <c r="K59" s="62"/>
      <c r="L59" s="66">
        <f t="shared" si="6"/>
        <v>0</v>
      </c>
      <c r="M59" s="66">
        <f t="shared" si="7"/>
        <v>0</v>
      </c>
    </row>
    <row r="60" spans="1:17" ht="29.25" customHeight="1">
      <c r="A60" s="27"/>
      <c r="B60" s="82" t="s">
        <v>141</v>
      </c>
      <c r="C60" s="82"/>
      <c r="D60" s="82"/>
      <c r="E60" s="24"/>
      <c r="F60" s="82" t="s">
        <v>148</v>
      </c>
      <c r="G60" s="82"/>
      <c r="H60" s="82"/>
      <c r="I60" s="82"/>
      <c r="J60" s="19">
        <v>2</v>
      </c>
      <c r="K60" s="51"/>
      <c r="L60" s="53">
        <f t="shared" si="6"/>
        <v>0</v>
      </c>
      <c r="M60" s="53">
        <f t="shared" si="7"/>
        <v>0</v>
      </c>
    </row>
    <row r="61" spans="1:17" ht="155.25" customHeight="1">
      <c r="A61" s="63" t="s">
        <v>127</v>
      </c>
      <c r="B61" s="85" t="s">
        <v>140</v>
      </c>
      <c r="C61" s="85"/>
      <c r="D61" s="85"/>
      <c r="E61" s="68" t="s">
        <v>155</v>
      </c>
      <c r="F61" s="85" t="s">
        <v>156</v>
      </c>
      <c r="G61" s="86"/>
      <c r="H61" s="86"/>
      <c r="I61" s="86"/>
      <c r="J61" s="65">
        <v>3</v>
      </c>
      <c r="K61" s="62"/>
      <c r="L61" s="66">
        <f t="shared" si="6"/>
        <v>0</v>
      </c>
      <c r="M61" s="66">
        <f t="shared" si="7"/>
        <v>0</v>
      </c>
    </row>
    <row r="62" spans="1:17" ht="29.25" customHeight="1">
      <c r="A62" s="27"/>
      <c r="B62" s="82"/>
      <c r="C62" s="82"/>
      <c r="D62" s="82"/>
      <c r="E62" s="24"/>
      <c r="F62" s="82"/>
      <c r="G62" s="82"/>
      <c r="H62" s="82"/>
      <c r="I62" s="82"/>
      <c r="J62" s="19"/>
      <c r="K62" s="51"/>
      <c r="L62" s="53"/>
      <c r="M62" s="53"/>
    </row>
    <row r="63" spans="1:17" ht="139.5" customHeight="1">
      <c r="A63" s="63" t="s">
        <v>128</v>
      </c>
      <c r="B63" s="85" t="s">
        <v>139</v>
      </c>
      <c r="C63" s="85"/>
      <c r="D63" s="85"/>
      <c r="E63" s="68" t="s">
        <v>157</v>
      </c>
      <c r="F63" s="85" t="s">
        <v>158</v>
      </c>
      <c r="G63" s="86"/>
      <c r="H63" s="86"/>
      <c r="I63" s="86"/>
      <c r="J63" s="65">
        <v>8</v>
      </c>
      <c r="K63" s="62"/>
      <c r="L63" s="66">
        <f t="shared" ref="L63:L68" si="9">K63*1.21</f>
        <v>0</v>
      </c>
      <c r="M63" s="66">
        <f t="shared" si="7"/>
        <v>0</v>
      </c>
    </row>
    <row r="64" spans="1:17" ht="31.5" customHeight="1">
      <c r="A64" s="27"/>
      <c r="B64" s="82" t="s">
        <v>138</v>
      </c>
      <c r="C64" s="82"/>
      <c r="D64" s="82"/>
      <c r="E64" s="24"/>
      <c r="F64" s="82" t="s">
        <v>149</v>
      </c>
      <c r="G64" s="82"/>
      <c r="H64" s="82"/>
      <c r="I64" s="82"/>
      <c r="J64" s="19">
        <v>8</v>
      </c>
      <c r="K64" s="51"/>
      <c r="L64" s="53">
        <f t="shared" si="9"/>
        <v>0</v>
      </c>
      <c r="M64" s="53">
        <f t="shared" si="7"/>
        <v>0</v>
      </c>
    </row>
    <row r="65" spans="1:13" ht="262.5" customHeight="1">
      <c r="A65" s="63" t="s">
        <v>129</v>
      </c>
      <c r="B65" s="85" t="s">
        <v>136</v>
      </c>
      <c r="C65" s="85"/>
      <c r="D65" s="85"/>
      <c r="E65" s="68" t="s">
        <v>160</v>
      </c>
      <c r="F65" s="85" t="s">
        <v>159</v>
      </c>
      <c r="G65" s="86"/>
      <c r="H65" s="86"/>
      <c r="I65" s="86"/>
      <c r="J65" s="65">
        <v>1</v>
      </c>
      <c r="K65" s="62"/>
      <c r="L65" s="66">
        <f t="shared" si="9"/>
        <v>0</v>
      </c>
      <c r="M65" s="66">
        <f t="shared" si="7"/>
        <v>0</v>
      </c>
    </row>
    <row r="66" spans="1:13" ht="27.75" customHeight="1">
      <c r="A66" s="27"/>
      <c r="B66" s="82" t="s">
        <v>137</v>
      </c>
      <c r="C66" s="82"/>
      <c r="D66" s="82"/>
      <c r="E66" s="24"/>
      <c r="F66" s="82" t="s">
        <v>147</v>
      </c>
      <c r="G66" s="82"/>
      <c r="H66" s="82"/>
      <c r="I66" s="82"/>
      <c r="J66" s="19">
        <v>1</v>
      </c>
      <c r="K66" s="51"/>
      <c r="L66" s="53">
        <f t="shared" si="9"/>
        <v>0</v>
      </c>
      <c r="M66" s="53">
        <f t="shared" ref="M66" si="10">K66*J66</f>
        <v>0</v>
      </c>
    </row>
    <row r="67" spans="1:13" ht="151.5" customHeight="1">
      <c r="A67" s="63" t="s">
        <v>130</v>
      </c>
      <c r="B67" s="85" t="s">
        <v>134</v>
      </c>
      <c r="C67" s="85"/>
      <c r="D67" s="85"/>
      <c r="E67" s="68" t="s">
        <v>161</v>
      </c>
      <c r="F67" s="85" t="s">
        <v>162</v>
      </c>
      <c r="G67" s="86"/>
      <c r="H67" s="86"/>
      <c r="I67" s="86"/>
      <c r="J67" s="65">
        <v>2</v>
      </c>
      <c r="K67" s="62"/>
      <c r="L67" s="66">
        <f t="shared" si="9"/>
        <v>0</v>
      </c>
      <c r="M67" s="66">
        <f t="shared" si="7"/>
        <v>0</v>
      </c>
    </row>
    <row r="68" spans="1:13" ht="27.75" customHeight="1">
      <c r="A68" s="23"/>
      <c r="B68" s="82" t="s">
        <v>135</v>
      </c>
      <c r="C68" s="82"/>
      <c r="D68" s="82"/>
      <c r="E68" s="26"/>
      <c r="F68" s="95" t="s">
        <v>146</v>
      </c>
      <c r="G68" s="95"/>
      <c r="H68" s="95"/>
      <c r="I68" s="95"/>
      <c r="J68" s="14">
        <v>2</v>
      </c>
      <c r="K68" s="51"/>
      <c r="L68" s="53">
        <f t="shared" si="9"/>
        <v>0</v>
      </c>
      <c r="M68" s="53">
        <f t="shared" ref="M68" si="11">K68*J68</f>
        <v>0</v>
      </c>
    </row>
    <row r="69" spans="1:13" ht="14.25" customHeight="1">
      <c r="A69" s="41" t="s">
        <v>163</v>
      </c>
      <c r="B69" s="41" t="s">
        <v>79</v>
      </c>
      <c r="C69" s="41"/>
      <c r="D69" s="41"/>
      <c r="E69" s="41"/>
      <c r="F69" s="41"/>
      <c r="G69" s="41"/>
      <c r="H69" s="41"/>
      <c r="I69" s="41"/>
      <c r="J69" s="41"/>
      <c r="K69" s="41"/>
      <c r="L69" s="41"/>
      <c r="M69" s="70">
        <f>M55+M57+M59+M61+M63+M65+M67</f>
        <v>0</v>
      </c>
    </row>
    <row r="70" spans="1:13" ht="14.25" customHeight="1">
      <c r="A70" s="41" t="s">
        <v>163</v>
      </c>
      <c r="B70" s="69" t="s">
        <v>8</v>
      </c>
      <c r="C70" s="41"/>
      <c r="D70" s="41"/>
      <c r="E70" s="41"/>
      <c r="F70" s="41"/>
      <c r="G70" s="41"/>
      <c r="H70" s="41"/>
      <c r="I70" s="41"/>
      <c r="J70" s="41"/>
      <c r="K70" s="41"/>
      <c r="L70" s="41"/>
      <c r="M70" s="52">
        <f>M69*0.15</f>
        <v>0</v>
      </c>
    </row>
    <row r="71" spans="1:13" ht="14.25" customHeight="1">
      <c r="A71" s="41" t="s">
        <v>163</v>
      </c>
      <c r="B71" s="71" t="s">
        <v>9</v>
      </c>
      <c r="C71" s="42"/>
      <c r="D71" s="42"/>
      <c r="E71" s="42"/>
      <c r="F71" s="42"/>
      <c r="G71" s="42"/>
      <c r="H71" s="42"/>
      <c r="I71" s="42"/>
      <c r="J71" s="42"/>
      <c r="K71" s="42"/>
      <c r="L71" s="42"/>
      <c r="M71" s="52">
        <f>M56+M58+M60+M64+M66+M68</f>
        <v>0</v>
      </c>
    </row>
    <row r="72" spans="1:13" ht="14.25" customHeight="1">
      <c r="A72" s="41" t="s">
        <v>163</v>
      </c>
      <c r="B72" s="71" t="s">
        <v>10</v>
      </c>
      <c r="C72" s="42"/>
      <c r="D72" s="42"/>
      <c r="E72" s="42"/>
      <c r="F72" s="42"/>
      <c r="G72" s="42"/>
      <c r="H72" s="42"/>
      <c r="I72" s="42"/>
      <c r="J72" s="42"/>
      <c r="K72" s="42"/>
      <c r="L72" s="42"/>
      <c r="M72" s="52">
        <f>M69*0.01</f>
        <v>0</v>
      </c>
    </row>
    <row r="73" spans="1:13" ht="14.25" customHeight="1">
      <c r="A73" s="23"/>
      <c r="B73" s="18"/>
      <c r="C73" s="18"/>
      <c r="D73" s="18"/>
      <c r="E73" s="26"/>
      <c r="F73" s="49"/>
      <c r="G73" s="49"/>
      <c r="H73" s="49"/>
      <c r="I73" s="49"/>
      <c r="J73" s="14"/>
      <c r="K73" s="57"/>
      <c r="L73" s="57"/>
      <c r="M73" s="53"/>
    </row>
    <row r="74" spans="1:13">
      <c r="A74" s="13"/>
    </row>
    <row r="75" spans="1:13">
      <c r="A75" s="35" t="s">
        <v>93</v>
      </c>
      <c r="B75" s="36"/>
      <c r="C75" s="36"/>
      <c r="D75" s="36"/>
      <c r="E75" s="36"/>
      <c r="F75" s="37"/>
      <c r="G75" s="37"/>
      <c r="H75" s="37"/>
      <c r="I75" s="37"/>
      <c r="J75" s="43"/>
      <c r="K75" s="58"/>
      <c r="L75" s="58"/>
      <c r="M75" s="29">
        <f>M26+M48+M70</f>
        <v>0</v>
      </c>
    </row>
    <row r="76" spans="1:13">
      <c r="A76" s="36" t="s">
        <v>94</v>
      </c>
      <c r="B76" s="36"/>
      <c r="C76" s="36"/>
      <c r="D76" s="38"/>
      <c r="E76" s="38"/>
      <c r="F76" s="37"/>
      <c r="G76" s="37"/>
      <c r="H76" s="37"/>
      <c r="I76" s="37"/>
      <c r="J76" s="43"/>
      <c r="K76" s="58"/>
      <c r="L76" s="58"/>
      <c r="M76" s="29">
        <f>M27+M49+M71</f>
        <v>0</v>
      </c>
    </row>
    <row r="77" spans="1:13">
      <c r="A77" s="36" t="s">
        <v>95</v>
      </c>
      <c r="B77" s="39"/>
      <c r="C77" s="39"/>
      <c r="D77" s="39"/>
      <c r="E77" s="40"/>
      <c r="F77" s="38"/>
      <c r="G77" s="38"/>
      <c r="H77" s="38"/>
      <c r="I77" s="38"/>
      <c r="J77" s="44"/>
      <c r="K77" s="58"/>
      <c r="L77" s="58"/>
      <c r="M77" s="29">
        <f>M28+M50+M72</f>
        <v>0</v>
      </c>
    </row>
    <row r="78" spans="1:13">
      <c r="A78" s="36"/>
      <c r="B78" s="39"/>
      <c r="C78" s="39"/>
      <c r="D78" s="39"/>
      <c r="E78" s="40"/>
      <c r="F78" s="38"/>
      <c r="G78" s="38"/>
      <c r="H78" s="38"/>
      <c r="I78" s="38"/>
      <c r="J78" s="44"/>
      <c r="K78" s="58"/>
      <c r="L78" s="58"/>
      <c r="M78" s="29"/>
    </row>
    <row r="79" spans="1:13">
      <c r="A79" s="36"/>
      <c r="B79" s="39"/>
      <c r="C79" s="39"/>
      <c r="D79" s="39"/>
      <c r="E79" s="40"/>
      <c r="F79" s="38"/>
      <c r="G79" s="38"/>
      <c r="H79" s="38"/>
      <c r="I79" s="38"/>
      <c r="J79" s="44"/>
      <c r="K79" s="58"/>
      <c r="L79" s="58"/>
      <c r="M79" s="29"/>
    </row>
    <row r="80" spans="1:13">
      <c r="F80" s="7"/>
      <c r="G80" s="5"/>
      <c r="H80" s="5"/>
      <c r="I80" s="5"/>
      <c r="J80" s="19"/>
      <c r="K80" s="59"/>
      <c r="L80" s="60"/>
      <c r="M80" s="54"/>
    </row>
    <row r="81" spans="1:13">
      <c r="A81" s="30" t="s">
        <v>11</v>
      </c>
      <c r="B81" s="30"/>
      <c r="C81" s="30"/>
      <c r="D81" s="30"/>
      <c r="E81" s="31"/>
      <c r="F81" s="31"/>
      <c r="G81" s="31"/>
      <c r="H81" s="31"/>
      <c r="I81" s="31"/>
      <c r="J81" s="45"/>
      <c r="K81" s="61"/>
      <c r="L81" s="61"/>
      <c r="M81" s="55">
        <f>M25+M47+M69</f>
        <v>0</v>
      </c>
    </row>
    <row r="82" spans="1:13" ht="18">
      <c r="A82" s="30" t="s">
        <v>12</v>
      </c>
      <c r="B82" s="30"/>
      <c r="C82" s="30"/>
      <c r="D82" s="32"/>
      <c r="E82" s="31"/>
      <c r="F82" s="31"/>
      <c r="G82" s="31"/>
      <c r="H82" s="31"/>
      <c r="I82" s="31"/>
      <c r="J82" s="45"/>
      <c r="K82" s="61"/>
      <c r="L82" s="61"/>
      <c r="M82" s="33">
        <f>M81+M75+M76+M77</f>
        <v>0</v>
      </c>
    </row>
    <row r="83" spans="1:13">
      <c r="A83" s="30" t="s">
        <v>77</v>
      </c>
      <c r="B83" s="32"/>
      <c r="C83" s="32"/>
      <c r="D83" s="30"/>
      <c r="E83" s="34"/>
      <c r="F83" s="34"/>
      <c r="G83" s="34"/>
      <c r="H83" s="34"/>
      <c r="I83" s="34"/>
      <c r="J83" s="46"/>
      <c r="K83" s="61"/>
      <c r="L83" s="61"/>
      <c r="M83" s="55">
        <f>M82*1.21</f>
        <v>0</v>
      </c>
    </row>
    <row r="85" spans="1:13">
      <c r="B85" s="78"/>
      <c r="C85" s="79" t="s">
        <v>177</v>
      </c>
    </row>
  </sheetData>
  <mergeCells count="98">
    <mergeCell ref="B58:D58"/>
    <mergeCell ref="B60:D60"/>
    <mergeCell ref="F60:I60"/>
    <mergeCell ref="F58:I58"/>
    <mergeCell ref="F54:I54"/>
    <mergeCell ref="F55:I55"/>
    <mergeCell ref="B59:D59"/>
    <mergeCell ref="F59:I59"/>
    <mergeCell ref="F45:I45"/>
    <mergeCell ref="B62:D62"/>
    <mergeCell ref="B64:D64"/>
    <mergeCell ref="B68:D68"/>
    <mergeCell ref="F68:I68"/>
    <mergeCell ref="F64:I64"/>
    <mergeCell ref="F62:I62"/>
    <mergeCell ref="B65:D65"/>
    <mergeCell ref="B67:D67"/>
    <mergeCell ref="F67:I67"/>
    <mergeCell ref="B66:D66"/>
    <mergeCell ref="F66:I66"/>
    <mergeCell ref="F65:I65"/>
    <mergeCell ref="A53:M53"/>
    <mergeCell ref="B56:D56"/>
    <mergeCell ref="F56:I56"/>
    <mergeCell ref="F42:I42"/>
    <mergeCell ref="F43:I43"/>
    <mergeCell ref="F44:I44"/>
    <mergeCell ref="B38:D38"/>
    <mergeCell ref="B37:D37"/>
    <mergeCell ref="B39:D39"/>
    <mergeCell ref="B42:D42"/>
    <mergeCell ref="B43:D43"/>
    <mergeCell ref="B5:D5"/>
    <mergeCell ref="B4:D4"/>
    <mergeCell ref="A6:M6"/>
    <mergeCell ref="A31:M31"/>
    <mergeCell ref="B7:D7"/>
    <mergeCell ref="B22:D22"/>
    <mergeCell ref="F22:I22"/>
    <mergeCell ref="B23:D23"/>
    <mergeCell ref="F23:I23"/>
    <mergeCell ref="B20:D20"/>
    <mergeCell ref="F8:I8"/>
    <mergeCell ref="F9:I9"/>
    <mergeCell ref="F10:I10"/>
    <mergeCell ref="F11:I11"/>
    <mergeCell ref="F12:I12"/>
    <mergeCell ref="F13:I13"/>
    <mergeCell ref="B61:D61"/>
    <mergeCell ref="F61:I61"/>
    <mergeCell ref="B63:D63"/>
    <mergeCell ref="B33:D33"/>
    <mergeCell ref="F33:I33"/>
    <mergeCell ref="B55:D55"/>
    <mergeCell ref="B41:D41"/>
    <mergeCell ref="F41:I41"/>
    <mergeCell ref="B57:D57"/>
    <mergeCell ref="F57:I57"/>
    <mergeCell ref="F63:I63"/>
    <mergeCell ref="B44:D44"/>
    <mergeCell ref="B45:D45"/>
    <mergeCell ref="F37:I37"/>
    <mergeCell ref="F38:I38"/>
    <mergeCell ref="F39:I39"/>
    <mergeCell ref="B9:D9"/>
    <mergeCell ref="B8:D8"/>
    <mergeCell ref="F16:I16"/>
    <mergeCell ref="B17:D17"/>
    <mergeCell ref="F17:I17"/>
    <mergeCell ref="F20:I20"/>
    <mergeCell ref="B21:D21"/>
    <mergeCell ref="F21:I21"/>
    <mergeCell ref="B40:D40"/>
    <mergeCell ref="F40:I40"/>
    <mergeCell ref="B34:D34"/>
    <mergeCell ref="F34:I34"/>
    <mergeCell ref="B36:D36"/>
    <mergeCell ref="F36:I36"/>
    <mergeCell ref="B35:D35"/>
    <mergeCell ref="F35:I35"/>
    <mergeCell ref="B24:D24"/>
    <mergeCell ref="F24:I24"/>
    <mergeCell ref="A1:M1"/>
    <mergeCell ref="F3:I3"/>
    <mergeCell ref="F19:I19"/>
    <mergeCell ref="B15:D15"/>
    <mergeCell ref="F15:I15"/>
    <mergeCell ref="B16:D16"/>
    <mergeCell ref="B3:D3"/>
    <mergeCell ref="B10:D10"/>
    <mergeCell ref="B11:D11"/>
    <mergeCell ref="B12:D12"/>
    <mergeCell ref="B13:D13"/>
    <mergeCell ref="B14:D14"/>
    <mergeCell ref="B18:D18"/>
    <mergeCell ref="F14:I14"/>
    <mergeCell ref="F18:I18"/>
    <mergeCell ref="B19:D19"/>
  </mergeCells>
  <pageMargins left="0.7" right="0.7" top="0.78740157499999996" bottom="0.78740157499999996" header="0.3" footer="0.3"/>
  <pageSetup paperSize="9"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UZNATELNÉ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erika.kaderkova</dc:creator>
  <cp:lastModifiedBy>Marie Kudělková</cp:lastModifiedBy>
  <cp:lastPrinted>2021-09-10T13:56:20Z</cp:lastPrinted>
  <dcterms:created xsi:type="dcterms:W3CDTF">2021-06-22T06:12:04Z</dcterms:created>
  <dcterms:modified xsi:type="dcterms:W3CDTF">2022-10-11T06:32:25Z</dcterms:modified>
</cp:coreProperties>
</file>