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53×více adres×Brno×vytápění(4ks objednávek)×PD\Final\EDIT\"/>
    </mc:Choice>
  </mc:AlternateContent>
  <xr:revisionPtr revIDLastSave="0" documentId="8_{B6D41741-0A46-42B9-9ED3-AB4AF5A99F7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R023065301 Pol" sheetId="12" r:id="rId4"/>
    <sheet name="01 R023065301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R023065301 Pol'!$1:$7</definedName>
    <definedName name="_xlnm.Print_Titles" localSheetId="4">'01 R0230653011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R023065301 Pol'!$A$1:$X$109</definedName>
    <definedName name="_xlnm.Print_Area" localSheetId="4">'01 R0230653011 Pol'!$A$1:$X$106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16" i="1" s="1"/>
  <c r="G43" i="1"/>
  <c r="I43" i="1" s="1"/>
  <c r="F43" i="1"/>
  <c r="G42" i="1"/>
  <c r="F42" i="1"/>
  <c r="G41" i="1"/>
  <c r="F41" i="1"/>
  <c r="G39" i="1"/>
  <c r="F39" i="1"/>
  <c r="G105" i="13"/>
  <c r="G9" i="13"/>
  <c r="I9" i="13"/>
  <c r="I8" i="13" s="1"/>
  <c r="K9" i="13"/>
  <c r="K8" i="13" s="1"/>
  <c r="M9" i="13"/>
  <c r="O9" i="13"/>
  <c r="Q9" i="13"/>
  <c r="Q8" i="13" s="1"/>
  <c r="V9" i="13"/>
  <c r="V8" i="13" s="1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AF105" i="13" s="1"/>
  <c r="I12" i="13"/>
  <c r="K12" i="13"/>
  <c r="O12" i="13"/>
  <c r="Q12" i="13"/>
  <c r="V12" i="13"/>
  <c r="G13" i="13"/>
  <c r="I13" i="13"/>
  <c r="K13" i="13"/>
  <c r="M13" i="13"/>
  <c r="O13" i="13"/>
  <c r="O8" i="13" s="1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K16" i="13"/>
  <c r="G17" i="13"/>
  <c r="M17" i="13" s="1"/>
  <c r="M16" i="13" s="1"/>
  <c r="I17" i="13"/>
  <c r="I16" i="13" s="1"/>
  <c r="K17" i="13"/>
  <c r="O17" i="13"/>
  <c r="Q17" i="13"/>
  <c r="Q16" i="13" s="1"/>
  <c r="V17" i="13"/>
  <c r="V16" i="13" s="1"/>
  <c r="G18" i="13"/>
  <c r="M18" i="13" s="1"/>
  <c r="I18" i="13"/>
  <c r="K18" i="13"/>
  <c r="O18" i="13"/>
  <c r="O16" i="13" s="1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K22" i="13"/>
  <c r="G23" i="13"/>
  <c r="M23" i="13" s="1"/>
  <c r="M22" i="13" s="1"/>
  <c r="I23" i="13"/>
  <c r="I22" i="13" s="1"/>
  <c r="K23" i="13"/>
  <c r="O23" i="13"/>
  <c r="O22" i="13" s="1"/>
  <c r="Q23" i="13"/>
  <c r="Q22" i="13" s="1"/>
  <c r="V23" i="13"/>
  <c r="V22" i="13" s="1"/>
  <c r="G26" i="13"/>
  <c r="I26" i="13"/>
  <c r="I25" i="13" s="1"/>
  <c r="K26" i="13"/>
  <c r="K25" i="13" s="1"/>
  <c r="M26" i="13"/>
  <c r="O26" i="13"/>
  <c r="O25" i="13" s="1"/>
  <c r="Q26" i="13"/>
  <c r="Q25" i="13" s="1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V25" i="13" s="1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G25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I44" i="13"/>
  <c r="K44" i="13"/>
  <c r="M44" i="13"/>
  <c r="O44" i="13"/>
  <c r="Q44" i="13"/>
  <c r="V44" i="13"/>
  <c r="G45" i="13"/>
  <c r="I45" i="13"/>
  <c r="K45" i="13"/>
  <c r="M45" i="13"/>
  <c r="O45" i="13"/>
  <c r="Q45" i="13"/>
  <c r="V45" i="13"/>
  <c r="G46" i="13"/>
  <c r="I46" i="13"/>
  <c r="K46" i="13"/>
  <c r="M46" i="13"/>
  <c r="O46" i="13"/>
  <c r="Q46" i="13"/>
  <c r="V46" i="13"/>
  <c r="I47" i="13"/>
  <c r="K47" i="13"/>
  <c r="G48" i="13"/>
  <c r="M48" i="13" s="1"/>
  <c r="I48" i="13"/>
  <c r="K48" i="13"/>
  <c r="O48" i="13"/>
  <c r="O47" i="13" s="1"/>
  <c r="Q48" i="13"/>
  <c r="Q47" i="13" s="1"/>
  <c r="V48" i="13"/>
  <c r="V47" i="13" s="1"/>
  <c r="G49" i="13"/>
  <c r="G47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2" i="13"/>
  <c r="I52" i="13"/>
  <c r="I51" i="13" s="1"/>
  <c r="K52" i="13"/>
  <c r="K51" i="13" s="1"/>
  <c r="M52" i="13"/>
  <c r="O52" i="13"/>
  <c r="Q52" i="13"/>
  <c r="Q51" i="13" s="1"/>
  <c r="V52" i="13"/>
  <c r="G53" i="13"/>
  <c r="G51" i="13" s="1"/>
  <c r="I53" i="13"/>
  <c r="K53" i="13"/>
  <c r="O53" i="13"/>
  <c r="Q53" i="13"/>
  <c r="V53" i="13"/>
  <c r="V51" i="13" s="1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O51" i="13" s="1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I69" i="13"/>
  <c r="K69" i="13"/>
  <c r="M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M82" i="13" s="1"/>
  <c r="I83" i="13"/>
  <c r="I82" i="13" s="1"/>
  <c r="K83" i="13"/>
  <c r="K82" i="13" s="1"/>
  <c r="O83" i="13"/>
  <c r="O82" i="13" s="1"/>
  <c r="Q83" i="13"/>
  <c r="Q82" i="13" s="1"/>
  <c r="V83" i="13"/>
  <c r="V82" i="13" s="1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/>
  <c r="Q86" i="13"/>
  <c r="G87" i="13"/>
  <c r="I87" i="13"/>
  <c r="I86" i="13" s="1"/>
  <c r="K87" i="13"/>
  <c r="K86" i="13" s="1"/>
  <c r="M87" i="13"/>
  <c r="O87" i="13"/>
  <c r="O86" i="13" s="1"/>
  <c r="Q87" i="13"/>
  <c r="V87" i="13"/>
  <c r="V86" i="13" s="1"/>
  <c r="G89" i="13"/>
  <c r="G88" i="13" s="1"/>
  <c r="I89" i="13"/>
  <c r="K89" i="13"/>
  <c r="K88" i="13" s="1"/>
  <c r="O89" i="13"/>
  <c r="O88" i="13" s="1"/>
  <c r="Q89" i="13"/>
  <c r="Q88" i="13" s="1"/>
  <c r="V89" i="13"/>
  <c r="V88" i="13" s="1"/>
  <c r="G90" i="13"/>
  <c r="M90" i="13" s="1"/>
  <c r="I90" i="13"/>
  <c r="I88" i="13" s="1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K95" i="13"/>
  <c r="G96" i="13"/>
  <c r="M96" i="13" s="1"/>
  <c r="I96" i="13"/>
  <c r="I95" i="13" s="1"/>
  <c r="K96" i="13"/>
  <c r="O96" i="13"/>
  <c r="O95" i="13" s="1"/>
  <c r="Q96" i="13"/>
  <c r="Q95" i="13" s="1"/>
  <c r="V96" i="13"/>
  <c r="V95" i="13" s="1"/>
  <c r="G97" i="13"/>
  <c r="G95" i="13" s="1"/>
  <c r="I97" i="13"/>
  <c r="K97" i="13"/>
  <c r="O97" i="13"/>
  <c r="Q97" i="13"/>
  <c r="V97" i="13"/>
  <c r="G98" i="13"/>
  <c r="Q98" i="13"/>
  <c r="G99" i="13"/>
  <c r="I99" i="13"/>
  <c r="I98" i="13" s="1"/>
  <c r="K99" i="13"/>
  <c r="K98" i="13" s="1"/>
  <c r="M99" i="13"/>
  <c r="M98" i="13" s="1"/>
  <c r="O99" i="13"/>
  <c r="O98" i="13" s="1"/>
  <c r="Q99" i="13"/>
  <c r="V99" i="13"/>
  <c r="V98" i="13" s="1"/>
  <c r="G101" i="13"/>
  <c r="G100" i="13" s="1"/>
  <c r="I101" i="13"/>
  <c r="I100" i="13" s="1"/>
  <c r="K101" i="13"/>
  <c r="K100" i="13" s="1"/>
  <c r="O101" i="13"/>
  <c r="O100" i="13" s="1"/>
  <c r="Q101" i="13"/>
  <c r="Q100" i="13" s="1"/>
  <c r="V101" i="13"/>
  <c r="V100" i="13" s="1"/>
  <c r="I102" i="13"/>
  <c r="G103" i="13"/>
  <c r="M103" i="13" s="1"/>
  <c r="M102" i="13" s="1"/>
  <c r="I103" i="13"/>
  <c r="K103" i="13"/>
  <c r="K102" i="13" s="1"/>
  <c r="O103" i="13"/>
  <c r="O102" i="13" s="1"/>
  <c r="Q103" i="13"/>
  <c r="Q102" i="13" s="1"/>
  <c r="V103" i="13"/>
  <c r="V102" i="13" s="1"/>
  <c r="AE105" i="13"/>
  <c r="G108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G8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O8" i="12" s="1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I28" i="12"/>
  <c r="G29" i="12"/>
  <c r="M29" i="12" s="1"/>
  <c r="M28" i="12" s="1"/>
  <c r="I29" i="12"/>
  <c r="K29" i="12"/>
  <c r="O29" i="12"/>
  <c r="O28" i="12" s="1"/>
  <c r="Q29" i="12"/>
  <c r="Q28" i="12" s="1"/>
  <c r="V29" i="12"/>
  <c r="V28" i="12" s="1"/>
  <c r="G31" i="12"/>
  <c r="I31" i="12"/>
  <c r="K31" i="12"/>
  <c r="M31" i="12"/>
  <c r="O31" i="12"/>
  <c r="Q31" i="12"/>
  <c r="V31" i="12"/>
  <c r="G33" i="12"/>
  <c r="I33" i="12"/>
  <c r="K33" i="12"/>
  <c r="K28" i="12" s="1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2" i="12"/>
  <c r="M42" i="12" s="1"/>
  <c r="I42" i="12"/>
  <c r="I41" i="12" s="1"/>
  <c r="K42" i="12"/>
  <c r="K41" i="12" s="1"/>
  <c r="O42" i="12"/>
  <c r="O41" i="12" s="1"/>
  <c r="Q42" i="12"/>
  <c r="Q41" i="12" s="1"/>
  <c r="V42" i="12"/>
  <c r="V41" i="12" s="1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O47" i="12"/>
  <c r="G48" i="12"/>
  <c r="I48" i="12"/>
  <c r="I47" i="12" s="1"/>
  <c r="K48" i="12"/>
  <c r="K47" i="12" s="1"/>
  <c r="M48" i="12"/>
  <c r="O48" i="12"/>
  <c r="Q48" i="12"/>
  <c r="Q47" i="12" s="1"/>
  <c r="V48" i="12"/>
  <c r="V47" i="12" s="1"/>
  <c r="G50" i="12"/>
  <c r="G47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I57" i="12" s="1"/>
  <c r="K58" i="12"/>
  <c r="K57" i="12" s="1"/>
  <c r="O58" i="12"/>
  <c r="O57" i="12" s="1"/>
  <c r="Q58" i="12"/>
  <c r="Q57" i="12" s="1"/>
  <c r="V58" i="12"/>
  <c r="V57" i="12" s="1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I95" i="12"/>
  <c r="G96" i="12"/>
  <c r="M96" i="12" s="1"/>
  <c r="M95" i="12" s="1"/>
  <c r="I96" i="12"/>
  <c r="K96" i="12"/>
  <c r="K95" i="12" s="1"/>
  <c r="O96" i="12"/>
  <c r="O95" i="12" s="1"/>
  <c r="Q96" i="12"/>
  <c r="Q95" i="12" s="1"/>
  <c r="V96" i="12"/>
  <c r="V95" i="12" s="1"/>
  <c r="G97" i="12"/>
  <c r="I97" i="12"/>
  <c r="Q97" i="12"/>
  <c r="G98" i="12"/>
  <c r="I98" i="12"/>
  <c r="K98" i="12"/>
  <c r="K97" i="12" s="1"/>
  <c r="M98" i="12"/>
  <c r="M97" i="12" s="1"/>
  <c r="O98" i="12"/>
  <c r="O97" i="12" s="1"/>
  <c r="Q98" i="12"/>
  <c r="V98" i="12"/>
  <c r="V97" i="12" s="1"/>
  <c r="G101" i="12"/>
  <c r="M101" i="12" s="1"/>
  <c r="I101" i="12"/>
  <c r="I100" i="12" s="1"/>
  <c r="K101" i="12"/>
  <c r="K100" i="12" s="1"/>
  <c r="O101" i="12"/>
  <c r="O100" i="12" s="1"/>
  <c r="Q101" i="12"/>
  <c r="Q100" i="12" s="1"/>
  <c r="V101" i="12"/>
  <c r="V100" i="12" s="1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AE108" i="12"/>
  <c r="I20" i="1"/>
  <c r="I19" i="1"/>
  <c r="I18" i="1"/>
  <c r="I17" i="1"/>
  <c r="F44" i="1"/>
  <c r="G23" i="1" s="1"/>
  <c r="G44" i="1"/>
  <c r="G25" i="1" s="1"/>
  <c r="H44" i="1"/>
  <c r="I42" i="1"/>
  <c r="I41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I76" i="1" l="1"/>
  <c r="A27" i="1"/>
  <c r="M101" i="13"/>
  <c r="M100" i="13" s="1"/>
  <c r="M89" i="13"/>
  <c r="M88" i="13" s="1"/>
  <c r="M53" i="13"/>
  <c r="M51" i="13" s="1"/>
  <c r="G82" i="13"/>
  <c r="M49" i="13"/>
  <c r="M47" i="13" s="1"/>
  <c r="M37" i="13"/>
  <c r="M25" i="13" s="1"/>
  <c r="M12" i="13"/>
  <c r="M8" i="13" s="1"/>
  <c r="G16" i="13"/>
  <c r="M97" i="13"/>
  <c r="M95" i="13" s="1"/>
  <c r="M10" i="13"/>
  <c r="G102" i="13"/>
  <c r="M41" i="12"/>
  <c r="M100" i="12"/>
  <c r="M57" i="12"/>
  <c r="M50" i="12"/>
  <c r="M47" i="12" s="1"/>
  <c r="G28" i="12"/>
  <c r="AF108" i="12"/>
  <c r="G57" i="12"/>
  <c r="G41" i="12"/>
  <c r="G100" i="12"/>
  <c r="M11" i="12"/>
  <c r="M8" i="12" s="1"/>
  <c r="G95" i="12"/>
  <c r="I21" i="1"/>
  <c r="J43" i="1"/>
  <c r="J42" i="1"/>
  <c r="J41" i="1"/>
  <c r="J39" i="1"/>
  <c r="J44" i="1" s="1"/>
  <c r="J75" i="1" l="1"/>
  <c r="J72" i="1"/>
  <c r="J71" i="1"/>
  <c r="J64" i="1"/>
  <c r="J58" i="1"/>
  <c r="J65" i="1"/>
  <c r="J59" i="1"/>
  <c r="J67" i="1"/>
  <c r="J70" i="1"/>
  <c r="J63" i="1"/>
  <c r="J57" i="1"/>
  <c r="J66" i="1"/>
  <c r="J74" i="1"/>
  <c r="J68" i="1"/>
  <c r="J62" i="1"/>
  <c r="J56" i="1"/>
  <c r="J61" i="1"/>
  <c r="J60" i="1"/>
  <c r="J55" i="1"/>
  <c r="J73" i="1"/>
  <c r="J69" i="1"/>
  <c r="G28" i="1"/>
  <c r="G27" i="1" s="1"/>
  <c r="G29" i="1" s="1"/>
  <c r="A28" i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9C2D0C77-2A6E-4C6C-B0F2-569648AD479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229AD6-5AC0-4B2D-B418-AE03FCB8116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Bres6</author>
  </authors>
  <commentList>
    <comment ref="S6" authorId="0" shapeId="0" xr:uid="{F7AB3DA3-B1EF-4991-A165-62266D7EFE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62B635A-5041-41AD-AC51-2C62DE2D2B7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<sst xmlns="http://schemas.openxmlformats.org/spreadsheetml/2006/main" count="1420" uniqueCount="479">
  <si>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</si>
  <si>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</si>
  <si>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</si>
  <si>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</si>
  <si>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</si>
  <si>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</si>
  <si>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</si>
  <si>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</si>
  <si>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</si>
  <si>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</si>
  <si>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</si>
  <si>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</si>
  <si>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</si>
  <si>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</si>
  <si>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</si>
  <si>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</si>
  <si>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</si>
  <si>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</si>
  <si>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</si>
  <si>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</si>
  <si>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</si>
  <si>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</si>
  <si>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</si>
  <si>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</si>
  <si>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</si>
  <si>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</si>
  <si>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</si>
  <si>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</si>
  <si>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</si>
  <si>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</si>
  <si>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</si>
  <si>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</si>
  <si>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</si>
  <si>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</si>
  <si>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</si>
  <si>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</si>
  <si>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</si>
  <si>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</si>
  <si>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</si>
  <si>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</si>
  <si>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</si>
  <si>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</si>
  <si>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</si>
  <si>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0653</t>
  </si>
  <si>
    <t>Výměníkové stanice Brno - Střed</t>
  </si>
  <si>
    <t>Stavba</t>
  </si>
  <si>
    <t>Stavební objekt</t>
  </si>
  <si>
    <t>01</t>
  </si>
  <si>
    <t>Čechyňská 15</t>
  </si>
  <si>
    <t>R023065301</t>
  </si>
  <si>
    <t>D.1.4.1 - Výměníková stanice - technologie</t>
  </si>
  <si>
    <t>R0230653011</t>
  </si>
  <si>
    <t>D.1.4.2 - Výměníková stanice - MaR</t>
  </si>
  <si>
    <t>Celkem za stavbu</t>
  </si>
  <si>
    <t>CZK</t>
  </si>
  <si>
    <t>#POPS</t>
  </si>
  <si>
    <t>Popis stavby: 0653 - Výměníkové stanice Brno - Střed</t>
  </si>
  <si>
    <t>#POPO</t>
  </si>
  <si>
    <t>Popis objektu: 01 - Čechyňská 15</t>
  </si>
  <si>
    <t>#POPR</t>
  </si>
  <si>
    <t>Popis rozpočtu: R023065301 - D.1.4.1 - Výměníková stanice - technologie</t>
  </si>
  <si>
    <t>Popis rozpočtu: R0230653011 - D.1.4.2 - Výměníková stanice - MaR</t>
  </si>
  <si>
    <t>Rekapitulace dílů</t>
  </si>
  <si>
    <t>Typ dílu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</si>
  <si>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</si>
  <si>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</si>
  <si>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</si>
  <si>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</si>
  <si>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</si>
  <si>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</si>
  <si>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</si>
  <si>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</si>
  <si>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18-80</t>
  </si>
  <si>
    <t>Ostatní služby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</si>
  <si>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</si>
  <si>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</si>
  <si>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</si>
  <si>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</si>
  <si>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</si>
  <si>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</si>
  <si>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</si>
  <si>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</si>
  <si>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19-55</t>
  </si>
  <si>
    <t>Inženýring</t>
  </si>
  <si>
    <t>19-56</t>
  </si>
  <si>
    <t>Vizualizace</t>
  </si>
  <si>
    <t>19-57</t>
  </si>
  <si>
    <t>Projekční práce</t>
  </si>
  <si>
    <t>61</t>
  </si>
  <si>
    <t>Upravy povrchů vnitřní</t>
  </si>
  <si>
    <t>98</t>
  </si>
  <si>
    <t>Demolice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</si>
  <si>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</si>
  <si>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</si>
  <si>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</si>
  <si>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</si>
  <si>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</si>
  <si>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</si>
  <si>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</si>
  <si>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</si>
  <si>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</si>
  <si>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</si>
  <si>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</si>
  <si>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</si>
  <si>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</si>
  <si>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</si>
  <si>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</si>
  <si>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</si>
  <si>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</si>
  <si>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</si>
  <si>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</si>
  <si>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</si>
  <si>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</si>
  <si>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</si>
  <si>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</si>
  <si>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</si>
  <si>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</si>
  <si>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</si>
  <si>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</si>
  <si>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</si>
  <si>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</si>
  <si>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</si>
  <si>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</si>
  <si>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</si>
  <si>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</si>
  <si>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</si>
  <si>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</si>
  <si>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</si>
  <si>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</si>
  <si>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</si>
  <si>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</si>
  <si>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</si>
  <si>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</si>
  <si>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</si>
  <si>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713400811R00</t>
  </si>
  <si>
    <t>Odstranění tepelné izolace potrubí oplechování  potrubí</t>
  </si>
  <si>
    <t>m2</t>
  </si>
  <si>
    <t>800-713</t>
  </si>
  <si>
    <t>RTS 23/ I</t>
  </si>
  <si>
    <t>Práce</t>
  </si>
  <si>
    <t>POL1_</t>
  </si>
  <si>
    <t>Odstranění oplechování coby povrchové úpravy tepelné izolace potrubí.</t>
  </si>
  <si>
    <t>POP</t>
  </si>
  <si>
    <t>713400821R00</t>
  </si>
  <si>
    <t>Odstranění tepelné izolace potrubí pásy nebo foĺiemi  potrubí</t>
  </si>
  <si>
    <t>724311811R00</t>
  </si>
  <si>
    <t>Demontáž tlakových nádrží do 300 litrů</t>
  </si>
  <si>
    <t>soubor</t>
  </si>
  <si>
    <t>800-721</t>
  </si>
  <si>
    <t>731321812R00</t>
  </si>
  <si>
    <t>Demontáž přetlakového pojišťovacího zařízení nízkotlakých parních kotlů s jednou nádobou, obsahu  30 l, DN 65</t>
  </si>
  <si>
    <t>kus</t>
  </si>
  <si>
    <t>800-731</t>
  </si>
  <si>
    <t>nízkotlakých parních kotlů s jednoduchou nádobou</t>
  </si>
  <si>
    <t>SPI</t>
  </si>
  <si>
    <t>732221812R00</t>
  </si>
  <si>
    <t>Demontáž výměníků tepla protiproudých s vložkami tvar U  o výhřevné ploše  přes 2,5 do 6,3 m2</t>
  </si>
  <si>
    <t>732420812R00</t>
  </si>
  <si>
    <t>Demontáž čerpadel oběhových spirálních(do potrubí) DN 40</t>
  </si>
  <si>
    <t>733110808R00</t>
  </si>
  <si>
    <t>Demontáž potrubí z ocelových trubek závitových přes 32 do DN 50</t>
  </si>
  <si>
    <t>m</t>
  </si>
  <si>
    <t>734100811R00</t>
  </si>
  <si>
    <t>Demontáž přírubových armatur se dvěma přírubami, do DN 50</t>
  </si>
  <si>
    <t>909      R00</t>
  </si>
  <si>
    <t>Hzs-nezmeritelne stavebni prace</t>
  </si>
  <si>
    <t>h</t>
  </si>
  <si>
    <t>998713201R00</t>
  </si>
  <si>
    <t>Přesun hmot pro izolace tepelné v objektech výšky do 6 m</t>
  </si>
  <si>
    <t>50 m vodorovně</t>
  </si>
  <si>
    <t>998731201R00</t>
  </si>
  <si>
    <t>Přesun hmot pro kotelny umístěné ve výšce (hloubce) do 6 m</t>
  </si>
  <si>
    <t>vodorovně do 50 m</t>
  </si>
  <si>
    <t>998733201R00</t>
  </si>
  <si>
    <t>Přesun hmot pro rozvody potrubí v objektech výšky do 6 m</t>
  </si>
  <si>
    <t>998734201R00</t>
  </si>
  <si>
    <t>Přesun hmot pro armatury v objektech výšky do 6 m</t>
  </si>
  <si>
    <t>979081111RT2</t>
  </si>
  <si>
    <t>Odvoz suti a vybouraných hmot na skládku do 1 km</t>
  </si>
  <si>
    <t>t</t>
  </si>
  <si>
    <t>801-3</t>
  </si>
  <si>
    <t>Včetně naložení na dopravní prostředek a složení na skládku, bez poplatku za skládku.</t>
  </si>
  <si>
    <t>713381111R00</t>
  </si>
  <si>
    <t>Montáž tepelné izolace těles - speciální snímat. turbín, odběrů, armatur nebo těles s izol. výplní do rabic. tkaniva vyztuž. tvar. OK s vložkou z Al fólie v ochran. černém šestih. pletivu</t>
  </si>
  <si>
    <t>Indiv</t>
  </si>
  <si>
    <t>Včetně pomocného lešení o výšce podlahy do 1900 mm a pro zatížení do 1,5 kPa.</t>
  </si>
  <si>
    <t>713491111R00</t>
  </si>
  <si>
    <t>Izolace tepelné potrubí a ohybů - doplňky montáž oplechování (plech ve specifikaci)  pevného, potrubí</t>
  </si>
  <si>
    <t>722182001RT1</t>
  </si>
  <si>
    <t>Montáž tepelné izolace potrubí samolepicí spoj nebo rychlouzávěr, do DN 25</t>
  </si>
  <si>
    <t>722182004RT1</t>
  </si>
  <si>
    <t>Montáž tepelné izolace potrubí samolepicí spoj nebo rychlouzávěr, přes DN 25 do DN 40</t>
  </si>
  <si>
    <t>28378001R</t>
  </si>
  <si>
    <t>izolace armatur a zařízení pro uzavírací ventil; DN 15 mm; max. teplota izol. povrchu 150 °C; tepelná vodivost 0,0363 W/mK</t>
  </si>
  <si>
    <t>SPCM</t>
  </si>
  <si>
    <t>Specifikace</t>
  </si>
  <si>
    <t>POL3_</t>
  </si>
  <si>
    <t>28378005R</t>
  </si>
  <si>
    <t>izolace armatur a zařízení pro uzavírací ventil; DN 40 mm; max. teplota izol. povrchu 150 °C; tepelná vodivost 0,0363 W/mK</t>
  </si>
  <si>
    <t>631547014R</t>
  </si>
  <si>
    <t>pouzdro potrubní řezané; minerální vlákno; povrchová úprava Al fólie se skelnou mřížkou; vnitřní průměr 28,0 mm; tl. izolace 20,0 mm; provozní teplota  do 250 °C; tepelná vodivost (10°C) 0,0330 W/mK; tepelná vodivost (50°C) 0,037 W/mK</t>
  </si>
  <si>
    <t>631547218R</t>
  </si>
  <si>
    <t>pouzdro potrubní řezané; minerální vlákno; povrchová úprava Al fólie se skelnou mřížkou; vnitřní průměr 54,0 mm; tl. izolace 40,0 mm; provozní teplota  do 250 °C; tepelná vodivost (10°C) 0,0330 W/mK; tepelná vodivost (50°C) 0,037 W/mK</t>
  </si>
  <si>
    <t>Přesun hmot</t>
  </si>
  <si>
    <t>POL7_</t>
  </si>
  <si>
    <t>732229642R00</t>
  </si>
  <si>
    <t>Montáž výměníků tepla montáž výměníků tepla vlásenkových, dvouchodých PN 0,6/1,6 DN 400 - výhřevná plocha 12,5 m2</t>
  </si>
  <si>
    <t>Odkaz na mn. položky pořadí 27 : 1,00000</t>
  </si>
  <si>
    <t>VV</t>
  </si>
  <si>
    <t>998732201R00</t>
  </si>
  <si>
    <t>Přesun hmot pro strojovny v objektech výšky do 6 m</t>
  </si>
  <si>
    <t>48432300R</t>
  </si>
  <si>
    <t>výměník tepla trubkový typ pára/voda; d = 324 mm; výhř.plocha 6,3 m2; přetlak 16/6 nebo 16/16 bar; pro teploty 200/200 °C</t>
  </si>
  <si>
    <t>484323318R</t>
  </si>
  <si>
    <t>výměník tepla deskový pájený; průmyslové a komerční chlazení a vytápění, příprava teplé vody; skládá se ze svazku profilovaných lisovaných desek; počet desek výměníku 30; v = 324 mm; š = 96,0 mm; hloubka 44 mm; připojení 4 x 1"; materiál desek nerez, připojení nerez; pájecí materiál měď; provozní teplota -160 až 175 °C; max. průtok 8,6 m3/hod (médium voda)</t>
  </si>
  <si>
    <t>733111113R00</t>
  </si>
  <si>
    <t>Potrubí z trubek závitových ocelových bezešvých, běžných, v kotelnách a strojovnách, DN 15</t>
  </si>
  <si>
    <t>Potrubí včetně tvarovek a zednických výpomocí.</t>
  </si>
  <si>
    <t>733111117R00</t>
  </si>
  <si>
    <t>Potrubí z trubek závitových ocelových bezešvých, běžných, v kotelnách a strojovnách, DN 40</t>
  </si>
  <si>
    <t>733141102R00</t>
  </si>
  <si>
    <t>Odvzdušňovací nádoby a stříšky včetně dodávky materiálu  odvzdušňovací nádobky z trub.ocelových do DN 50</t>
  </si>
  <si>
    <t>733190225R00a</t>
  </si>
  <si>
    <t>Tlaková zkouška ocelového hladkého potrubí do D 89</t>
  </si>
  <si>
    <t>Vlastní</t>
  </si>
  <si>
    <t>Kalkul</t>
  </si>
  <si>
    <t>Včetně dodávky vody, uzavření a zabezpečení konců potrubí.</t>
  </si>
  <si>
    <t>12731001R</t>
  </si>
  <si>
    <t>Trubka ocelová spoj: lisovaný; potrubí: jednovrstvé; materiál: korozivzdorná ocel; značka: 1.4521; DN = 10; de = 15,0 mm; s = 1,0 mm; PN 16; teplota média do 110 °C</t>
  </si>
  <si>
    <t>722235521R00</t>
  </si>
  <si>
    <t>Filtr vodovodní, mosazný, vnitřní-vnitřní závit , DN 15, PN 20, včetně dodávky materiálu</t>
  </si>
  <si>
    <t>723233147R00</t>
  </si>
  <si>
    <t>Ventil solenoidový EV-001, mosazný, závit vnitřní-vnitřní, DN 15, PN 5, včetně dodávky materiálu</t>
  </si>
  <si>
    <t>723235112R00</t>
  </si>
  <si>
    <t>Kohout kulový  , mosazný, závit vnitřní-vnitřní, DN 20, PN 8, včetně dodávky materiálu</t>
  </si>
  <si>
    <t>734109213R00</t>
  </si>
  <si>
    <t>Montáž přírubových armatur se dvěma přírubami, PN 1,6, DN 40, bez dodávky materiálu</t>
  </si>
  <si>
    <t>Odkaz na mn. položky pořadí 42 : 1,00000</t>
  </si>
  <si>
    <t>Odkaz na mn. položky pořadí 39 : 2,00000</t>
  </si>
  <si>
    <t>Odkaz na mn. položky pořadí 47 : 2,00000</t>
  </si>
  <si>
    <t>Odkaz na mn. položky pořadí 48 : 1,00000</t>
  </si>
  <si>
    <t>Odkaz na mn. položky pořadí 51 : 1,00000</t>
  </si>
  <si>
    <t>Odkaz na mn. položky pořadí 52 : 1,00000</t>
  </si>
  <si>
    <t>734109311R00</t>
  </si>
  <si>
    <t>Montáž přírubových armatur se dvěma přírubami, PN 2,5, PN 4,0, DN 15, bez dodávky materiálu</t>
  </si>
  <si>
    <t>734235125R00</t>
  </si>
  <si>
    <t>Kohout kulový, mosazný, DN 40, PN 35, vnitřní-vnitřní, včetně dodávky materiálu</t>
  </si>
  <si>
    <t>Odkaz na mn. položky pořadí 41 : 1,00000</t>
  </si>
  <si>
    <t>Odkaz na mn. položky pořadí 43 : 1,00000</t>
  </si>
  <si>
    <t>Odkaz na mn. položky pořadí 46 : 1,00000</t>
  </si>
  <si>
    <t>Odkaz na mn. položky pořadí 49 : 1,00000</t>
  </si>
  <si>
    <t>Odkaz na mn. položky pořadí 50 : 8,00000</t>
  </si>
  <si>
    <t>Hodnota z bývalého odkazu. : 1</t>
  </si>
  <si>
    <t>734413142R002</t>
  </si>
  <si>
    <t>Teploměr 120, D 100 / dl.jímky 50 mm, vč MTZ</t>
  </si>
  <si>
    <t>734419123R0011</t>
  </si>
  <si>
    <t>Montáž kompaktního měřiče tepla přírubového do DN 40</t>
  </si>
  <si>
    <t>73453701</t>
  </si>
  <si>
    <t>Omezovací clonka</t>
  </si>
  <si>
    <t>- dodávka Teplárny Brno</t>
  </si>
  <si>
    <t>319501001Rb52T</t>
  </si>
  <si>
    <t>Návarek ocelový 1/2" závitový 150 mm varný černý</t>
  </si>
  <si>
    <t>Bres</t>
  </si>
  <si>
    <t>38822152Rb205T</t>
  </si>
  <si>
    <t>Měřič tepla Enbra SHARKY 775 ultrazvukový hydrometr; DN25(g5/4); Qp 3,5m3; 150°C</t>
  </si>
  <si>
    <t>38841150R</t>
  </si>
  <si>
    <t>tlakoměr standardní; d tlakoměru 160,0 mm; připojení zadní M20x1,5; třída přesnosti 1,6 %</t>
  </si>
  <si>
    <t>42211322R</t>
  </si>
  <si>
    <t>ventil uzavírací PN 40; třmenový; DN 40 mm; V při max.zdv.= 275 mm; L = 200 mm; plocha sedla korozivzdorná ocel; těleso uhlíková ocel; ovládání ručním kolem, řetězovým pohonem, ze stojanu, samočinné; pracovní teplota 200 až 400 ° C; připojení přírubové</t>
  </si>
  <si>
    <t>42211456R</t>
  </si>
  <si>
    <t>ventil regulační PN 40; s úpravou pro připojení servomotoru; DN 40 mm; těleso uhlíková ocel</t>
  </si>
  <si>
    <t>42211680R</t>
  </si>
  <si>
    <t>ventil zpětný PN 40; třmenový, uzavíratelný; DN 15 mm; V při max.zdv.= 170 mm; L = 130 mm; plocha sedla korozivzdorná ocel; těleso uhlíková ocel; ovládání ručním kolem; připojení přírubové</t>
  </si>
  <si>
    <t>4223170102R</t>
  </si>
  <si>
    <t>kohout kulový uzavírací armatura; přivařovací; pro vodu; PN 40; DN 15; L = 210 mm; ovládání jednoramennou pákou; průměr vrtání koule 10 mm; nevhodné k regulaci</t>
  </si>
  <si>
    <t>5513802102R</t>
  </si>
  <si>
    <t>filtr šikmý, přírubový; DN 40 mm; síto chromniklová ocel; velikost ok 0,75 mm; kvs 35,00</t>
  </si>
  <si>
    <t>5513803023R</t>
  </si>
  <si>
    <t>regulátor tlakové diference přímý; závit vnitřní; DN 32 mm; 400 až 4 500 l/h</t>
  </si>
  <si>
    <t>011</t>
  </si>
  <si>
    <t>konstrukce pomocné zámečnické ( závěsy, podpěry)</t>
  </si>
  <si>
    <t>Subdodavatel</t>
  </si>
  <si>
    <t>POL11_1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</si>
  <si>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</si>
  <si>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</si>
  <si>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</si>
  <si>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</si>
  <si>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R_3049922T00</t>
  </si>
  <si>
    <t>Vedení projektu a účast zástupců dodavatele na Kontrolních dnech a s tím spojené plněné úkolů</t>
  </si>
  <si>
    <t>POL1_1</t>
  </si>
  <si>
    <t>R_3049929T00</t>
  </si>
  <si>
    <t>Zpracování Dílenské, Výrobní a Montážní projektové dokumentace</t>
  </si>
  <si>
    <t>R_3049930T00</t>
  </si>
  <si>
    <t>Opatření v oblasti BOZP a PO v průběhu realizace</t>
  </si>
  <si>
    <t>R_3049931T00</t>
  </si>
  <si>
    <t>Zřízení, provoz a likvidace zařízení staveniště vč spotřebovaných energií</t>
  </si>
  <si>
    <t>R_3049933T00</t>
  </si>
  <si>
    <t>Pravidelný úklid staveniště vč.závěrečného úklidu</t>
  </si>
  <si>
    <t>904      R02</t>
  </si>
  <si>
    <t>Hzs-zkousky v ramci montaz.praci, Topná zkouška</t>
  </si>
  <si>
    <t xml:space="preserve">hod   </t>
  </si>
  <si>
    <t>Prav.M</t>
  </si>
  <si>
    <t>HZS</t>
  </si>
  <si>
    <t>POL10_</t>
  </si>
  <si>
    <t>SUM</t>
  </si>
  <si>
    <t>END</t>
  </si>
  <si>
    <t>KP81-80-150</t>
  </si>
  <si>
    <t>Havarijní termostat do jímky  80 - 150°C, kapilára 2m, IP33, vystup beznapetovy  prepínací kontakt,, s man. resetem,  IP 43,  Zatízení 250V AC, 6 (2,5) A</t>
  </si>
  <si>
    <t>ks</t>
  </si>
  <si>
    <t>POL3_0</t>
  </si>
  <si>
    <t>KPI35 -0.2-8.0</t>
  </si>
  <si>
    <t>Tlak. spínač KPI -0.2 až 8.0 Bar, G1/4, IP33,</t>
  </si>
  <si>
    <t>SZ4</t>
  </si>
  <si>
    <t>Snímač hladiny zaplavení, relé výstup 24VAC/6A, napájení 24VAC/DC</t>
  </si>
  <si>
    <t>VF20A</t>
  </si>
  <si>
    <t>Snímač teploty příložný, NTC20k, 0...110°C, IP30</t>
  </si>
  <si>
    <t>VF20T</t>
  </si>
  <si>
    <t>Jímkový snímač teploty R 1/2" 135mm, NTC20k,  -25...130°C</t>
  </si>
  <si>
    <t>Pol__0009</t>
  </si>
  <si>
    <t>Jímka havarijní termostat pro 135mm, havarijní ternostat kapilárový 60-110C</t>
  </si>
  <si>
    <t>x</t>
  </si>
  <si>
    <t>jímka 1/2" pro 135mm</t>
  </si>
  <si>
    <t>AN-08</t>
  </si>
  <si>
    <t>Samolepící GSM anténa 900 / 1800 MHz</t>
  </si>
  <si>
    <t>GD-04</t>
  </si>
  <si>
    <t>GSM ústředna pro přenos do GSM</t>
  </si>
  <si>
    <t>GD-04A</t>
  </si>
  <si>
    <t>Zálohový modul k GSM ústředně 12V</t>
  </si>
  <si>
    <t>LRF24</t>
  </si>
  <si>
    <t>Servopohon  24VAC s havarijní funkcí</t>
  </si>
  <si>
    <t xml:space="preserve">ks    </t>
  </si>
  <si>
    <t>LT-089.05</t>
  </si>
  <si>
    <t>Napájecí zdroj 12V/230V pr oGSM ústřednu</t>
  </si>
  <si>
    <t>RA</t>
  </si>
  <si>
    <t>Úprava rozvaděč RA  - připojení GSM,, pomocná relé, pomocnéh kontakty, stykače, zásuvky atp., pomocná relé,  svorky, kabelové</t>
  </si>
  <si>
    <t>průchodky,  přístroje se zkratovou odolností 10kA</t>
  </si>
  <si>
    <t>Pol__0020</t>
  </si>
  <si>
    <t>Kabel silový s Cu jádrem 750 V CYKY 5 x 1,5 mm2</t>
  </si>
  <si>
    <t xml:space="preserve">m     </t>
  </si>
  <si>
    <t>Pol__0021</t>
  </si>
  <si>
    <t>Kabel silový s Cu jádrem 750 V CYKY 5 x 2,5 mm2</t>
  </si>
  <si>
    <t>34111030</t>
  </si>
  <si>
    <t>Kabel silový s Cu jádrem 750 V CYKY 3 x 1,5 mm2</t>
  </si>
  <si>
    <t>34121550</t>
  </si>
  <si>
    <t>Kabel sdělovací s Cu jádrem JYTY 2 x 1 mm</t>
  </si>
  <si>
    <t>34121554</t>
  </si>
  <si>
    <t>Kabel sdělovací s Cu jádrem JYTY 4 x 1 mm</t>
  </si>
  <si>
    <t>Pol__0024</t>
  </si>
  <si>
    <t>Kabel sdělovací s Cu jádrem JYTY 7 x 1 mm</t>
  </si>
  <si>
    <t>34121570.A</t>
  </si>
  <si>
    <t>Kabel sdělovací  J-Y(ST)-Y 2x2x0,8</t>
  </si>
  <si>
    <t>Pol__0025</t>
  </si>
  <si>
    <t>CYSY 2x0,75</t>
  </si>
  <si>
    <t>4020LA</t>
  </si>
  <si>
    <t>Trubka tuhá PVC 750N délka 3 m barva tmavě šedá vč. příchytky, 20mm</t>
  </si>
  <si>
    <t>4032LA</t>
  </si>
  <si>
    <t>Trubka tuhá PVC 750N délka 3 m barva tmavě šedá vč. příchytky, 32mm</t>
  </si>
  <si>
    <t>Pol__0036</t>
  </si>
  <si>
    <t>Zásuvka 230V nástěnná, komplet VDT</t>
  </si>
  <si>
    <t>1220HFPP</t>
  </si>
  <si>
    <t>Trubka ohebná - pr.20mm, 750N</t>
  </si>
  <si>
    <t>KECK5003</t>
  </si>
  <si>
    <t>ŽLAB  62/ 50</t>
  </si>
  <si>
    <t>KECK5004</t>
  </si>
  <si>
    <t>ŽLAB 125/ 50</t>
  </si>
  <si>
    <t>KECK5023</t>
  </si>
  <si>
    <t>VÍKO  62</t>
  </si>
  <si>
    <t>KECK5024</t>
  </si>
  <si>
    <t>VÍKO 125</t>
  </si>
  <si>
    <t>KECK5112</t>
  </si>
  <si>
    <t>NOSNÍK  62</t>
  </si>
  <si>
    <t>KECK5113</t>
  </si>
  <si>
    <t>NOSNÍK 125</t>
  </si>
  <si>
    <t>KECV0269</t>
  </si>
  <si>
    <t>CY 6 ZEL/ŽL</t>
  </si>
  <si>
    <t>KECH1732</t>
  </si>
  <si>
    <t>Svorka zemnící</t>
  </si>
  <si>
    <t>S9993</t>
  </si>
  <si>
    <t>Podružný materiál</t>
  </si>
  <si>
    <t>900RT1</t>
  </si>
  <si>
    <t>Hzs - nezmeřitelné práce   čl.17-1a, Práce v tarifní třídě 4</t>
  </si>
  <si>
    <t>Pol__0070</t>
  </si>
  <si>
    <t>Hzs - nezmeřitelné práce   čl.17-1a, Práce v tarifní třídě 6 demontáže</t>
  </si>
  <si>
    <t>hod</t>
  </si>
  <si>
    <t>POL10_0</t>
  </si>
  <si>
    <t>930T00</t>
  </si>
  <si>
    <t>Hzs - doprava osob</t>
  </si>
  <si>
    <t>km</t>
  </si>
  <si>
    <t>1</t>
  </si>
  <si>
    <t>Drobné montážní práce</t>
  </si>
  <si>
    <t>360520002T00</t>
  </si>
  <si>
    <t>Mtz servopohonu pro ventil - el.připojení</t>
  </si>
  <si>
    <t>motory a čerp 4</t>
  </si>
  <si>
    <t>Mtz čerpadla bez FM do 4 KW</t>
  </si>
  <si>
    <t>Pol__0042</t>
  </si>
  <si>
    <t>Mtz Trubka ohebná - pr.20mm, 750N</t>
  </si>
  <si>
    <t>Pol__0043</t>
  </si>
  <si>
    <t>Mtz Trubka tuhá PVC 750N délka 3 m barva tmavě šedá vč. příchytky, 20mm</t>
  </si>
  <si>
    <t>Pol__0044</t>
  </si>
  <si>
    <t>Mtz Trubka tuhá PVC 750N délka 3 m barva tmavě šedá vč. příchytky, 32mm</t>
  </si>
  <si>
    <t>Pol__0045</t>
  </si>
  <si>
    <t>Mtz Kabel silový s Cu jádrem 750 V CYKY 3 x 1,5 mm2</t>
  </si>
  <si>
    <t>Pol__0046</t>
  </si>
  <si>
    <t>Mtz Kabel silový s Cu jádrem 750 V CYKY 5 x 1,5 mm2</t>
  </si>
  <si>
    <t>Pol__0047</t>
  </si>
  <si>
    <t>Mtz Kabel silový s Cu jádrem 750 V CYKY 5 x 2,5 mm2</t>
  </si>
  <si>
    <t>Pol__0048</t>
  </si>
  <si>
    <t>Mtz Kabel sdělovací s Cu jádrem JYTY 2 x 1 mm</t>
  </si>
  <si>
    <t>Pol__0049</t>
  </si>
  <si>
    <t>Mtz Kabel sdělovací s Cu jádrem JYTY 4 x 1 mm</t>
  </si>
  <si>
    <t>Pol__0050</t>
  </si>
  <si>
    <t>Mtz Kabel sdělovací s Cu jádrem JYTY 7 x 1 mm</t>
  </si>
  <si>
    <t>Pol__0051</t>
  </si>
  <si>
    <t>Mtz CYSY 2x0,75</t>
  </si>
  <si>
    <t>Pol__0055</t>
  </si>
  <si>
    <t>Mtz CY   6    ZEL/ŽL</t>
  </si>
  <si>
    <t>Pol__0052</t>
  </si>
  <si>
    <t>Mtz Kabel sdělovací  J-Y(ST)-Y 2x2x0,8</t>
  </si>
  <si>
    <t>Pol__0053</t>
  </si>
  <si>
    <t>Mtz ŽLAB  62/ 50</t>
  </si>
  <si>
    <t>Pol__0054</t>
  </si>
  <si>
    <t>Mtz ŽLAB 125/ 50</t>
  </si>
  <si>
    <t>Pol__0056</t>
  </si>
  <si>
    <t>Mtz svorka zemnící</t>
  </si>
  <si>
    <t>Mtz jímka 1/2" pro 135mm</t>
  </si>
  <si>
    <t>R-položka</t>
  </si>
  <si>
    <t>POL12_0</t>
  </si>
  <si>
    <t>MTZ. SZ4</t>
  </si>
  <si>
    <t>Mtz Snímač hladiny zaplavení, relé výstup 24VAC/6A, napájení 24VAC/DC</t>
  </si>
  <si>
    <t>MTZ. VF20A</t>
  </si>
  <si>
    <t>Mtz Snímač teploty příložný, NTC20k, 0...110°C, IP30</t>
  </si>
  <si>
    <t>Pol__0065</t>
  </si>
  <si>
    <t>Mtz GSM modulu</t>
  </si>
  <si>
    <t>Pol__0057</t>
  </si>
  <si>
    <t>746211110R00</t>
  </si>
  <si>
    <t>Ukonceni vodicu v rozvadeci-2,5 mm2</t>
  </si>
  <si>
    <t>Pol__0063</t>
  </si>
  <si>
    <t>Demontáž stávajících kabelových tras</t>
  </si>
  <si>
    <t>Pol__0064</t>
  </si>
  <si>
    <t>Demontáž stávající kabeláže</t>
  </si>
  <si>
    <t>Pol__0066</t>
  </si>
  <si>
    <t>Demontáž připojení čerpadla</t>
  </si>
  <si>
    <t>Pol__0067</t>
  </si>
  <si>
    <t>Demontáž plovákový snímač kondenzátu</t>
  </si>
  <si>
    <t>Pol__0068</t>
  </si>
  <si>
    <t>Demontáž snímače teploty</t>
  </si>
  <si>
    <t>Pol__0069</t>
  </si>
  <si>
    <t>Demontáž malé rozvodnice</t>
  </si>
  <si>
    <t>923T00</t>
  </si>
  <si>
    <t>Hzs - zaučení obsluhy</t>
  </si>
  <si>
    <t>Ověření MaR</t>
  </si>
  <si>
    <t>Ověření funkčnosti stavajicího zařízení</t>
  </si>
  <si>
    <t>kpl</t>
  </si>
  <si>
    <t>Oživ MaR</t>
  </si>
  <si>
    <t>Oživení, odladění syst. MaR</t>
  </si>
  <si>
    <t>d.bod</t>
  </si>
  <si>
    <t>101100111T01</t>
  </si>
  <si>
    <t>Uživatelský software pro DDC</t>
  </si>
  <si>
    <t>901T00</t>
  </si>
  <si>
    <t>Hzs - práce aplikačního programátora-příprava ke, komplexní zkoušce</t>
  </si>
  <si>
    <t>904R00</t>
  </si>
  <si>
    <t>Hzs - zkousky v ramci montaz.praci, zkušební provoz</t>
  </si>
  <si>
    <t>905R01</t>
  </si>
  <si>
    <t>Hzs - revize provoz.souboru a st.obj., Revize</t>
  </si>
  <si>
    <t>925T00</t>
  </si>
  <si>
    <t>Hzs - spolupráce s revizním technikem</t>
  </si>
  <si>
    <t>kompl vyz</t>
  </si>
  <si>
    <t>Účast na komplexním vyzkoušení</t>
  </si>
  <si>
    <t>Pol__0081</t>
  </si>
  <si>
    <t>Hzs - zjištění stávajícího stavu</t>
  </si>
  <si>
    <t>901R00</t>
  </si>
  <si>
    <t>Hzs - spolupráce s dodavatelem</t>
  </si>
  <si>
    <t>950T00</t>
  </si>
  <si>
    <t>Hzs - Koordinace s ostatními profesemi</t>
  </si>
  <si>
    <t>Pol__0085</t>
  </si>
  <si>
    <t>Parametrizace GSM ústředny</t>
  </si>
  <si>
    <t>921T00</t>
  </si>
  <si>
    <t>Hzs - projekt skutečný stav</t>
  </si>
  <si>
    <t>Drobné úpravy povrchů -stěny, zapravení otvorů,odstranění konstrukcí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</si>
</sst>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afzNGsTi1z2hZGxzhfc7K/4bTyp6hp2QhWlG9kXhX0ZimXNNaIY6AY6/L73Wh/p1nE5C4W2y71X/pZobIZp0Zg==" saltValue="LPnjGU9TBOjyB/Hy14TL4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SUMIF(F55:F75,A16,I55:I75)+SUMIF(F55:F75,"PSU",I55:I75)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SUMIF(F55:F75,A17,I55:I75)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SUMIF(F55:F75,A18,I55:I75)</f>
        <v>0</v>
      </c>
      <c r="J18" s="85"/>
    </row>
    <row r="19" spans="1:10" ht="23.25" customHeight="1" x14ac:dyDescent="0.2">
      <c r="A19" s="197" t="s">
        <v>104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SUMIF(F55:F75,A19,I55:I75)</f>
        <v>0</v>
      </c>
      <c r="J19" s="85"/>
    </row>
    <row r="20" spans="1:10" ht="23.25" customHeight="1" x14ac:dyDescent="0.2">
      <c r="A20" s="197" t="s">
        <v>105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SUMIF(F55:F75,A20,I55:I75)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'01 R023065301 Pol'!AE108+'01 R0230653011 Pol'!AE105</f>
        <v>0</v>
      </c>
      <c r="G39" s="149">
        <f>'01 R023065301 Pol'!AF108+'01 R0230653011 Pol'!AF105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'01 R023065301 Pol'!AE108+'01 R0230653011 Pol'!AE105</f>
        <v>0</v>
      </c>
      <c r="G41" s="156">
        <f>'01 R023065301 Pol'!AF108+'01 R0230653011 Pol'!AF105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49</v>
      </c>
      <c r="C42" s="147" t="s">
        <v>50</v>
      </c>
      <c r="D42" s="147"/>
      <c r="E42" s="147"/>
      <c r="F42" s="160">
        <f>'01 R023065301 Pol'!AE108</f>
        <v>0</v>
      </c>
      <c r="G42" s="150">
        <f>'01 R023065301 Pol'!AF108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51</v>
      </c>
      <c r="C43" s="147" t="s">
        <v>52</v>
      </c>
      <c r="D43" s="147"/>
      <c r="E43" s="147"/>
      <c r="F43" s="160">
        <f>'01 R0230653011 Pol'!AE105</f>
        <v>0</v>
      </c>
      <c r="G43" s="150">
        <f>'01 R0230653011 Pol'!AF105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53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7" t="s">
        <v>62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63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'01 R0230653011 Pol'!G8</f>
        <v>0</v>
      </c>
      <c r="J55" s="191" t="str">
        <f>IF(I76=0,"",I55/I76*100)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'01 R0230653011 Pol'!G16</f>
        <v>0</v>
      </c>
      <c r="J56" s="191" t="str">
        <f>IF(I76=0,"",I56/I76*100)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24</v>
      </c>
      <c r="G57" s="194"/>
      <c r="H57" s="194"/>
      <c r="I57" s="194">
        <f>'01 R0230653011 Pol'!G22</f>
        <v>0</v>
      </c>
      <c r="J57" s="191" t="str">
        <f>IF(I76=0,"",I57/I76*100)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24</v>
      </c>
      <c r="G58" s="194"/>
      <c r="H58" s="194"/>
      <c r="I58" s="194">
        <f>'01 R0230653011 Pol'!G25</f>
        <v>0</v>
      </c>
      <c r="J58" s="191" t="str">
        <f>IF(I76=0,"",I58/I76*100)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24</v>
      </c>
      <c r="G59" s="194"/>
      <c r="H59" s="194"/>
      <c r="I59" s="194">
        <f>'01 R0230653011 Pol'!G47</f>
        <v>0</v>
      </c>
      <c r="J59" s="191" t="str">
        <f>IF(I76=0,"",I59/I76*100)</f>
        <v/>
      </c>
    </row>
    <row r="60" spans="1:10" ht="36.75" customHeight="1" x14ac:dyDescent="0.2">
      <c r="A60" s="180"/>
      <c r="B60" s="185" t="s">
        <v>74</v>
      </c>
      <c r="C60" s="186" t="s">
        <v>75</v>
      </c>
      <c r="D60" s="187"/>
      <c r="E60" s="187"/>
      <c r="F60" s="193" t="s">
        <v>24</v>
      </c>
      <c r="G60" s="194"/>
      <c r="H60" s="194"/>
      <c r="I60" s="194">
        <f>'01 R0230653011 Pol'!G51</f>
        <v>0</v>
      </c>
      <c r="J60" s="191" t="str">
        <f>IF(I76=0,"",I60/I76*100)</f>
        <v/>
      </c>
    </row>
    <row r="61" spans="1:10" ht="36.75" customHeight="1" x14ac:dyDescent="0.2">
      <c r="A61" s="180"/>
      <c r="B61" s="185" t="s">
        <v>76</v>
      </c>
      <c r="C61" s="186" t="s">
        <v>77</v>
      </c>
      <c r="D61" s="187"/>
      <c r="E61" s="187"/>
      <c r="F61" s="193" t="s">
        <v>24</v>
      </c>
      <c r="G61" s="194"/>
      <c r="H61" s="194"/>
      <c r="I61" s="194">
        <f>'01 R0230653011 Pol'!G82</f>
        <v>0</v>
      </c>
      <c r="J61" s="191" t="str">
        <f>IF(I76=0,"",I61/I76*100)</f>
        <v/>
      </c>
    </row>
    <row r="62" spans="1:10" ht="36.75" customHeight="1" x14ac:dyDescent="0.2">
      <c r="A62" s="180"/>
      <c r="B62" s="185" t="s">
        <v>78</v>
      </c>
      <c r="C62" s="186" t="s">
        <v>79</v>
      </c>
      <c r="D62" s="187"/>
      <c r="E62" s="187"/>
      <c r="F62" s="193" t="s">
        <v>24</v>
      </c>
      <c r="G62" s="194"/>
      <c r="H62" s="194"/>
      <c r="I62" s="194">
        <f>'01 R0230653011 Pol'!G86</f>
        <v>0</v>
      </c>
      <c r="J62" s="191" t="str">
        <f>IF(I76=0,"",I62/I76*100)</f>
        <v/>
      </c>
    </row>
    <row r="63" spans="1:10" ht="36.75" customHeight="1" x14ac:dyDescent="0.2">
      <c r="A63" s="180"/>
      <c r="B63" s="185" t="s">
        <v>80</v>
      </c>
      <c r="C63" s="186" t="s">
        <v>81</v>
      </c>
      <c r="D63" s="187"/>
      <c r="E63" s="187"/>
      <c r="F63" s="193" t="s">
        <v>24</v>
      </c>
      <c r="G63" s="194"/>
      <c r="H63" s="194"/>
      <c r="I63" s="194">
        <f>'01 R0230653011 Pol'!G88</f>
        <v>0</v>
      </c>
      <c r="J63" s="191" t="str">
        <f>IF(I76=0,"",I63/I76*100)</f>
        <v/>
      </c>
    </row>
    <row r="64" spans="1:10" ht="36.75" customHeight="1" x14ac:dyDescent="0.2">
      <c r="A64" s="180"/>
      <c r="B64" s="185" t="s">
        <v>82</v>
      </c>
      <c r="C64" s="186" t="s">
        <v>83</v>
      </c>
      <c r="D64" s="187"/>
      <c r="E64" s="187"/>
      <c r="F64" s="193" t="s">
        <v>24</v>
      </c>
      <c r="G64" s="194"/>
      <c r="H64" s="194"/>
      <c r="I64" s="194">
        <f>'01 R0230653011 Pol'!G95</f>
        <v>0</v>
      </c>
      <c r="J64" s="191" t="str">
        <f>IF(I76=0,"",I64/I76*100)</f>
        <v/>
      </c>
    </row>
    <row r="65" spans="1:10" ht="36.75" customHeight="1" x14ac:dyDescent="0.2">
      <c r="A65" s="180"/>
      <c r="B65" s="185" t="s">
        <v>84</v>
      </c>
      <c r="C65" s="186" t="s">
        <v>85</v>
      </c>
      <c r="D65" s="187"/>
      <c r="E65" s="187"/>
      <c r="F65" s="193" t="s">
        <v>24</v>
      </c>
      <c r="G65" s="194"/>
      <c r="H65" s="194"/>
      <c r="I65" s="194">
        <f>'01 R0230653011 Pol'!G98</f>
        <v>0</v>
      </c>
      <c r="J65" s="191" t="str">
        <f>IF(I76=0,"",I65/I76*100)</f>
        <v/>
      </c>
    </row>
    <row r="66" spans="1:10" ht="36.75" customHeight="1" x14ac:dyDescent="0.2">
      <c r="A66" s="180"/>
      <c r="B66" s="185" t="s">
        <v>86</v>
      </c>
      <c r="C66" s="186" t="s">
        <v>87</v>
      </c>
      <c r="D66" s="187"/>
      <c r="E66" s="187"/>
      <c r="F66" s="193" t="s">
        <v>24</v>
      </c>
      <c r="G66" s="194"/>
      <c r="H66" s="194"/>
      <c r="I66" s="194">
        <f>'01 R0230653011 Pol'!G100</f>
        <v>0</v>
      </c>
      <c r="J66" s="191" t="str">
        <f>IF(I76=0,"",I66/I76*100)</f>
        <v/>
      </c>
    </row>
    <row r="67" spans="1:10" ht="36.75" customHeight="1" x14ac:dyDescent="0.2">
      <c r="A67" s="180"/>
      <c r="B67" s="185" t="s">
        <v>88</v>
      </c>
      <c r="C67" s="186" t="s">
        <v>89</v>
      </c>
      <c r="D67" s="187"/>
      <c r="E67" s="187"/>
      <c r="F67" s="193" t="s">
        <v>24</v>
      </c>
      <c r="G67" s="194"/>
      <c r="H67" s="194"/>
      <c r="I67" s="194">
        <f>'01 R0230653011 Pol'!G102</f>
        <v>0</v>
      </c>
      <c r="J67" s="191" t="str">
        <f>IF(I76=0,"",I67/I76*100)</f>
        <v/>
      </c>
    </row>
    <row r="68" spans="1:10" ht="36.75" customHeight="1" x14ac:dyDescent="0.2">
      <c r="A68" s="180"/>
      <c r="B68" s="185" t="s">
        <v>90</v>
      </c>
      <c r="C68" s="186" t="s">
        <v>91</v>
      </c>
      <c r="D68" s="187"/>
      <c r="E68" s="187"/>
      <c r="F68" s="193" t="s">
        <v>24</v>
      </c>
      <c r="G68" s="194"/>
      <c r="H68" s="194"/>
      <c r="I68" s="194">
        <f>'01 R023065301 Pol'!G8</f>
        <v>0</v>
      </c>
      <c r="J68" s="191" t="str">
        <f>IF(I76=0,"",I68/I76*100)</f>
        <v/>
      </c>
    </row>
    <row r="69" spans="1:10" ht="36.75" customHeight="1" x14ac:dyDescent="0.2">
      <c r="A69" s="180"/>
      <c r="B69" s="185" t="s">
        <v>92</v>
      </c>
      <c r="C69" s="186" t="s">
        <v>93</v>
      </c>
      <c r="D69" s="187"/>
      <c r="E69" s="187"/>
      <c r="F69" s="193" t="s">
        <v>25</v>
      </c>
      <c r="G69" s="194"/>
      <c r="H69" s="194"/>
      <c r="I69" s="194">
        <f>'01 R023065301 Pol'!G28</f>
        <v>0</v>
      </c>
      <c r="J69" s="191" t="str">
        <f>IF(I76=0,"",I69/I76*100)</f>
        <v/>
      </c>
    </row>
    <row r="70" spans="1:10" ht="36.75" customHeight="1" x14ac:dyDescent="0.2">
      <c r="A70" s="180"/>
      <c r="B70" s="185" t="s">
        <v>94</v>
      </c>
      <c r="C70" s="186" t="s">
        <v>95</v>
      </c>
      <c r="D70" s="187"/>
      <c r="E70" s="187"/>
      <c r="F70" s="193" t="s">
        <v>25</v>
      </c>
      <c r="G70" s="194"/>
      <c r="H70" s="194"/>
      <c r="I70" s="194">
        <f>'01 R023065301 Pol'!G41</f>
        <v>0</v>
      </c>
      <c r="J70" s="191" t="str">
        <f>IF(I76=0,"",I70/I76*100)</f>
        <v/>
      </c>
    </row>
    <row r="71" spans="1:10" ht="36.75" customHeight="1" x14ac:dyDescent="0.2">
      <c r="A71" s="180"/>
      <c r="B71" s="185" t="s">
        <v>96</v>
      </c>
      <c r="C71" s="186" t="s">
        <v>97</v>
      </c>
      <c r="D71" s="187"/>
      <c r="E71" s="187"/>
      <c r="F71" s="193" t="s">
        <v>25</v>
      </c>
      <c r="G71" s="194"/>
      <c r="H71" s="194"/>
      <c r="I71" s="194">
        <f>'01 R023065301 Pol'!G47</f>
        <v>0</v>
      </c>
      <c r="J71" s="191" t="str">
        <f>IF(I76=0,"",I71/I76*100)</f>
        <v/>
      </c>
    </row>
    <row r="72" spans="1:10" ht="36.75" customHeight="1" x14ac:dyDescent="0.2">
      <c r="A72" s="180"/>
      <c r="B72" s="185" t="s">
        <v>98</v>
      </c>
      <c r="C72" s="186" t="s">
        <v>99</v>
      </c>
      <c r="D72" s="187"/>
      <c r="E72" s="187"/>
      <c r="F72" s="193" t="s">
        <v>25</v>
      </c>
      <c r="G72" s="194"/>
      <c r="H72" s="194"/>
      <c r="I72" s="194">
        <f>'01 R023065301 Pol'!G57</f>
        <v>0</v>
      </c>
      <c r="J72" s="191" t="str">
        <f>IF(I76=0,"",I72/I76*100)</f>
        <v/>
      </c>
    </row>
    <row r="73" spans="1:10" ht="36.75" customHeight="1" x14ac:dyDescent="0.2">
      <c r="A73" s="180"/>
      <c r="B73" s="185" t="s">
        <v>100</v>
      </c>
      <c r="C73" s="186" t="s">
        <v>101</v>
      </c>
      <c r="D73" s="187"/>
      <c r="E73" s="187"/>
      <c r="F73" s="193" t="s">
        <v>25</v>
      </c>
      <c r="G73" s="194"/>
      <c r="H73" s="194"/>
      <c r="I73" s="194">
        <f>'01 R023065301 Pol'!G95</f>
        <v>0</v>
      </c>
      <c r="J73" s="191" t="str">
        <f>IF(I76=0,"",I73/I76*100)</f>
        <v/>
      </c>
    </row>
    <row r="74" spans="1:10" ht="36.75" customHeight="1" x14ac:dyDescent="0.2">
      <c r="A74" s="180"/>
      <c r="B74" s="185" t="s">
        <v>102</v>
      </c>
      <c r="C74" s="186" t="s">
        <v>103</v>
      </c>
      <c r="D74" s="187"/>
      <c r="E74" s="187"/>
      <c r="F74" s="193" t="s">
        <v>25</v>
      </c>
      <c r="G74" s="194"/>
      <c r="H74" s="194"/>
      <c r="I74" s="194">
        <f>'01 R023065301 Pol'!G97</f>
        <v>0</v>
      </c>
      <c r="J74" s="191" t="str">
        <f>IF(I76=0,"",I74/I76*100)</f>
        <v/>
      </c>
    </row>
    <row r="75" spans="1:10" ht="36.75" customHeight="1" x14ac:dyDescent="0.2">
      <c r="A75" s="180"/>
      <c r="B75" s="185" t="s">
        <v>104</v>
      </c>
      <c r="C75" s="186" t="s">
        <v>27</v>
      </c>
      <c r="D75" s="187"/>
      <c r="E75" s="187"/>
      <c r="F75" s="193" t="s">
        <v>104</v>
      </c>
      <c r="G75" s="194"/>
      <c r="H75" s="194"/>
      <c r="I75" s="194">
        <f>'01 R023065301 Pol'!G100</f>
        <v>0</v>
      </c>
      <c r="J75" s="191" t="str">
        <f>IF(I76=0,"",I75/I76*100)</f>
        <v/>
      </c>
    </row>
    <row r="76" spans="1:10" ht="25.5" customHeight="1" x14ac:dyDescent="0.2">
      <c r="A76" s="181"/>
      <c r="B76" s="188" t="s">
        <v>1</v>
      </c>
      <c r="C76" s="189"/>
      <c r="D76" s="190"/>
      <c r="E76" s="190"/>
      <c r="F76" s="195"/>
      <c r="G76" s="196"/>
      <c r="H76" s="196"/>
      <c r="I76" s="196">
        <f>SUM(I55:I75)</f>
        <v>0</v>
      </c>
      <c r="J76" s="192">
        <f>SUM(J55:J75)</f>
        <v>0</v>
      </c>
    </row>
    <row r="77" spans="1:10" x14ac:dyDescent="0.2">
      <c r="F77" s="133"/>
      <c r="G77" s="133"/>
      <c r="H77" s="133"/>
      <c r="I77" s="133"/>
      <c r="J77" s="134"/>
    </row>
    <row r="78" spans="1:10" x14ac:dyDescent="0.2">
      <c r="F78" s="133"/>
      <c r="G78" s="133"/>
      <c r="H78" s="133"/>
      <c r="I78" s="133"/>
      <c r="J78" s="134"/>
    </row>
    <row r="79" spans="1:10" x14ac:dyDescent="0.2">
      <c r="F79" s="133"/>
      <c r="G79" s="133"/>
      <c r="H79" s="133"/>
      <c r="I79" s="133"/>
      <c r="J79" s="134"/>
    </row>
  </sheetData>
  <sheetProtection algorithmName="SHA-512" hashValue="0l+jjsX+PfGQh/ohEtqAn6uhC/Xs67zp5C/6zX7GyqRKQ/Jv/wpzUrvkZ2lbm2qMDQYmbFy4NcAdlmeXAlWbcw==" saltValue="Qei6iZjepi7EqLmeaJj79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4:E74"/>
    <mergeCell ref="C75:E75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XYAHFqJXh5wbaEUJq5VTBB08iqSxDP1PfhYr+BGbDRdaEPuwdJh+5eNkmzxiE7lhUAfA+bNG5f/k6BAEs2ho2w==" saltValue="C7NwcbLjKGBQgw900QZM4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CDEEB-7F91-444A-B01B-6095E602885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132</v>
      </c>
      <c r="B8" s="229" t="s">
        <v>90</v>
      </c>
      <c r="C8" s="253" t="s">
        <v>91</v>
      </c>
      <c r="D8" s="230"/>
      <c r="E8" s="231"/>
      <c r="F8" s="232"/>
      <c r="G8" s="232">
        <f>SUMIF(AG9:AG27,"&lt;&gt;NOR",G9:G27)</f>
        <v>0</v>
      </c>
      <c r="H8" s="232"/>
      <c r="I8" s="232">
        <f>SUM(I9:I27)</f>
        <v>0</v>
      </c>
      <c r="J8" s="232"/>
      <c r="K8" s="232">
        <f>SUM(K9:K27)</f>
        <v>0</v>
      </c>
      <c r="L8" s="232"/>
      <c r="M8" s="232">
        <f>SUM(M9:M27)</f>
        <v>0</v>
      </c>
      <c r="N8" s="232"/>
      <c r="O8" s="232">
        <f>SUM(O9:O27)</f>
        <v>0</v>
      </c>
      <c r="P8" s="232"/>
      <c r="Q8" s="232">
        <f>SUM(Q9:Q27)</f>
        <v>0.99</v>
      </c>
      <c r="R8" s="232"/>
      <c r="S8" s="232"/>
      <c r="T8" s="233"/>
      <c r="U8" s="227"/>
      <c r="V8" s="227">
        <f>SUM(V9:V27)</f>
        <v>42.27</v>
      </c>
      <c r="W8" s="227"/>
      <c r="X8" s="227"/>
      <c r="AG8" t="s">
        <v>133</v>
      </c>
    </row>
    <row r="9" spans="1:60" outlineLevel="1" x14ac:dyDescent="0.2">
      <c r="A9" s="234">
        <v>1</v>
      </c>
      <c r="B9" s="235" t="s">
        <v>134</v>
      </c>
      <c r="C9" s="254" t="s">
        <v>135</v>
      </c>
      <c r="D9" s="236" t="s">
        <v>136</v>
      </c>
      <c r="E9" s="237">
        <v>7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5.1000000000000004E-3</v>
      </c>
      <c r="Q9" s="239">
        <f>ROUND(E9*P9,2)</f>
        <v>0.04</v>
      </c>
      <c r="R9" s="239" t="s">
        <v>137</v>
      </c>
      <c r="S9" s="239" t="s">
        <v>138</v>
      </c>
      <c r="T9" s="240" t="s">
        <v>138</v>
      </c>
      <c r="U9" s="223">
        <v>0.36</v>
      </c>
      <c r="V9" s="223">
        <f>ROUND(E9*U9,2)</f>
        <v>2.52</v>
      </c>
      <c r="W9" s="223"/>
      <c r="X9" s="223" t="s">
        <v>139</v>
      </c>
      <c r="Y9" s="213"/>
      <c r="Z9" s="213"/>
      <c r="AA9" s="213"/>
      <c r="AB9" s="213"/>
      <c r="AC9" s="213"/>
      <c r="AD9" s="213"/>
      <c r="AE9" s="213"/>
      <c r="AF9" s="213"/>
      <c r="AG9" s="213" t="s">
        <v>140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5" t="s">
        <v>141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142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2</v>
      </c>
      <c r="B11" s="243" t="s">
        <v>143</v>
      </c>
      <c r="C11" s="256" t="s">
        <v>144</v>
      </c>
      <c r="D11" s="244" t="s">
        <v>136</v>
      </c>
      <c r="E11" s="245">
        <v>7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2.0999999999999999E-3</v>
      </c>
      <c r="Q11" s="247">
        <f>ROUND(E11*P11,2)</f>
        <v>0.01</v>
      </c>
      <c r="R11" s="247" t="s">
        <v>137</v>
      </c>
      <c r="S11" s="247" t="s">
        <v>138</v>
      </c>
      <c r="T11" s="248" t="s">
        <v>138</v>
      </c>
      <c r="U11" s="223">
        <v>0.2</v>
      </c>
      <c r="V11" s="223">
        <f>ROUND(E11*U11,2)</f>
        <v>1.4</v>
      </c>
      <c r="W11" s="223"/>
      <c r="X11" s="223" t="s">
        <v>139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140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3</v>
      </c>
      <c r="B12" s="243" t="s">
        <v>145</v>
      </c>
      <c r="C12" s="256" t="s">
        <v>146</v>
      </c>
      <c r="D12" s="244" t="s">
        <v>147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0.11700000000000001</v>
      </c>
      <c r="Q12" s="247">
        <f>ROUND(E12*P12,2)</f>
        <v>0.12</v>
      </c>
      <c r="R12" s="247" t="s">
        <v>148</v>
      </c>
      <c r="S12" s="247" t="s">
        <v>138</v>
      </c>
      <c r="T12" s="248" t="s">
        <v>138</v>
      </c>
      <c r="U12" s="223">
        <v>1.37</v>
      </c>
      <c r="V12" s="223">
        <f>ROUND(E12*U12,2)</f>
        <v>1.37</v>
      </c>
      <c r="W12" s="223"/>
      <c r="X12" s="223" t="s">
        <v>139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140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34">
        <v>4</v>
      </c>
      <c r="B13" s="235" t="s">
        <v>149</v>
      </c>
      <c r="C13" s="254" t="s">
        <v>150</v>
      </c>
      <c r="D13" s="236" t="s">
        <v>151</v>
      </c>
      <c r="E13" s="237">
        <v>2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9">
        <v>6.0000000000000002E-5</v>
      </c>
      <c r="O13" s="239">
        <f>ROUND(E13*N13,2)</f>
        <v>0</v>
      </c>
      <c r="P13" s="239">
        <v>0.10861999999999999</v>
      </c>
      <c r="Q13" s="239">
        <f>ROUND(E13*P13,2)</f>
        <v>0.22</v>
      </c>
      <c r="R13" s="239" t="s">
        <v>152</v>
      </c>
      <c r="S13" s="239" t="s">
        <v>138</v>
      </c>
      <c r="T13" s="240" t="s">
        <v>138</v>
      </c>
      <c r="U13" s="223">
        <v>0.94</v>
      </c>
      <c r="V13" s="223">
        <f>ROUND(E13*U13,2)</f>
        <v>1.88</v>
      </c>
      <c r="W13" s="223"/>
      <c r="X13" s="223" t="s">
        <v>139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140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7" t="s">
        <v>153</v>
      </c>
      <c r="D14" s="249"/>
      <c r="E14" s="249"/>
      <c r="F14" s="249"/>
      <c r="G14" s="24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154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2">
        <v>5</v>
      </c>
      <c r="B15" s="243" t="s">
        <v>155</v>
      </c>
      <c r="C15" s="256" t="s">
        <v>156</v>
      </c>
      <c r="D15" s="244" t="s">
        <v>151</v>
      </c>
      <c r="E15" s="245">
        <v>1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0.308</v>
      </c>
      <c r="Q15" s="247">
        <f>ROUND(E15*P15,2)</f>
        <v>0.31</v>
      </c>
      <c r="R15" s="247" t="s">
        <v>152</v>
      </c>
      <c r="S15" s="247" t="s">
        <v>138</v>
      </c>
      <c r="T15" s="248" t="s">
        <v>138</v>
      </c>
      <c r="U15" s="223">
        <v>8.5399999999999991</v>
      </c>
      <c r="V15" s="223">
        <f>ROUND(E15*U15,2)</f>
        <v>8.5399999999999991</v>
      </c>
      <c r="W15" s="223"/>
      <c r="X15" s="223" t="s">
        <v>139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140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2">
        <v>6</v>
      </c>
      <c r="B16" s="243" t="s">
        <v>157</v>
      </c>
      <c r="C16" s="256" t="s">
        <v>158</v>
      </c>
      <c r="D16" s="244" t="s">
        <v>151</v>
      </c>
      <c r="E16" s="245">
        <v>2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6.9999999999999994E-5</v>
      </c>
      <c r="O16" s="247">
        <f>ROUND(E16*N16,2)</f>
        <v>0</v>
      </c>
      <c r="P16" s="247">
        <v>2.1000000000000001E-2</v>
      </c>
      <c r="Q16" s="247">
        <f>ROUND(E16*P16,2)</f>
        <v>0.04</v>
      </c>
      <c r="R16" s="247" t="s">
        <v>152</v>
      </c>
      <c r="S16" s="247" t="s">
        <v>138</v>
      </c>
      <c r="T16" s="248" t="s">
        <v>138</v>
      </c>
      <c r="U16" s="223">
        <v>0.43</v>
      </c>
      <c r="V16" s="223">
        <f>ROUND(E16*U16,2)</f>
        <v>0.86</v>
      </c>
      <c r="W16" s="223"/>
      <c r="X16" s="223" t="s">
        <v>139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140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2">
        <v>7</v>
      </c>
      <c r="B17" s="243" t="s">
        <v>159</v>
      </c>
      <c r="C17" s="256" t="s">
        <v>160</v>
      </c>
      <c r="D17" s="244" t="s">
        <v>161</v>
      </c>
      <c r="E17" s="245">
        <v>15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5.0000000000000002E-5</v>
      </c>
      <c r="O17" s="247">
        <f>ROUND(E17*N17,2)</f>
        <v>0</v>
      </c>
      <c r="P17" s="247">
        <v>5.3200000000000001E-3</v>
      </c>
      <c r="Q17" s="247">
        <f>ROUND(E17*P17,2)</f>
        <v>0.08</v>
      </c>
      <c r="R17" s="247" t="s">
        <v>152</v>
      </c>
      <c r="S17" s="247" t="s">
        <v>138</v>
      </c>
      <c r="T17" s="248" t="s">
        <v>138</v>
      </c>
      <c r="U17" s="223">
        <v>0.1</v>
      </c>
      <c r="V17" s="223">
        <f>ROUND(E17*U17,2)</f>
        <v>1.5</v>
      </c>
      <c r="W17" s="223"/>
      <c r="X17" s="223" t="s">
        <v>139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140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8</v>
      </c>
      <c r="B18" s="243" t="s">
        <v>162</v>
      </c>
      <c r="C18" s="256" t="s">
        <v>163</v>
      </c>
      <c r="D18" s="244" t="s">
        <v>151</v>
      </c>
      <c r="E18" s="245">
        <v>12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2.0000000000000002E-5</v>
      </c>
      <c r="O18" s="247">
        <f>ROUND(E18*N18,2)</f>
        <v>0</v>
      </c>
      <c r="P18" s="247">
        <v>1.4E-2</v>
      </c>
      <c r="Q18" s="247">
        <f>ROUND(E18*P18,2)</f>
        <v>0.17</v>
      </c>
      <c r="R18" s="247" t="s">
        <v>152</v>
      </c>
      <c r="S18" s="247" t="s">
        <v>138</v>
      </c>
      <c r="T18" s="248" t="s">
        <v>138</v>
      </c>
      <c r="U18" s="223">
        <v>0.52</v>
      </c>
      <c r="V18" s="223">
        <f>ROUND(E18*U18,2)</f>
        <v>6.24</v>
      </c>
      <c r="W18" s="223"/>
      <c r="X18" s="223" t="s">
        <v>139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140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9</v>
      </c>
      <c r="B19" s="243" t="s">
        <v>164</v>
      </c>
      <c r="C19" s="256" t="s">
        <v>165</v>
      </c>
      <c r="D19" s="244" t="s">
        <v>166</v>
      </c>
      <c r="E19" s="245">
        <v>16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138</v>
      </c>
      <c r="T19" s="248" t="s">
        <v>138</v>
      </c>
      <c r="U19" s="223">
        <v>1</v>
      </c>
      <c r="V19" s="223">
        <f>ROUND(E19*U19,2)</f>
        <v>16</v>
      </c>
      <c r="W19" s="223"/>
      <c r="X19" s="223" t="s">
        <v>139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140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4">
        <v>10</v>
      </c>
      <c r="B20" s="235" t="s">
        <v>167</v>
      </c>
      <c r="C20" s="254" t="s">
        <v>168</v>
      </c>
      <c r="D20" s="236" t="s">
        <v>0</v>
      </c>
      <c r="E20" s="237">
        <v>100</v>
      </c>
      <c r="F20" s="238"/>
      <c r="G20" s="239">
        <f>ROUND(E20*F20,2)</f>
        <v>0</v>
      </c>
      <c r="H20" s="238"/>
      <c r="I20" s="239">
        <f>ROUND(E20*H20,2)</f>
        <v>0</v>
      </c>
      <c r="J20" s="238"/>
      <c r="K20" s="239">
        <f>ROUND(E20*J20,2)</f>
        <v>0</v>
      </c>
      <c r="L20" s="239">
        <v>21</v>
      </c>
      <c r="M20" s="239">
        <f>G20*(1+L20/100)</f>
        <v>0</v>
      </c>
      <c r="N20" s="239">
        <v>0</v>
      </c>
      <c r="O20" s="239">
        <f>ROUND(E20*N20,2)</f>
        <v>0</v>
      </c>
      <c r="P20" s="239">
        <v>0</v>
      </c>
      <c r="Q20" s="239">
        <f>ROUND(E20*P20,2)</f>
        <v>0</v>
      </c>
      <c r="R20" s="239" t="s">
        <v>137</v>
      </c>
      <c r="S20" s="239" t="s">
        <v>138</v>
      </c>
      <c r="T20" s="240" t="s">
        <v>138</v>
      </c>
      <c r="U20" s="223">
        <v>0</v>
      </c>
      <c r="V20" s="223">
        <f>ROUND(E20*U20,2)</f>
        <v>0</v>
      </c>
      <c r="W20" s="223"/>
      <c r="X20" s="223" t="s">
        <v>139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140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7" t="s">
        <v>169</v>
      </c>
      <c r="D21" s="249"/>
      <c r="E21" s="249"/>
      <c r="F21" s="249"/>
      <c r="G21" s="24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3"/>
      <c r="Z21" s="213"/>
      <c r="AA21" s="213"/>
      <c r="AB21" s="213"/>
      <c r="AC21" s="213"/>
      <c r="AD21" s="213"/>
      <c r="AE21" s="213"/>
      <c r="AF21" s="213"/>
      <c r="AG21" s="213" t="s">
        <v>154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4">
        <v>11</v>
      </c>
      <c r="B22" s="235" t="s">
        <v>170</v>
      </c>
      <c r="C22" s="254" t="s">
        <v>171</v>
      </c>
      <c r="D22" s="236" t="s">
        <v>0</v>
      </c>
      <c r="E22" s="237">
        <v>100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39" t="s">
        <v>152</v>
      </c>
      <c r="S22" s="239" t="s">
        <v>138</v>
      </c>
      <c r="T22" s="240" t="s">
        <v>138</v>
      </c>
      <c r="U22" s="223">
        <v>0</v>
      </c>
      <c r="V22" s="223">
        <f>ROUND(E22*U22,2)</f>
        <v>0</v>
      </c>
      <c r="W22" s="223"/>
      <c r="X22" s="223" t="s">
        <v>139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140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7" t="s">
        <v>172</v>
      </c>
      <c r="D23" s="249"/>
      <c r="E23" s="249"/>
      <c r="F23" s="249"/>
      <c r="G23" s="24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154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2">
        <v>12</v>
      </c>
      <c r="B24" s="243" t="s">
        <v>173</v>
      </c>
      <c r="C24" s="256" t="s">
        <v>174</v>
      </c>
      <c r="D24" s="244" t="s">
        <v>0</v>
      </c>
      <c r="E24" s="245">
        <v>100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21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 t="s">
        <v>152</v>
      </c>
      <c r="S24" s="247" t="s">
        <v>138</v>
      </c>
      <c r="T24" s="248" t="s">
        <v>138</v>
      </c>
      <c r="U24" s="223">
        <v>0</v>
      </c>
      <c r="V24" s="223">
        <f>ROUND(E24*U24,2)</f>
        <v>0</v>
      </c>
      <c r="W24" s="223"/>
      <c r="X24" s="223" t="s">
        <v>139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140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2">
        <v>13</v>
      </c>
      <c r="B25" s="243" t="s">
        <v>175</v>
      </c>
      <c r="C25" s="256" t="s">
        <v>176</v>
      </c>
      <c r="D25" s="244" t="s">
        <v>0</v>
      </c>
      <c r="E25" s="245">
        <v>100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21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 t="s">
        <v>152</v>
      </c>
      <c r="S25" s="247" t="s">
        <v>138</v>
      </c>
      <c r="T25" s="248" t="s">
        <v>138</v>
      </c>
      <c r="U25" s="223">
        <v>0</v>
      </c>
      <c r="V25" s="223">
        <f>ROUND(E25*U25,2)</f>
        <v>0</v>
      </c>
      <c r="W25" s="223"/>
      <c r="X25" s="223" t="s">
        <v>139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140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4">
        <v>14</v>
      </c>
      <c r="B26" s="235" t="s">
        <v>177</v>
      </c>
      <c r="C26" s="254" t="s">
        <v>178</v>
      </c>
      <c r="D26" s="236" t="s">
        <v>179</v>
      </c>
      <c r="E26" s="237">
        <v>4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39" t="s">
        <v>180</v>
      </c>
      <c r="S26" s="239" t="s">
        <v>138</v>
      </c>
      <c r="T26" s="240" t="s">
        <v>138</v>
      </c>
      <c r="U26" s="223">
        <v>0.49</v>
      </c>
      <c r="V26" s="223">
        <f>ROUND(E26*U26,2)</f>
        <v>1.96</v>
      </c>
      <c r="W26" s="223"/>
      <c r="X26" s="223" t="s">
        <v>139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5" t="s">
        <v>181</v>
      </c>
      <c r="D27" s="241"/>
      <c r="E27" s="241"/>
      <c r="F27" s="241"/>
      <c r="G27" s="241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142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x14ac:dyDescent="0.2">
      <c r="A28" s="228" t="s">
        <v>132</v>
      </c>
      <c r="B28" s="229" t="s">
        <v>92</v>
      </c>
      <c r="C28" s="253" t="s">
        <v>93</v>
      </c>
      <c r="D28" s="230"/>
      <c r="E28" s="231"/>
      <c r="F28" s="232"/>
      <c r="G28" s="232">
        <f>SUMIF(AG29:AG40,"&lt;&gt;NOR",G29:G40)</f>
        <v>0</v>
      </c>
      <c r="H28" s="232"/>
      <c r="I28" s="232">
        <f>SUM(I29:I40)</f>
        <v>0</v>
      </c>
      <c r="J28" s="232"/>
      <c r="K28" s="232">
        <f>SUM(K29:K40)</f>
        <v>0</v>
      </c>
      <c r="L28" s="232"/>
      <c r="M28" s="232">
        <f>SUM(M29:M40)</f>
        <v>0</v>
      </c>
      <c r="N28" s="232"/>
      <c r="O28" s="232">
        <f>SUM(O29:O40)</f>
        <v>0.02</v>
      </c>
      <c r="P28" s="232"/>
      <c r="Q28" s="232">
        <f>SUM(Q29:Q40)</f>
        <v>0</v>
      </c>
      <c r="R28" s="232"/>
      <c r="S28" s="232"/>
      <c r="T28" s="233"/>
      <c r="U28" s="227"/>
      <c r="V28" s="227">
        <f>SUM(V29:V40)</f>
        <v>7.98</v>
      </c>
      <c r="W28" s="227"/>
      <c r="X28" s="227"/>
      <c r="AG28" t="s">
        <v>133</v>
      </c>
    </row>
    <row r="29" spans="1:60" ht="33.75" outlineLevel="1" x14ac:dyDescent="0.2">
      <c r="A29" s="234">
        <v>15</v>
      </c>
      <c r="B29" s="235" t="s">
        <v>182</v>
      </c>
      <c r="C29" s="254" t="s">
        <v>183</v>
      </c>
      <c r="D29" s="236" t="s">
        <v>147</v>
      </c>
      <c r="E29" s="237">
        <v>1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7.7799999999999996E-3</v>
      </c>
      <c r="O29" s="239">
        <f>ROUND(E29*N29,2)</f>
        <v>0.01</v>
      </c>
      <c r="P29" s="239">
        <v>0</v>
      </c>
      <c r="Q29" s="239">
        <f>ROUND(E29*P29,2)</f>
        <v>0</v>
      </c>
      <c r="R29" s="239" t="s">
        <v>137</v>
      </c>
      <c r="S29" s="239" t="s">
        <v>138</v>
      </c>
      <c r="T29" s="240" t="s">
        <v>184</v>
      </c>
      <c r="U29" s="223">
        <v>4.41</v>
      </c>
      <c r="V29" s="223">
        <f>ROUND(E29*U29,2)</f>
        <v>4.41</v>
      </c>
      <c r="W29" s="223"/>
      <c r="X29" s="223" t="s">
        <v>139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140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5" t="s">
        <v>185</v>
      </c>
      <c r="D30" s="241"/>
      <c r="E30" s="241"/>
      <c r="F30" s="241"/>
      <c r="G30" s="241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142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34">
        <v>16</v>
      </c>
      <c r="B31" s="235" t="s">
        <v>186</v>
      </c>
      <c r="C31" s="254" t="s">
        <v>187</v>
      </c>
      <c r="D31" s="236" t="s">
        <v>136</v>
      </c>
      <c r="E31" s="237">
        <v>3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1.1E-4</v>
      </c>
      <c r="O31" s="239">
        <f>ROUND(E31*N31,2)</f>
        <v>0</v>
      </c>
      <c r="P31" s="239">
        <v>0</v>
      </c>
      <c r="Q31" s="239">
        <f>ROUND(E31*P31,2)</f>
        <v>0</v>
      </c>
      <c r="R31" s="239" t="s">
        <v>137</v>
      </c>
      <c r="S31" s="239" t="s">
        <v>138</v>
      </c>
      <c r="T31" s="240" t="s">
        <v>138</v>
      </c>
      <c r="U31" s="223">
        <v>0.374</v>
      </c>
      <c r="V31" s="223">
        <f>ROUND(E31*U31,2)</f>
        <v>1.1200000000000001</v>
      </c>
      <c r="W31" s="223"/>
      <c r="X31" s="223" t="s">
        <v>139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5" t="s">
        <v>185</v>
      </c>
      <c r="D32" s="241"/>
      <c r="E32" s="241"/>
      <c r="F32" s="241"/>
      <c r="G32" s="241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142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17</v>
      </c>
      <c r="B33" s="243" t="s">
        <v>188</v>
      </c>
      <c r="C33" s="256" t="s">
        <v>189</v>
      </c>
      <c r="D33" s="244" t="s">
        <v>161</v>
      </c>
      <c r="E33" s="245">
        <v>10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 t="s">
        <v>148</v>
      </c>
      <c r="S33" s="247" t="s">
        <v>138</v>
      </c>
      <c r="T33" s="248" t="s">
        <v>138</v>
      </c>
      <c r="U33" s="223">
        <v>0.08</v>
      </c>
      <c r="V33" s="223">
        <f>ROUND(E33*U33,2)</f>
        <v>0.8</v>
      </c>
      <c r="W33" s="223"/>
      <c r="X33" s="223" t="s">
        <v>139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18</v>
      </c>
      <c r="B34" s="243" t="s">
        <v>190</v>
      </c>
      <c r="C34" s="256" t="s">
        <v>191</v>
      </c>
      <c r="D34" s="244" t="s">
        <v>161</v>
      </c>
      <c r="E34" s="245">
        <v>15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 t="s">
        <v>148</v>
      </c>
      <c r="S34" s="247" t="s">
        <v>138</v>
      </c>
      <c r="T34" s="248" t="s">
        <v>138</v>
      </c>
      <c r="U34" s="223">
        <v>0.11</v>
      </c>
      <c r="V34" s="223">
        <f>ROUND(E34*U34,2)</f>
        <v>1.65</v>
      </c>
      <c r="W34" s="223"/>
      <c r="X34" s="223" t="s">
        <v>139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42">
        <v>19</v>
      </c>
      <c r="B35" s="243" t="s">
        <v>192</v>
      </c>
      <c r="C35" s="256" t="s">
        <v>193</v>
      </c>
      <c r="D35" s="244" t="s">
        <v>151</v>
      </c>
      <c r="E35" s="245">
        <v>9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2.9999999999999997E-4</v>
      </c>
      <c r="O35" s="247">
        <f>ROUND(E35*N35,2)</f>
        <v>0</v>
      </c>
      <c r="P35" s="247">
        <v>0</v>
      </c>
      <c r="Q35" s="247">
        <f>ROUND(E35*P35,2)</f>
        <v>0</v>
      </c>
      <c r="R35" s="247" t="s">
        <v>194</v>
      </c>
      <c r="S35" s="247" t="s">
        <v>138</v>
      </c>
      <c r="T35" s="248" t="s">
        <v>138</v>
      </c>
      <c r="U35" s="223">
        <v>0</v>
      </c>
      <c r="V35" s="223">
        <f>ROUND(E35*U35,2)</f>
        <v>0</v>
      </c>
      <c r="W35" s="223"/>
      <c r="X35" s="223" t="s">
        <v>195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196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42">
        <v>20</v>
      </c>
      <c r="B36" s="243" t="s">
        <v>197</v>
      </c>
      <c r="C36" s="256" t="s">
        <v>198</v>
      </c>
      <c r="D36" s="244" t="s">
        <v>151</v>
      </c>
      <c r="E36" s="245">
        <v>6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6.9999999999999999E-4</v>
      </c>
      <c r="O36" s="247">
        <f>ROUND(E36*N36,2)</f>
        <v>0</v>
      </c>
      <c r="P36" s="247">
        <v>0</v>
      </c>
      <c r="Q36" s="247">
        <f>ROUND(E36*P36,2)</f>
        <v>0</v>
      </c>
      <c r="R36" s="247" t="s">
        <v>194</v>
      </c>
      <c r="S36" s="247" t="s">
        <v>138</v>
      </c>
      <c r="T36" s="248" t="s">
        <v>138</v>
      </c>
      <c r="U36" s="223">
        <v>0</v>
      </c>
      <c r="V36" s="223">
        <f>ROUND(E36*U36,2)</f>
        <v>0</v>
      </c>
      <c r="W36" s="223"/>
      <c r="X36" s="223" t="s">
        <v>195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196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33.75" outlineLevel="1" x14ac:dyDescent="0.2">
      <c r="A37" s="242">
        <v>21</v>
      </c>
      <c r="B37" s="243" t="s">
        <v>199</v>
      </c>
      <c r="C37" s="256" t="s">
        <v>200</v>
      </c>
      <c r="D37" s="244" t="s">
        <v>161</v>
      </c>
      <c r="E37" s="245">
        <v>10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9.0000000000000006E-5</v>
      </c>
      <c r="O37" s="247">
        <f>ROUND(E37*N37,2)</f>
        <v>0</v>
      </c>
      <c r="P37" s="247">
        <v>0</v>
      </c>
      <c r="Q37" s="247">
        <f>ROUND(E37*P37,2)</f>
        <v>0</v>
      </c>
      <c r="R37" s="247" t="s">
        <v>194</v>
      </c>
      <c r="S37" s="247" t="s">
        <v>138</v>
      </c>
      <c r="T37" s="248" t="s">
        <v>138</v>
      </c>
      <c r="U37" s="223">
        <v>0</v>
      </c>
      <c r="V37" s="223">
        <f>ROUND(E37*U37,2)</f>
        <v>0</v>
      </c>
      <c r="W37" s="223"/>
      <c r="X37" s="223" t="s">
        <v>195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196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33.75" outlineLevel="1" x14ac:dyDescent="0.2">
      <c r="A38" s="234">
        <v>22</v>
      </c>
      <c r="B38" s="235" t="s">
        <v>201</v>
      </c>
      <c r="C38" s="254" t="s">
        <v>202</v>
      </c>
      <c r="D38" s="236" t="s">
        <v>161</v>
      </c>
      <c r="E38" s="237">
        <v>15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8.4999999999999995E-4</v>
      </c>
      <c r="O38" s="239">
        <f>ROUND(E38*N38,2)</f>
        <v>0.01</v>
      </c>
      <c r="P38" s="239">
        <v>0</v>
      </c>
      <c r="Q38" s="239">
        <f>ROUND(E38*P38,2)</f>
        <v>0</v>
      </c>
      <c r="R38" s="239" t="s">
        <v>194</v>
      </c>
      <c r="S38" s="239" t="s">
        <v>138</v>
      </c>
      <c r="T38" s="240" t="s">
        <v>138</v>
      </c>
      <c r="U38" s="223">
        <v>0</v>
      </c>
      <c r="V38" s="223">
        <f>ROUND(E38*U38,2)</f>
        <v>0</v>
      </c>
      <c r="W38" s="223"/>
      <c r="X38" s="223" t="s">
        <v>195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196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>
        <v>23</v>
      </c>
      <c r="B39" s="221" t="s">
        <v>167</v>
      </c>
      <c r="C39" s="258" t="s">
        <v>168</v>
      </c>
      <c r="D39" s="222" t="s">
        <v>0</v>
      </c>
      <c r="E39" s="250"/>
      <c r="F39" s="224"/>
      <c r="G39" s="223">
        <f>ROUND(E39*F39,2)</f>
        <v>0</v>
      </c>
      <c r="H39" s="224"/>
      <c r="I39" s="223">
        <f>ROUND(E39*H39,2)</f>
        <v>0</v>
      </c>
      <c r="J39" s="224"/>
      <c r="K39" s="223">
        <f>ROUND(E39*J39,2)</f>
        <v>0</v>
      </c>
      <c r="L39" s="223">
        <v>21</v>
      </c>
      <c r="M39" s="223">
        <f>G39*(1+L39/100)</f>
        <v>0</v>
      </c>
      <c r="N39" s="223">
        <v>0</v>
      </c>
      <c r="O39" s="223">
        <f>ROUND(E39*N39,2)</f>
        <v>0</v>
      </c>
      <c r="P39" s="223">
        <v>0</v>
      </c>
      <c r="Q39" s="223">
        <f>ROUND(E39*P39,2)</f>
        <v>0</v>
      </c>
      <c r="R39" s="223" t="s">
        <v>137</v>
      </c>
      <c r="S39" s="223" t="s">
        <v>138</v>
      </c>
      <c r="T39" s="223" t="s">
        <v>138</v>
      </c>
      <c r="U39" s="223">
        <v>0</v>
      </c>
      <c r="V39" s="223">
        <f>ROUND(E39*U39,2)</f>
        <v>0</v>
      </c>
      <c r="W39" s="223"/>
      <c r="X39" s="223" t="s">
        <v>203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204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9" t="s">
        <v>169</v>
      </c>
      <c r="D40" s="251"/>
      <c r="E40" s="251"/>
      <c r="F40" s="251"/>
      <c r="G40" s="251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154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228" t="s">
        <v>132</v>
      </c>
      <c r="B41" s="229" t="s">
        <v>94</v>
      </c>
      <c r="C41" s="253" t="s">
        <v>95</v>
      </c>
      <c r="D41" s="230"/>
      <c r="E41" s="231"/>
      <c r="F41" s="232"/>
      <c r="G41" s="232">
        <f>SUMIF(AG42:AG46,"&lt;&gt;NOR",G42:G46)</f>
        <v>0</v>
      </c>
      <c r="H41" s="232"/>
      <c r="I41" s="232">
        <f>SUM(I42:I46)</f>
        <v>0</v>
      </c>
      <c r="J41" s="232"/>
      <c r="K41" s="232">
        <f>SUM(K42:K46)</f>
        <v>0</v>
      </c>
      <c r="L41" s="232"/>
      <c r="M41" s="232">
        <f>SUM(M42:M46)</f>
        <v>0</v>
      </c>
      <c r="N41" s="232"/>
      <c r="O41" s="232">
        <f>SUM(O42:O46)</f>
        <v>0.33</v>
      </c>
      <c r="P41" s="232"/>
      <c r="Q41" s="232">
        <f>SUM(Q42:Q46)</f>
        <v>0</v>
      </c>
      <c r="R41" s="232"/>
      <c r="S41" s="232"/>
      <c r="T41" s="233"/>
      <c r="U41" s="227"/>
      <c r="V41" s="227">
        <f>SUM(V42:V46)</f>
        <v>11.39</v>
      </c>
      <c r="W41" s="227"/>
      <c r="X41" s="227"/>
      <c r="AG41" t="s">
        <v>133</v>
      </c>
    </row>
    <row r="42" spans="1:60" ht="22.5" outlineLevel="1" x14ac:dyDescent="0.2">
      <c r="A42" s="234">
        <v>24</v>
      </c>
      <c r="B42" s="235" t="s">
        <v>205</v>
      </c>
      <c r="C42" s="254" t="s">
        <v>206</v>
      </c>
      <c r="D42" s="236" t="s">
        <v>147</v>
      </c>
      <c r="E42" s="237">
        <v>1</v>
      </c>
      <c r="F42" s="238"/>
      <c r="G42" s="239">
        <f>ROUND(E42*F42,2)</f>
        <v>0</v>
      </c>
      <c r="H42" s="238"/>
      <c r="I42" s="239">
        <f>ROUND(E42*H42,2)</f>
        <v>0</v>
      </c>
      <c r="J42" s="238"/>
      <c r="K42" s="239">
        <f>ROUND(E42*J42,2)</f>
        <v>0</v>
      </c>
      <c r="L42" s="239">
        <v>21</v>
      </c>
      <c r="M42" s="239">
        <f>G42*(1+L42/100)</f>
        <v>0</v>
      </c>
      <c r="N42" s="239">
        <v>7.7869999999999995E-2</v>
      </c>
      <c r="O42" s="239">
        <f>ROUND(E42*N42,2)</f>
        <v>0.08</v>
      </c>
      <c r="P42" s="239">
        <v>0</v>
      </c>
      <c r="Q42" s="239">
        <f>ROUND(E42*P42,2)</f>
        <v>0</v>
      </c>
      <c r="R42" s="239" t="s">
        <v>152</v>
      </c>
      <c r="S42" s="239" t="s">
        <v>138</v>
      </c>
      <c r="T42" s="240" t="s">
        <v>184</v>
      </c>
      <c r="U42" s="223">
        <v>11.39</v>
      </c>
      <c r="V42" s="223">
        <f>ROUND(E42*U42,2)</f>
        <v>11.39</v>
      </c>
      <c r="W42" s="223"/>
      <c r="X42" s="223" t="s">
        <v>139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140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60" t="s">
        <v>207</v>
      </c>
      <c r="D43" s="225"/>
      <c r="E43" s="226">
        <v>1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3"/>
      <c r="Z43" s="213"/>
      <c r="AA43" s="213"/>
      <c r="AB43" s="213"/>
      <c r="AC43" s="213"/>
      <c r="AD43" s="213"/>
      <c r="AE43" s="213"/>
      <c r="AF43" s="213"/>
      <c r="AG43" s="213" t="s">
        <v>208</v>
      </c>
      <c r="AH43" s="213">
        <v>5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2">
        <v>25</v>
      </c>
      <c r="B44" s="243" t="s">
        <v>209</v>
      </c>
      <c r="C44" s="256" t="s">
        <v>210</v>
      </c>
      <c r="D44" s="244" t="s">
        <v>0</v>
      </c>
      <c r="E44" s="245">
        <v>100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 t="s">
        <v>152</v>
      </c>
      <c r="S44" s="247" t="s">
        <v>138</v>
      </c>
      <c r="T44" s="248" t="s">
        <v>138</v>
      </c>
      <c r="U44" s="223">
        <v>0</v>
      </c>
      <c r="V44" s="223">
        <f>ROUND(E44*U44,2)</f>
        <v>0</v>
      </c>
      <c r="W44" s="223"/>
      <c r="X44" s="223" t="s">
        <v>139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140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ht="22.5" outlineLevel="1" x14ac:dyDescent="0.2">
      <c r="A45" s="242">
        <v>26</v>
      </c>
      <c r="B45" s="243" t="s">
        <v>211</v>
      </c>
      <c r="C45" s="256" t="s">
        <v>212</v>
      </c>
      <c r="D45" s="244" t="s">
        <v>147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0.254</v>
      </c>
      <c r="O45" s="247">
        <f>ROUND(E45*N45,2)</f>
        <v>0.25</v>
      </c>
      <c r="P45" s="247">
        <v>0</v>
      </c>
      <c r="Q45" s="247">
        <f>ROUND(E45*P45,2)</f>
        <v>0</v>
      </c>
      <c r="R45" s="247" t="s">
        <v>194</v>
      </c>
      <c r="S45" s="247" t="s">
        <v>138</v>
      </c>
      <c r="T45" s="248" t="s">
        <v>184</v>
      </c>
      <c r="U45" s="223">
        <v>0</v>
      </c>
      <c r="V45" s="223">
        <f>ROUND(E45*U45,2)</f>
        <v>0</v>
      </c>
      <c r="W45" s="223"/>
      <c r="X45" s="223" t="s">
        <v>195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196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56.25" outlineLevel="1" x14ac:dyDescent="0.2">
      <c r="A46" s="242">
        <v>27</v>
      </c>
      <c r="B46" s="243" t="s">
        <v>213</v>
      </c>
      <c r="C46" s="256" t="s">
        <v>214</v>
      </c>
      <c r="D46" s="244" t="s">
        <v>151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3.3E-3</v>
      </c>
      <c r="O46" s="247">
        <f>ROUND(E46*N46,2)</f>
        <v>0</v>
      </c>
      <c r="P46" s="247">
        <v>0</v>
      </c>
      <c r="Q46" s="247">
        <f>ROUND(E46*P46,2)</f>
        <v>0</v>
      </c>
      <c r="R46" s="247" t="s">
        <v>194</v>
      </c>
      <c r="S46" s="247" t="s">
        <v>138</v>
      </c>
      <c r="T46" s="248" t="s">
        <v>184</v>
      </c>
      <c r="U46" s="223">
        <v>0</v>
      </c>
      <c r="V46" s="223">
        <f>ROUND(E46*U46,2)</f>
        <v>0</v>
      </c>
      <c r="W46" s="223"/>
      <c r="X46" s="223" t="s">
        <v>195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196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132</v>
      </c>
      <c r="B47" s="229" t="s">
        <v>96</v>
      </c>
      <c r="C47" s="253" t="s">
        <v>97</v>
      </c>
      <c r="D47" s="230"/>
      <c r="E47" s="231"/>
      <c r="F47" s="232"/>
      <c r="G47" s="232">
        <f>SUMIF(AG48:AG56,"&lt;&gt;NOR",G48:G56)</f>
        <v>0</v>
      </c>
      <c r="H47" s="232"/>
      <c r="I47" s="232">
        <f>SUM(I48:I56)</f>
        <v>0</v>
      </c>
      <c r="J47" s="232"/>
      <c r="K47" s="232">
        <f>SUM(K48:K56)</f>
        <v>0</v>
      </c>
      <c r="L47" s="232"/>
      <c r="M47" s="232">
        <f>SUM(M48:M56)</f>
        <v>0</v>
      </c>
      <c r="N47" s="232"/>
      <c r="O47" s="232">
        <f>SUM(O48:O56)</f>
        <v>0.18</v>
      </c>
      <c r="P47" s="232"/>
      <c r="Q47" s="232">
        <f>SUM(Q48:Q56)</f>
        <v>0</v>
      </c>
      <c r="R47" s="232"/>
      <c r="S47" s="232"/>
      <c r="T47" s="233"/>
      <c r="U47" s="227"/>
      <c r="V47" s="227">
        <f>SUM(V48:V56)</f>
        <v>19</v>
      </c>
      <c r="W47" s="227"/>
      <c r="X47" s="227"/>
      <c r="AG47" t="s">
        <v>133</v>
      </c>
    </row>
    <row r="48" spans="1:60" ht="22.5" outlineLevel="1" x14ac:dyDescent="0.2">
      <c r="A48" s="234">
        <v>28</v>
      </c>
      <c r="B48" s="235" t="s">
        <v>215</v>
      </c>
      <c r="C48" s="254" t="s">
        <v>216</v>
      </c>
      <c r="D48" s="236" t="s">
        <v>161</v>
      </c>
      <c r="E48" s="237">
        <v>10</v>
      </c>
      <c r="F48" s="238"/>
      <c r="G48" s="239">
        <f>ROUND(E48*F48,2)</f>
        <v>0</v>
      </c>
      <c r="H48" s="238"/>
      <c r="I48" s="239">
        <f>ROUND(E48*H48,2)</f>
        <v>0</v>
      </c>
      <c r="J48" s="238"/>
      <c r="K48" s="239">
        <f>ROUND(E48*J48,2)</f>
        <v>0</v>
      </c>
      <c r="L48" s="239">
        <v>21</v>
      </c>
      <c r="M48" s="239">
        <f>G48*(1+L48/100)</f>
        <v>0</v>
      </c>
      <c r="N48" s="239">
        <v>5.7600000000000004E-3</v>
      </c>
      <c r="O48" s="239">
        <f>ROUND(E48*N48,2)</f>
        <v>0.06</v>
      </c>
      <c r="P48" s="239">
        <v>0</v>
      </c>
      <c r="Q48" s="239">
        <f>ROUND(E48*P48,2)</f>
        <v>0</v>
      </c>
      <c r="R48" s="239" t="s">
        <v>152</v>
      </c>
      <c r="S48" s="239" t="s">
        <v>138</v>
      </c>
      <c r="T48" s="240" t="s">
        <v>138</v>
      </c>
      <c r="U48" s="223">
        <v>0.47</v>
      </c>
      <c r="V48" s="223">
        <f>ROUND(E48*U48,2)</f>
        <v>4.7</v>
      </c>
      <c r="W48" s="223"/>
      <c r="X48" s="223" t="s">
        <v>139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5" t="s">
        <v>217</v>
      </c>
      <c r="D49" s="241"/>
      <c r="E49" s="241"/>
      <c r="F49" s="241"/>
      <c r="G49" s="241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142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4">
        <v>29</v>
      </c>
      <c r="B50" s="235" t="s">
        <v>218</v>
      </c>
      <c r="C50" s="254" t="s">
        <v>219</v>
      </c>
      <c r="D50" s="236" t="s">
        <v>161</v>
      </c>
      <c r="E50" s="237">
        <v>15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8.2699999999999996E-3</v>
      </c>
      <c r="O50" s="239">
        <f>ROUND(E50*N50,2)</f>
        <v>0.12</v>
      </c>
      <c r="P50" s="239">
        <v>0</v>
      </c>
      <c r="Q50" s="239">
        <f>ROUND(E50*P50,2)</f>
        <v>0</v>
      </c>
      <c r="R50" s="239" t="s">
        <v>152</v>
      </c>
      <c r="S50" s="239" t="s">
        <v>138</v>
      </c>
      <c r="T50" s="240" t="s">
        <v>138</v>
      </c>
      <c r="U50" s="223">
        <v>0.74</v>
      </c>
      <c r="V50" s="223">
        <f>ROUND(E50*U50,2)</f>
        <v>11.1</v>
      </c>
      <c r="W50" s="223"/>
      <c r="X50" s="223" t="s">
        <v>139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5" t="s">
        <v>217</v>
      </c>
      <c r="D51" s="241"/>
      <c r="E51" s="241"/>
      <c r="F51" s="241"/>
      <c r="G51" s="241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142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42">
        <v>30</v>
      </c>
      <c r="B52" s="243" t="s">
        <v>220</v>
      </c>
      <c r="C52" s="256" t="s">
        <v>221</v>
      </c>
      <c r="D52" s="244" t="s">
        <v>151</v>
      </c>
      <c r="E52" s="245">
        <v>2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1.14E-3</v>
      </c>
      <c r="O52" s="247">
        <f>ROUND(E52*N52,2)</f>
        <v>0</v>
      </c>
      <c r="P52" s="247">
        <v>0</v>
      </c>
      <c r="Q52" s="247">
        <f>ROUND(E52*P52,2)</f>
        <v>0</v>
      </c>
      <c r="R52" s="247" t="s">
        <v>152</v>
      </c>
      <c r="S52" s="247" t="s">
        <v>138</v>
      </c>
      <c r="T52" s="248" t="s">
        <v>138</v>
      </c>
      <c r="U52" s="223">
        <v>1.1020000000000001</v>
      </c>
      <c r="V52" s="223">
        <f>ROUND(E52*U52,2)</f>
        <v>2.2000000000000002</v>
      </c>
      <c r="W52" s="223"/>
      <c r="X52" s="223" t="s">
        <v>139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31</v>
      </c>
      <c r="B53" s="243" t="s">
        <v>173</v>
      </c>
      <c r="C53" s="256" t="s">
        <v>174</v>
      </c>
      <c r="D53" s="244" t="s">
        <v>0</v>
      </c>
      <c r="E53" s="245">
        <v>180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 t="s">
        <v>152</v>
      </c>
      <c r="S53" s="247" t="s">
        <v>138</v>
      </c>
      <c r="T53" s="248" t="s">
        <v>138</v>
      </c>
      <c r="U53" s="223">
        <v>0</v>
      </c>
      <c r="V53" s="223">
        <f>ROUND(E53*U53,2)</f>
        <v>0</v>
      </c>
      <c r="W53" s="223"/>
      <c r="X53" s="223" t="s">
        <v>139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140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4">
        <v>32</v>
      </c>
      <c r="B54" s="235" t="s">
        <v>222</v>
      </c>
      <c r="C54" s="254" t="s">
        <v>223</v>
      </c>
      <c r="D54" s="236" t="s">
        <v>161</v>
      </c>
      <c r="E54" s="237">
        <v>25</v>
      </c>
      <c r="F54" s="238"/>
      <c r="G54" s="239">
        <f>ROUND(E54*F54,2)</f>
        <v>0</v>
      </c>
      <c r="H54" s="238"/>
      <c r="I54" s="239">
        <f>ROUND(E54*H54,2)</f>
        <v>0</v>
      </c>
      <c r="J54" s="238"/>
      <c r="K54" s="239">
        <f>ROUND(E54*J54,2)</f>
        <v>0</v>
      </c>
      <c r="L54" s="239">
        <v>21</v>
      </c>
      <c r="M54" s="239">
        <f>G54*(1+L54/100)</f>
        <v>0</v>
      </c>
      <c r="N54" s="239">
        <v>0</v>
      </c>
      <c r="O54" s="239">
        <f>ROUND(E54*N54,2)</f>
        <v>0</v>
      </c>
      <c r="P54" s="239">
        <v>0</v>
      </c>
      <c r="Q54" s="239">
        <f>ROUND(E54*P54,2)</f>
        <v>0</v>
      </c>
      <c r="R54" s="239"/>
      <c r="S54" s="239" t="s">
        <v>224</v>
      </c>
      <c r="T54" s="240" t="s">
        <v>225</v>
      </c>
      <c r="U54" s="223">
        <v>0.04</v>
      </c>
      <c r="V54" s="223">
        <f>ROUND(E54*U54,2)</f>
        <v>1</v>
      </c>
      <c r="W54" s="223"/>
      <c r="X54" s="223" t="s">
        <v>139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140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5" t="s">
        <v>226</v>
      </c>
      <c r="D55" s="241"/>
      <c r="E55" s="241"/>
      <c r="F55" s="241"/>
      <c r="G55" s="241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142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42">
        <v>33</v>
      </c>
      <c r="B56" s="243" t="s">
        <v>227</v>
      </c>
      <c r="C56" s="256" t="s">
        <v>228</v>
      </c>
      <c r="D56" s="244" t="s">
        <v>161</v>
      </c>
      <c r="E56" s="245">
        <v>10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3.3E-4</v>
      </c>
      <c r="O56" s="247">
        <f>ROUND(E56*N56,2)</f>
        <v>0</v>
      </c>
      <c r="P56" s="247">
        <v>0</v>
      </c>
      <c r="Q56" s="247">
        <f>ROUND(E56*P56,2)</f>
        <v>0</v>
      </c>
      <c r="R56" s="247" t="s">
        <v>194</v>
      </c>
      <c r="S56" s="247" t="s">
        <v>138</v>
      </c>
      <c r="T56" s="248" t="s">
        <v>138</v>
      </c>
      <c r="U56" s="223">
        <v>0</v>
      </c>
      <c r="V56" s="223">
        <f>ROUND(E56*U56,2)</f>
        <v>0</v>
      </c>
      <c r="W56" s="223"/>
      <c r="X56" s="223" t="s">
        <v>195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196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28" t="s">
        <v>132</v>
      </c>
      <c r="B57" s="229" t="s">
        <v>98</v>
      </c>
      <c r="C57" s="253" t="s">
        <v>99</v>
      </c>
      <c r="D57" s="230"/>
      <c r="E57" s="231"/>
      <c r="F57" s="232"/>
      <c r="G57" s="232">
        <f>SUMIF(AG58:AG94,"&lt;&gt;NOR",G58:G94)</f>
        <v>0</v>
      </c>
      <c r="H57" s="232"/>
      <c r="I57" s="232">
        <f>SUM(I58:I94)</f>
        <v>0</v>
      </c>
      <c r="J57" s="232"/>
      <c r="K57" s="232">
        <f>SUM(K58:K94)</f>
        <v>0</v>
      </c>
      <c r="L57" s="232"/>
      <c r="M57" s="232">
        <f>SUM(M58:M94)</f>
        <v>0</v>
      </c>
      <c r="N57" s="232"/>
      <c r="O57" s="232">
        <f>SUM(O58:O94)</f>
        <v>0.13999999999999999</v>
      </c>
      <c r="P57" s="232"/>
      <c r="Q57" s="232">
        <f>SUM(Q58:Q94)</f>
        <v>0</v>
      </c>
      <c r="R57" s="232"/>
      <c r="S57" s="232"/>
      <c r="T57" s="233"/>
      <c r="U57" s="227"/>
      <c r="V57" s="227">
        <f>SUM(V58:V94)</f>
        <v>19.739999999999998</v>
      </c>
      <c r="W57" s="227"/>
      <c r="X57" s="227"/>
      <c r="AG57" t="s">
        <v>133</v>
      </c>
    </row>
    <row r="58" spans="1:60" outlineLevel="1" x14ac:dyDescent="0.2">
      <c r="A58" s="242">
        <v>34</v>
      </c>
      <c r="B58" s="243" t="s">
        <v>229</v>
      </c>
      <c r="C58" s="256" t="s">
        <v>230</v>
      </c>
      <c r="D58" s="244" t="s">
        <v>151</v>
      </c>
      <c r="E58" s="245">
        <v>1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2.9999999999999997E-4</v>
      </c>
      <c r="O58" s="247">
        <f>ROUND(E58*N58,2)</f>
        <v>0</v>
      </c>
      <c r="P58" s="247">
        <v>0</v>
      </c>
      <c r="Q58" s="247">
        <f>ROUND(E58*P58,2)</f>
        <v>0</v>
      </c>
      <c r="R58" s="247" t="s">
        <v>148</v>
      </c>
      <c r="S58" s="247" t="s">
        <v>138</v>
      </c>
      <c r="T58" s="248" t="s">
        <v>138</v>
      </c>
      <c r="U58" s="223">
        <v>0.17</v>
      </c>
      <c r="V58" s="223">
        <f>ROUND(E58*U58,2)</f>
        <v>0.17</v>
      </c>
      <c r="W58" s="223"/>
      <c r="X58" s="223" t="s">
        <v>139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42">
        <v>35</v>
      </c>
      <c r="B59" s="243" t="s">
        <v>231</v>
      </c>
      <c r="C59" s="256" t="s">
        <v>232</v>
      </c>
      <c r="D59" s="244" t="s">
        <v>151</v>
      </c>
      <c r="E59" s="245">
        <v>1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7.6999999999999996E-4</v>
      </c>
      <c r="O59" s="247">
        <f>ROUND(E59*N59,2)</f>
        <v>0</v>
      </c>
      <c r="P59" s="247">
        <v>0</v>
      </c>
      <c r="Q59" s="247">
        <f>ROUND(E59*P59,2)</f>
        <v>0</v>
      </c>
      <c r="R59" s="247" t="s">
        <v>148</v>
      </c>
      <c r="S59" s="247" t="s">
        <v>138</v>
      </c>
      <c r="T59" s="248" t="s">
        <v>138</v>
      </c>
      <c r="U59" s="223">
        <v>0.18</v>
      </c>
      <c r="V59" s="223">
        <f>ROUND(E59*U59,2)</f>
        <v>0.18</v>
      </c>
      <c r="W59" s="223"/>
      <c r="X59" s="223" t="s">
        <v>139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140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2">
        <v>36</v>
      </c>
      <c r="B60" s="243" t="s">
        <v>233</v>
      </c>
      <c r="C60" s="256" t="s">
        <v>234</v>
      </c>
      <c r="D60" s="244" t="s">
        <v>151</v>
      </c>
      <c r="E60" s="245">
        <v>1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3.6999999999999999E-4</v>
      </c>
      <c r="O60" s="247">
        <f>ROUND(E60*N60,2)</f>
        <v>0</v>
      </c>
      <c r="P60" s="247">
        <v>0</v>
      </c>
      <c r="Q60" s="247">
        <f>ROUND(E60*P60,2)</f>
        <v>0</v>
      </c>
      <c r="R60" s="247" t="s">
        <v>148</v>
      </c>
      <c r="S60" s="247" t="s">
        <v>138</v>
      </c>
      <c r="T60" s="248" t="s">
        <v>138</v>
      </c>
      <c r="U60" s="223">
        <v>0.21</v>
      </c>
      <c r="V60" s="223">
        <f>ROUND(E60*U60,2)</f>
        <v>0.21</v>
      </c>
      <c r="W60" s="223"/>
      <c r="X60" s="223" t="s">
        <v>139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140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4">
        <v>37</v>
      </c>
      <c r="B61" s="235" t="s">
        <v>235</v>
      </c>
      <c r="C61" s="254" t="s">
        <v>236</v>
      </c>
      <c r="D61" s="236" t="s">
        <v>147</v>
      </c>
      <c r="E61" s="237">
        <v>8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4.3400000000000001E-3</v>
      </c>
      <c r="O61" s="239">
        <f>ROUND(E61*N61,2)</f>
        <v>0.03</v>
      </c>
      <c r="P61" s="239">
        <v>0</v>
      </c>
      <c r="Q61" s="239">
        <f>ROUND(E61*P61,2)</f>
        <v>0</v>
      </c>
      <c r="R61" s="239" t="s">
        <v>152</v>
      </c>
      <c r="S61" s="239" t="s">
        <v>138</v>
      </c>
      <c r="T61" s="240" t="s">
        <v>138</v>
      </c>
      <c r="U61" s="223">
        <v>0.98</v>
      </c>
      <c r="V61" s="223">
        <f>ROUND(E61*U61,2)</f>
        <v>7.84</v>
      </c>
      <c r="W61" s="223"/>
      <c r="X61" s="223" t="s">
        <v>139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140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60" t="s">
        <v>237</v>
      </c>
      <c r="D62" s="225"/>
      <c r="E62" s="226">
        <v>1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208</v>
      </c>
      <c r="AH62" s="213">
        <v>5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60" t="s">
        <v>238</v>
      </c>
      <c r="D63" s="225"/>
      <c r="E63" s="226">
        <v>2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3"/>
      <c r="Z63" s="213"/>
      <c r="AA63" s="213"/>
      <c r="AB63" s="213"/>
      <c r="AC63" s="213"/>
      <c r="AD63" s="213"/>
      <c r="AE63" s="213"/>
      <c r="AF63" s="213"/>
      <c r="AG63" s="213" t="s">
        <v>208</v>
      </c>
      <c r="AH63" s="213">
        <v>5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60" t="s">
        <v>239</v>
      </c>
      <c r="D64" s="225"/>
      <c r="E64" s="226">
        <v>2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3"/>
      <c r="Z64" s="213"/>
      <c r="AA64" s="213"/>
      <c r="AB64" s="213"/>
      <c r="AC64" s="213"/>
      <c r="AD64" s="213"/>
      <c r="AE64" s="213"/>
      <c r="AF64" s="213"/>
      <c r="AG64" s="213" t="s">
        <v>208</v>
      </c>
      <c r="AH64" s="213">
        <v>5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60" t="s">
        <v>240</v>
      </c>
      <c r="D65" s="225"/>
      <c r="E65" s="226">
        <v>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208</v>
      </c>
      <c r="AH65" s="213">
        <v>5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60" t="s">
        <v>241</v>
      </c>
      <c r="D66" s="225"/>
      <c r="E66" s="226">
        <v>1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3"/>
      <c r="Z66" s="213"/>
      <c r="AA66" s="213"/>
      <c r="AB66" s="213"/>
      <c r="AC66" s="213"/>
      <c r="AD66" s="213"/>
      <c r="AE66" s="213"/>
      <c r="AF66" s="213"/>
      <c r="AG66" s="213" t="s">
        <v>208</v>
      </c>
      <c r="AH66" s="213">
        <v>5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60" t="s">
        <v>242</v>
      </c>
      <c r="D67" s="225"/>
      <c r="E67" s="226">
        <v>1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208</v>
      </c>
      <c r="AH67" s="213">
        <v>5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42">
        <v>38</v>
      </c>
      <c r="B68" s="243" t="s">
        <v>243</v>
      </c>
      <c r="C68" s="256" t="s">
        <v>244</v>
      </c>
      <c r="D68" s="244" t="s">
        <v>147</v>
      </c>
      <c r="E68" s="245">
        <v>14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2.3800000000000002E-3</v>
      </c>
      <c r="O68" s="247">
        <f>ROUND(E68*N68,2)</f>
        <v>0.03</v>
      </c>
      <c r="P68" s="247">
        <v>0</v>
      </c>
      <c r="Q68" s="247">
        <f>ROUND(E68*P68,2)</f>
        <v>0</v>
      </c>
      <c r="R68" s="247" t="s">
        <v>152</v>
      </c>
      <c r="S68" s="247" t="s">
        <v>138</v>
      </c>
      <c r="T68" s="248" t="s">
        <v>138</v>
      </c>
      <c r="U68" s="223">
        <v>0.6</v>
      </c>
      <c r="V68" s="223">
        <f>ROUND(E68*U68,2)</f>
        <v>8.4</v>
      </c>
      <c r="W68" s="223"/>
      <c r="X68" s="223" t="s">
        <v>139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140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39</v>
      </c>
      <c r="B69" s="243" t="s">
        <v>245</v>
      </c>
      <c r="C69" s="256" t="s">
        <v>246</v>
      </c>
      <c r="D69" s="244" t="s">
        <v>151</v>
      </c>
      <c r="E69" s="245">
        <v>2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1.0399999999999999E-3</v>
      </c>
      <c r="O69" s="247">
        <f>ROUND(E69*N69,2)</f>
        <v>0</v>
      </c>
      <c r="P69" s="247">
        <v>0</v>
      </c>
      <c r="Q69" s="247">
        <f>ROUND(E69*P69,2)</f>
        <v>0</v>
      </c>
      <c r="R69" s="247" t="s">
        <v>152</v>
      </c>
      <c r="S69" s="247" t="s">
        <v>138</v>
      </c>
      <c r="T69" s="248" t="s">
        <v>138</v>
      </c>
      <c r="U69" s="223">
        <v>0.35</v>
      </c>
      <c r="V69" s="223">
        <f>ROUND(E69*U69,2)</f>
        <v>0.7</v>
      </c>
      <c r="W69" s="223"/>
      <c r="X69" s="223" t="s">
        <v>139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140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4">
        <v>40</v>
      </c>
      <c r="B70" s="235" t="s">
        <v>175</v>
      </c>
      <c r="C70" s="254" t="s">
        <v>176</v>
      </c>
      <c r="D70" s="236" t="s">
        <v>0</v>
      </c>
      <c r="E70" s="237">
        <v>20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9">
        <v>0</v>
      </c>
      <c r="O70" s="239">
        <f>ROUND(E70*N70,2)</f>
        <v>0</v>
      </c>
      <c r="P70" s="239">
        <v>0</v>
      </c>
      <c r="Q70" s="239">
        <f>ROUND(E70*P70,2)</f>
        <v>0</v>
      </c>
      <c r="R70" s="239" t="s">
        <v>152</v>
      </c>
      <c r="S70" s="239" t="s">
        <v>138</v>
      </c>
      <c r="T70" s="240" t="s">
        <v>138</v>
      </c>
      <c r="U70" s="223">
        <v>0</v>
      </c>
      <c r="V70" s="223">
        <f>ROUND(E70*U70,2)</f>
        <v>0</v>
      </c>
      <c r="W70" s="223"/>
      <c r="X70" s="223" t="s">
        <v>139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140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60" t="s">
        <v>238</v>
      </c>
      <c r="D71" s="225"/>
      <c r="E71" s="226">
        <v>2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208</v>
      </c>
      <c r="AH71" s="213">
        <v>5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60" t="s">
        <v>247</v>
      </c>
      <c r="D72" s="225"/>
      <c r="E72" s="226">
        <v>1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3"/>
      <c r="Z72" s="213"/>
      <c r="AA72" s="213"/>
      <c r="AB72" s="213"/>
      <c r="AC72" s="213"/>
      <c r="AD72" s="213"/>
      <c r="AE72" s="213"/>
      <c r="AF72" s="213"/>
      <c r="AG72" s="213" t="s">
        <v>208</v>
      </c>
      <c r="AH72" s="213">
        <v>5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60" t="s">
        <v>248</v>
      </c>
      <c r="D73" s="225"/>
      <c r="E73" s="226">
        <v>1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3"/>
      <c r="Z73" s="213"/>
      <c r="AA73" s="213"/>
      <c r="AB73" s="213"/>
      <c r="AC73" s="213"/>
      <c r="AD73" s="213"/>
      <c r="AE73" s="213"/>
      <c r="AF73" s="213"/>
      <c r="AG73" s="213" t="s">
        <v>208</v>
      </c>
      <c r="AH73" s="213">
        <v>5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60" t="s">
        <v>249</v>
      </c>
      <c r="D74" s="225"/>
      <c r="E74" s="226">
        <v>1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208</v>
      </c>
      <c r="AH74" s="213">
        <v>5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60" t="s">
        <v>239</v>
      </c>
      <c r="D75" s="225"/>
      <c r="E75" s="226">
        <v>2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3"/>
      <c r="Z75" s="213"/>
      <c r="AA75" s="213"/>
      <c r="AB75" s="213"/>
      <c r="AC75" s="213"/>
      <c r="AD75" s="213"/>
      <c r="AE75" s="213"/>
      <c r="AF75" s="213"/>
      <c r="AG75" s="213" t="s">
        <v>208</v>
      </c>
      <c r="AH75" s="213">
        <v>5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60" t="s">
        <v>240</v>
      </c>
      <c r="D76" s="225"/>
      <c r="E76" s="226">
        <v>1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208</v>
      </c>
      <c r="AH76" s="213">
        <v>5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60" t="s">
        <v>250</v>
      </c>
      <c r="D77" s="225"/>
      <c r="E77" s="226">
        <v>1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3"/>
      <c r="Z77" s="213"/>
      <c r="AA77" s="213"/>
      <c r="AB77" s="213"/>
      <c r="AC77" s="213"/>
      <c r="AD77" s="213"/>
      <c r="AE77" s="213"/>
      <c r="AF77" s="213"/>
      <c r="AG77" s="213" t="s">
        <v>208</v>
      </c>
      <c r="AH77" s="213">
        <v>5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60" t="s">
        <v>251</v>
      </c>
      <c r="D78" s="225"/>
      <c r="E78" s="226">
        <v>8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3"/>
      <c r="Z78" s="213"/>
      <c r="AA78" s="213"/>
      <c r="AB78" s="213"/>
      <c r="AC78" s="213"/>
      <c r="AD78" s="213"/>
      <c r="AE78" s="213"/>
      <c r="AF78" s="213"/>
      <c r="AG78" s="213" t="s">
        <v>208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60" t="s">
        <v>252</v>
      </c>
      <c r="D79" s="225"/>
      <c r="E79" s="226">
        <v>1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3"/>
      <c r="Z79" s="213"/>
      <c r="AA79" s="213"/>
      <c r="AB79" s="213"/>
      <c r="AC79" s="213"/>
      <c r="AD79" s="213"/>
      <c r="AE79" s="213"/>
      <c r="AF79" s="213"/>
      <c r="AG79" s="213" t="s">
        <v>208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60" t="s">
        <v>252</v>
      </c>
      <c r="D80" s="225"/>
      <c r="E80" s="226">
        <v>1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3"/>
      <c r="Z80" s="213"/>
      <c r="AA80" s="213"/>
      <c r="AB80" s="213"/>
      <c r="AC80" s="213"/>
      <c r="AD80" s="213"/>
      <c r="AE80" s="213"/>
      <c r="AF80" s="213"/>
      <c r="AG80" s="213" t="s">
        <v>208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60" t="s">
        <v>241</v>
      </c>
      <c r="D81" s="225"/>
      <c r="E81" s="226">
        <v>1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208</v>
      </c>
      <c r="AH81" s="213">
        <v>5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2">
        <v>41</v>
      </c>
      <c r="B82" s="243" t="s">
        <v>253</v>
      </c>
      <c r="C82" s="256" t="s">
        <v>254</v>
      </c>
      <c r="D82" s="244" t="s">
        <v>151</v>
      </c>
      <c r="E82" s="245">
        <v>1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2.3000000000000001E-4</v>
      </c>
      <c r="O82" s="247">
        <f>ROUND(E82*N82,2)</f>
        <v>0</v>
      </c>
      <c r="P82" s="247">
        <v>0</v>
      </c>
      <c r="Q82" s="247">
        <f>ROUND(E82*P82,2)</f>
        <v>0</v>
      </c>
      <c r="R82" s="247"/>
      <c r="S82" s="247" t="s">
        <v>224</v>
      </c>
      <c r="T82" s="248" t="s">
        <v>225</v>
      </c>
      <c r="U82" s="223">
        <v>0.38</v>
      </c>
      <c r="V82" s="223">
        <f>ROUND(E82*U82,2)</f>
        <v>0.38</v>
      </c>
      <c r="W82" s="223"/>
      <c r="X82" s="223" t="s">
        <v>139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140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2">
        <v>42</v>
      </c>
      <c r="B83" s="243" t="s">
        <v>255</v>
      </c>
      <c r="C83" s="256" t="s">
        <v>256</v>
      </c>
      <c r="D83" s="244" t="s">
        <v>147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5.11E-3</v>
      </c>
      <c r="O83" s="247">
        <f>ROUND(E83*N83,2)</f>
        <v>0.01</v>
      </c>
      <c r="P83" s="247">
        <v>0</v>
      </c>
      <c r="Q83" s="247">
        <f>ROUND(E83*P83,2)</f>
        <v>0</v>
      </c>
      <c r="R83" s="247"/>
      <c r="S83" s="247" t="s">
        <v>224</v>
      </c>
      <c r="T83" s="248" t="s">
        <v>225</v>
      </c>
      <c r="U83" s="223">
        <v>1.86</v>
      </c>
      <c r="V83" s="223">
        <f>ROUND(E83*U83,2)</f>
        <v>1.86</v>
      </c>
      <c r="W83" s="223"/>
      <c r="X83" s="223" t="s">
        <v>139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34">
        <v>43</v>
      </c>
      <c r="B84" s="235" t="s">
        <v>257</v>
      </c>
      <c r="C84" s="254" t="s">
        <v>258</v>
      </c>
      <c r="D84" s="236" t="s">
        <v>151</v>
      </c>
      <c r="E84" s="237">
        <v>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9">
        <v>0</v>
      </c>
      <c r="O84" s="239">
        <f>ROUND(E84*N84,2)</f>
        <v>0</v>
      </c>
      <c r="P84" s="239">
        <v>0</v>
      </c>
      <c r="Q84" s="239">
        <f>ROUND(E84*P84,2)</f>
        <v>0</v>
      </c>
      <c r="R84" s="239"/>
      <c r="S84" s="239" t="s">
        <v>224</v>
      </c>
      <c r="T84" s="240" t="s">
        <v>184</v>
      </c>
      <c r="U84" s="223">
        <v>0</v>
      </c>
      <c r="V84" s="223">
        <f>ROUND(E84*U84,2)</f>
        <v>0</v>
      </c>
      <c r="W84" s="223"/>
      <c r="X84" s="223" t="s">
        <v>139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5" t="s">
        <v>259</v>
      </c>
      <c r="D85" s="241"/>
      <c r="E85" s="241"/>
      <c r="F85" s="241"/>
      <c r="G85" s="241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3"/>
      <c r="Z85" s="213"/>
      <c r="AA85" s="213"/>
      <c r="AB85" s="213"/>
      <c r="AC85" s="213"/>
      <c r="AD85" s="213"/>
      <c r="AE85" s="213"/>
      <c r="AF85" s="213"/>
      <c r="AG85" s="213" t="s">
        <v>142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2">
        <v>44</v>
      </c>
      <c r="B86" s="243" t="s">
        <v>260</v>
      </c>
      <c r="C86" s="256" t="s">
        <v>261</v>
      </c>
      <c r="D86" s="244" t="s">
        <v>151</v>
      </c>
      <c r="E86" s="245">
        <v>2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21</v>
      </c>
      <c r="M86" s="247">
        <f>G86*(1+L86/100)</f>
        <v>0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7"/>
      <c r="S86" s="247" t="s">
        <v>224</v>
      </c>
      <c r="T86" s="248" t="s">
        <v>262</v>
      </c>
      <c r="U86" s="223">
        <v>0</v>
      </c>
      <c r="V86" s="223">
        <f>ROUND(E86*U86,2)</f>
        <v>0</v>
      </c>
      <c r="W86" s="223"/>
      <c r="X86" s="223" t="s">
        <v>195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196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2">
        <v>45</v>
      </c>
      <c r="B87" s="243" t="s">
        <v>263</v>
      </c>
      <c r="C87" s="256" t="s">
        <v>264</v>
      </c>
      <c r="D87" s="244" t="s">
        <v>151</v>
      </c>
      <c r="E87" s="245">
        <v>1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2E-3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 t="s">
        <v>224</v>
      </c>
      <c r="T87" s="248" t="s">
        <v>184</v>
      </c>
      <c r="U87" s="223">
        <v>0</v>
      </c>
      <c r="V87" s="223">
        <f>ROUND(E87*U87,2)</f>
        <v>0</v>
      </c>
      <c r="W87" s="223"/>
      <c r="X87" s="223" t="s">
        <v>195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196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42">
        <v>46</v>
      </c>
      <c r="B88" s="243" t="s">
        <v>265</v>
      </c>
      <c r="C88" s="256" t="s">
        <v>266</v>
      </c>
      <c r="D88" s="244" t="s">
        <v>151</v>
      </c>
      <c r="E88" s="245">
        <v>1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1.1000000000000001E-3</v>
      </c>
      <c r="O88" s="247">
        <f>ROUND(E88*N88,2)</f>
        <v>0</v>
      </c>
      <c r="P88" s="247">
        <v>0</v>
      </c>
      <c r="Q88" s="247">
        <f>ROUND(E88*P88,2)</f>
        <v>0</v>
      </c>
      <c r="R88" s="247" t="s">
        <v>194</v>
      </c>
      <c r="S88" s="247" t="s">
        <v>138</v>
      </c>
      <c r="T88" s="248" t="s">
        <v>138</v>
      </c>
      <c r="U88" s="223">
        <v>0</v>
      </c>
      <c r="V88" s="223">
        <f>ROUND(E88*U88,2)</f>
        <v>0</v>
      </c>
      <c r="W88" s="223"/>
      <c r="X88" s="223" t="s">
        <v>195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196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45" outlineLevel="1" x14ac:dyDescent="0.2">
      <c r="A89" s="242">
        <v>47</v>
      </c>
      <c r="B89" s="243" t="s">
        <v>267</v>
      </c>
      <c r="C89" s="256" t="s">
        <v>268</v>
      </c>
      <c r="D89" s="244" t="s">
        <v>151</v>
      </c>
      <c r="E89" s="245">
        <v>2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1.3299999999999999E-2</v>
      </c>
      <c r="O89" s="247">
        <f>ROUND(E89*N89,2)</f>
        <v>0.03</v>
      </c>
      <c r="P89" s="247">
        <v>0</v>
      </c>
      <c r="Q89" s="247">
        <f>ROUND(E89*P89,2)</f>
        <v>0</v>
      </c>
      <c r="R89" s="247" t="s">
        <v>194</v>
      </c>
      <c r="S89" s="247" t="s">
        <v>138</v>
      </c>
      <c r="T89" s="248" t="s">
        <v>138</v>
      </c>
      <c r="U89" s="223">
        <v>0</v>
      </c>
      <c r="V89" s="223">
        <f>ROUND(E89*U89,2)</f>
        <v>0</v>
      </c>
      <c r="W89" s="223"/>
      <c r="X89" s="223" t="s">
        <v>195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196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 x14ac:dyDescent="0.2">
      <c r="A90" s="242">
        <v>48</v>
      </c>
      <c r="B90" s="243" t="s">
        <v>269</v>
      </c>
      <c r="C90" s="256" t="s">
        <v>270</v>
      </c>
      <c r="D90" s="244" t="s">
        <v>151</v>
      </c>
      <c r="E90" s="245">
        <v>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1.4E-2</v>
      </c>
      <c r="O90" s="247">
        <f>ROUND(E90*N90,2)</f>
        <v>0.01</v>
      </c>
      <c r="P90" s="247">
        <v>0</v>
      </c>
      <c r="Q90" s="247">
        <f>ROUND(E90*P90,2)</f>
        <v>0</v>
      </c>
      <c r="R90" s="247" t="s">
        <v>194</v>
      </c>
      <c r="S90" s="247" t="s">
        <v>138</v>
      </c>
      <c r="T90" s="248" t="s">
        <v>184</v>
      </c>
      <c r="U90" s="223">
        <v>0</v>
      </c>
      <c r="V90" s="223">
        <f>ROUND(E90*U90,2)</f>
        <v>0</v>
      </c>
      <c r="W90" s="223"/>
      <c r="X90" s="223" t="s">
        <v>195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196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33.75" outlineLevel="1" x14ac:dyDescent="0.2">
      <c r="A91" s="242">
        <v>49</v>
      </c>
      <c r="B91" s="243" t="s">
        <v>271</v>
      </c>
      <c r="C91" s="256" t="s">
        <v>272</v>
      </c>
      <c r="D91" s="244" t="s">
        <v>151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5.5999999999999999E-3</v>
      </c>
      <c r="O91" s="247">
        <f>ROUND(E91*N91,2)</f>
        <v>0.01</v>
      </c>
      <c r="P91" s="247">
        <v>0</v>
      </c>
      <c r="Q91" s="247">
        <f>ROUND(E91*P91,2)</f>
        <v>0</v>
      </c>
      <c r="R91" s="247" t="s">
        <v>194</v>
      </c>
      <c r="S91" s="247" t="s">
        <v>138</v>
      </c>
      <c r="T91" s="248" t="s">
        <v>138</v>
      </c>
      <c r="U91" s="223">
        <v>0</v>
      </c>
      <c r="V91" s="223">
        <f>ROUND(E91*U91,2)</f>
        <v>0</v>
      </c>
      <c r="W91" s="223"/>
      <c r="X91" s="223" t="s">
        <v>195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196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42">
        <v>50</v>
      </c>
      <c r="B92" s="243" t="s">
        <v>273</v>
      </c>
      <c r="C92" s="256" t="s">
        <v>274</v>
      </c>
      <c r="D92" s="244" t="s">
        <v>151</v>
      </c>
      <c r="E92" s="245">
        <v>8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8.0000000000000004E-4</v>
      </c>
      <c r="O92" s="247">
        <f>ROUND(E92*N92,2)</f>
        <v>0.01</v>
      </c>
      <c r="P92" s="247">
        <v>0</v>
      </c>
      <c r="Q92" s="247">
        <f>ROUND(E92*P92,2)</f>
        <v>0</v>
      </c>
      <c r="R92" s="247" t="s">
        <v>194</v>
      </c>
      <c r="S92" s="247" t="s">
        <v>138</v>
      </c>
      <c r="T92" s="248" t="s">
        <v>138</v>
      </c>
      <c r="U92" s="223">
        <v>0</v>
      </c>
      <c r="V92" s="223">
        <f>ROUND(E92*U92,2)</f>
        <v>0</v>
      </c>
      <c r="W92" s="223"/>
      <c r="X92" s="223" t="s">
        <v>195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196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2">
        <v>51</v>
      </c>
      <c r="B93" s="243" t="s">
        <v>275</v>
      </c>
      <c r="C93" s="256" t="s">
        <v>276</v>
      </c>
      <c r="D93" s="244" t="s">
        <v>151</v>
      </c>
      <c r="E93" s="245">
        <v>1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7.1500000000000001E-3</v>
      </c>
      <c r="O93" s="247">
        <f>ROUND(E93*N93,2)</f>
        <v>0.01</v>
      </c>
      <c r="P93" s="247">
        <v>0</v>
      </c>
      <c r="Q93" s="247">
        <f>ROUND(E93*P93,2)</f>
        <v>0</v>
      </c>
      <c r="R93" s="247" t="s">
        <v>194</v>
      </c>
      <c r="S93" s="247" t="s">
        <v>138</v>
      </c>
      <c r="T93" s="248" t="s">
        <v>138</v>
      </c>
      <c r="U93" s="223">
        <v>0</v>
      </c>
      <c r="V93" s="223">
        <f>ROUND(E93*U93,2)</f>
        <v>0</v>
      </c>
      <c r="W93" s="223"/>
      <c r="X93" s="223" t="s">
        <v>195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196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2">
        <v>52</v>
      </c>
      <c r="B94" s="243" t="s">
        <v>277</v>
      </c>
      <c r="C94" s="256" t="s">
        <v>278</v>
      </c>
      <c r="D94" s="244" t="s">
        <v>151</v>
      </c>
      <c r="E94" s="245">
        <v>1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3.5000000000000001E-3</v>
      </c>
      <c r="O94" s="247">
        <f>ROUND(E94*N94,2)</f>
        <v>0</v>
      </c>
      <c r="P94" s="247">
        <v>0</v>
      </c>
      <c r="Q94" s="247">
        <f>ROUND(E94*P94,2)</f>
        <v>0</v>
      </c>
      <c r="R94" s="247" t="s">
        <v>194</v>
      </c>
      <c r="S94" s="247" t="s">
        <v>138</v>
      </c>
      <c r="T94" s="248" t="s">
        <v>138</v>
      </c>
      <c r="U94" s="223">
        <v>0</v>
      </c>
      <c r="V94" s="223">
        <f>ROUND(E94*U94,2)</f>
        <v>0</v>
      </c>
      <c r="W94" s="223"/>
      <c r="X94" s="223" t="s">
        <v>195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196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132</v>
      </c>
      <c r="B95" s="229" t="s">
        <v>100</v>
      </c>
      <c r="C95" s="253" t="s">
        <v>101</v>
      </c>
      <c r="D95" s="230"/>
      <c r="E95" s="231"/>
      <c r="F95" s="232"/>
      <c r="G95" s="232">
        <f>SUMIF(AG96:AG96,"&lt;&gt;NOR",G96:G96)</f>
        <v>0</v>
      </c>
      <c r="H95" s="232"/>
      <c r="I95" s="232">
        <f>SUM(I96:I96)</f>
        <v>0</v>
      </c>
      <c r="J95" s="232"/>
      <c r="K95" s="232">
        <f>SUM(K96:K96)</f>
        <v>0</v>
      </c>
      <c r="L95" s="232"/>
      <c r="M95" s="232">
        <f>SUM(M96:M96)</f>
        <v>0</v>
      </c>
      <c r="N95" s="232"/>
      <c r="O95" s="232">
        <f>SUM(O96:O96)</f>
        <v>0</v>
      </c>
      <c r="P95" s="232"/>
      <c r="Q95" s="232">
        <f>SUM(Q96:Q96)</f>
        <v>0</v>
      </c>
      <c r="R95" s="232"/>
      <c r="S95" s="232"/>
      <c r="T95" s="233"/>
      <c r="U95" s="227"/>
      <c r="V95" s="227">
        <f>SUM(V96:V96)</f>
        <v>0</v>
      </c>
      <c r="W95" s="227"/>
      <c r="X95" s="227"/>
      <c r="AG95" t="s">
        <v>133</v>
      </c>
    </row>
    <row r="96" spans="1:60" outlineLevel="1" x14ac:dyDescent="0.2">
      <c r="A96" s="242">
        <v>53</v>
      </c>
      <c r="B96" s="243" t="s">
        <v>279</v>
      </c>
      <c r="C96" s="256" t="s">
        <v>280</v>
      </c>
      <c r="D96" s="244" t="s">
        <v>147</v>
      </c>
      <c r="E96" s="245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 t="s">
        <v>224</v>
      </c>
      <c r="T96" s="248" t="s">
        <v>184</v>
      </c>
      <c r="U96" s="223">
        <v>0</v>
      </c>
      <c r="V96" s="223">
        <f>ROUND(E96*U96,2)</f>
        <v>0</v>
      </c>
      <c r="W96" s="223"/>
      <c r="X96" s="223" t="s">
        <v>281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282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28" t="s">
        <v>132</v>
      </c>
      <c r="B97" s="229" t="s">
        <v>102</v>
      </c>
      <c r="C97" s="253" t="s">
        <v>103</v>
      </c>
      <c r="D97" s="230"/>
      <c r="E97" s="231"/>
      <c r="F97" s="232"/>
      <c r="G97" s="232">
        <f>SUMIF(AG98:AG99,"&lt;&gt;NOR",G98:G99)</f>
        <v>0</v>
      </c>
      <c r="H97" s="232"/>
      <c r="I97" s="232">
        <f>SUM(I98:I99)</f>
        <v>0</v>
      </c>
      <c r="J97" s="232"/>
      <c r="K97" s="232">
        <f>SUM(K98:K99)</f>
        <v>0</v>
      </c>
      <c r="L97" s="232"/>
      <c r="M97" s="232">
        <f>SUM(M98:M99)</f>
        <v>0</v>
      </c>
      <c r="N97" s="232"/>
      <c r="O97" s="232">
        <f>SUM(O98:O99)</f>
        <v>0</v>
      </c>
      <c r="P97" s="232"/>
      <c r="Q97" s="232">
        <f>SUM(Q98:Q99)</f>
        <v>0</v>
      </c>
      <c r="R97" s="232"/>
      <c r="S97" s="232"/>
      <c r="T97" s="233"/>
      <c r="U97" s="227"/>
      <c r="V97" s="227">
        <f>SUM(V98:V99)</f>
        <v>3</v>
      </c>
      <c r="W97" s="227"/>
      <c r="X97" s="227"/>
      <c r="AG97" t="s">
        <v>133</v>
      </c>
    </row>
    <row r="98" spans="1:60" ht="22.5" outlineLevel="1" x14ac:dyDescent="0.2">
      <c r="A98" s="234">
        <v>54</v>
      </c>
      <c r="B98" s="235" t="s">
        <v>283</v>
      </c>
      <c r="C98" s="254" t="s">
        <v>284</v>
      </c>
      <c r="D98" s="236" t="s">
        <v>161</v>
      </c>
      <c r="E98" s="237">
        <v>25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9.0000000000000006E-5</v>
      </c>
      <c r="O98" s="239">
        <f>ROUND(E98*N98,2)</f>
        <v>0</v>
      </c>
      <c r="P98" s="239">
        <v>0</v>
      </c>
      <c r="Q98" s="239">
        <f>ROUND(E98*P98,2)</f>
        <v>0</v>
      </c>
      <c r="R98" s="239" t="s">
        <v>285</v>
      </c>
      <c r="S98" s="239" t="s">
        <v>138</v>
      </c>
      <c r="T98" s="240" t="s">
        <v>138</v>
      </c>
      <c r="U98" s="223">
        <v>0.12</v>
      </c>
      <c r="V98" s="223">
        <f>ROUND(E98*U98,2)</f>
        <v>3</v>
      </c>
      <c r="W98" s="223"/>
      <c r="X98" s="223" t="s">
        <v>139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140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7" t="s">
        <v>286</v>
      </c>
      <c r="D99" s="249"/>
      <c r="E99" s="249"/>
      <c r="F99" s="249"/>
      <c r="G99" s="249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3"/>
      <c r="Z99" s="213"/>
      <c r="AA99" s="213"/>
      <c r="AB99" s="213"/>
      <c r="AC99" s="213"/>
      <c r="AD99" s="213"/>
      <c r="AE99" s="213"/>
      <c r="AF99" s="213"/>
      <c r="AG99" s="213" t="s">
        <v>154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132</v>
      </c>
      <c r="B100" s="229" t="s">
        <v>104</v>
      </c>
      <c r="C100" s="253" t="s">
        <v>27</v>
      </c>
      <c r="D100" s="230"/>
      <c r="E100" s="231"/>
      <c r="F100" s="232"/>
      <c r="G100" s="232">
        <f>SUMIF(AG101:AG106,"&lt;&gt;NOR",G101:G106)</f>
        <v>0</v>
      </c>
      <c r="H100" s="232"/>
      <c r="I100" s="232">
        <f>SUM(I101:I106)</f>
        <v>0</v>
      </c>
      <c r="J100" s="232"/>
      <c r="K100" s="232">
        <f>SUM(K101:K106)</f>
        <v>0</v>
      </c>
      <c r="L100" s="232"/>
      <c r="M100" s="232">
        <f>SUM(M101:M106)</f>
        <v>0</v>
      </c>
      <c r="N100" s="232"/>
      <c r="O100" s="232">
        <f>SUM(O101:O106)</f>
        <v>0</v>
      </c>
      <c r="P100" s="232"/>
      <c r="Q100" s="232">
        <f>SUM(Q101:Q106)</f>
        <v>0</v>
      </c>
      <c r="R100" s="232"/>
      <c r="S100" s="232"/>
      <c r="T100" s="233"/>
      <c r="U100" s="227"/>
      <c r="V100" s="227">
        <f>SUM(V101:V106)</f>
        <v>20</v>
      </c>
      <c r="W100" s="227"/>
      <c r="X100" s="227"/>
      <c r="AG100" t="s">
        <v>133</v>
      </c>
    </row>
    <row r="101" spans="1:60" ht="22.5" outlineLevel="1" x14ac:dyDescent="0.2">
      <c r="A101" s="242">
        <v>55</v>
      </c>
      <c r="B101" s="243" t="s">
        <v>287</v>
      </c>
      <c r="C101" s="256" t="s">
        <v>288</v>
      </c>
      <c r="D101" s="244" t="s">
        <v>147</v>
      </c>
      <c r="E101" s="245">
        <v>1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 t="s">
        <v>224</v>
      </c>
      <c r="T101" s="248" t="s">
        <v>225</v>
      </c>
      <c r="U101" s="223">
        <v>0</v>
      </c>
      <c r="V101" s="223">
        <f>ROUND(E101*U101,2)</f>
        <v>0</v>
      </c>
      <c r="W101" s="223"/>
      <c r="X101" s="223" t="s">
        <v>139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289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2">
        <v>56</v>
      </c>
      <c r="B102" s="243" t="s">
        <v>290</v>
      </c>
      <c r="C102" s="256" t="s">
        <v>291</v>
      </c>
      <c r="D102" s="244" t="s">
        <v>147</v>
      </c>
      <c r="E102" s="245">
        <v>1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7">
        <v>0</v>
      </c>
      <c r="O102" s="247">
        <f>ROUND(E102*N102,2)</f>
        <v>0</v>
      </c>
      <c r="P102" s="247">
        <v>0</v>
      </c>
      <c r="Q102" s="247">
        <f>ROUND(E102*P102,2)</f>
        <v>0</v>
      </c>
      <c r="R102" s="247"/>
      <c r="S102" s="247" t="s">
        <v>224</v>
      </c>
      <c r="T102" s="248" t="s">
        <v>225</v>
      </c>
      <c r="U102" s="223">
        <v>0</v>
      </c>
      <c r="V102" s="223">
        <f>ROUND(E102*U102,2)</f>
        <v>0</v>
      </c>
      <c r="W102" s="223"/>
      <c r="X102" s="223" t="s">
        <v>139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289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2">
        <v>57</v>
      </c>
      <c r="B103" s="243" t="s">
        <v>292</v>
      </c>
      <c r="C103" s="256" t="s">
        <v>293</v>
      </c>
      <c r="D103" s="244" t="s">
        <v>147</v>
      </c>
      <c r="E103" s="245">
        <v>1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21</v>
      </c>
      <c r="M103" s="247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7"/>
      <c r="S103" s="247" t="s">
        <v>224</v>
      </c>
      <c r="T103" s="248" t="s">
        <v>225</v>
      </c>
      <c r="U103" s="223">
        <v>0</v>
      </c>
      <c r="V103" s="223">
        <f>ROUND(E103*U103,2)</f>
        <v>0</v>
      </c>
      <c r="W103" s="223"/>
      <c r="X103" s="223" t="s">
        <v>139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289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2">
        <v>58</v>
      </c>
      <c r="B104" s="243" t="s">
        <v>294</v>
      </c>
      <c r="C104" s="256" t="s">
        <v>295</v>
      </c>
      <c r="D104" s="244" t="s">
        <v>147</v>
      </c>
      <c r="E104" s="245">
        <v>1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7"/>
      <c r="S104" s="247" t="s">
        <v>224</v>
      </c>
      <c r="T104" s="248" t="s">
        <v>225</v>
      </c>
      <c r="U104" s="223">
        <v>0</v>
      </c>
      <c r="V104" s="223">
        <f>ROUND(E104*U104,2)</f>
        <v>0</v>
      </c>
      <c r="W104" s="223"/>
      <c r="X104" s="223" t="s">
        <v>139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289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2">
        <v>59</v>
      </c>
      <c r="B105" s="243" t="s">
        <v>296</v>
      </c>
      <c r="C105" s="256" t="s">
        <v>297</v>
      </c>
      <c r="D105" s="244" t="s">
        <v>147</v>
      </c>
      <c r="E105" s="245">
        <v>1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21</v>
      </c>
      <c r="M105" s="247">
        <f>G105*(1+L105/100)</f>
        <v>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7"/>
      <c r="S105" s="247" t="s">
        <v>224</v>
      </c>
      <c r="T105" s="248" t="s">
        <v>225</v>
      </c>
      <c r="U105" s="223">
        <v>0</v>
      </c>
      <c r="V105" s="223">
        <f>ROUND(E105*U105,2)</f>
        <v>0</v>
      </c>
      <c r="W105" s="223"/>
      <c r="X105" s="223" t="s">
        <v>139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289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34">
        <v>60</v>
      </c>
      <c r="B106" s="235" t="s">
        <v>298</v>
      </c>
      <c r="C106" s="254" t="s">
        <v>299</v>
      </c>
      <c r="D106" s="236" t="s">
        <v>300</v>
      </c>
      <c r="E106" s="237">
        <v>20</v>
      </c>
      <c r="F106" s="238"/>
      <c r="G106" s="239">
        <f>ROUND(E106*F106,2)</f>
        <v>0</v>
      </c>
      <c r="H106" s="238"/>
      <c r="I106" s="239">
        <f>ROUND(E106*H106,2)</f>
        <v>0</v>
      </c>
      <c r="J106" s="238"/>
      <c r="K106" s="239">
        <f>ROUND(E106*J106,2)</f>
        <v>0</v>
      </c>
      <c r="L106" s="239">
        <v>21</v>
      </c>
      <c r="M106" s="239">
        <f>G106*(1+L106/100)</f>
        <v>0</v>
      </c>
      <c r="N106" s="239">
        <v>0</v>
      </c>
      <c r="O106" s="239">
        <f>ROUND(E106*N106,2)</f>
        <v>0</v>
      </c>
      <c r="P106" s="239">
        <v>0</v>
      </c>
      <c r="Q106" s="239">
        <f>ROUND(E106*P106,2)</f>
        <v>0</v>
      </c>
      <c r="R106" s="239" t="s">
        <v>301</v>
      </c>
      <c r="S106" s="239" t="s">
        <v>138</v>
      </c>
      <c r="T106" s="240" t="s">
        <v>138</v>
      </c>
      <c r="U106" s="223">
        <v>1</v>
      </c>
      <c r="V106" s="223">
        <f>ROUND(E106*U106,2)</f>
        <v>20</v>
      </c>
      <c r="W106" s="223"/>
      <c r="X106" s="223" t="s">
        <v>302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303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x14ac:dyDescent="0.2">
      <c r="A107" s="3"/>
      <c r="B107" s="4"/>
      <c r="C107" s="261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E107">
        <v>15</v>
      </c>
      <c r="AF107">
        <v>21</v>
      </c>
      <c r="AG107" t="s">
        <v>119</v>
      </c>
    </row>
    <row r="108" spans="1:60" x14ac:dyDescent="0.2">
      <c r="A108" s="216"/>
      <c r="B108" s="217" t="s">
        <v>29</v>
      </c>
      <c r="C108" s="262"/>
      <c r="D108" s="218"/>
      <c r="E108" s="219"/>
      <c r="F108" s="219"/>
      <c r="G108" s="252">
        <f>G8+G28+G41+G47+G57+G95+G97+G100</f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>
        <f>SUMIF(L7:L106,AE107,G7:G106)</f>
        <v>0</v>
      </c>
      <c r="AF108">
        <f>SUMIF(L7:L106,AF107,G7:G106)</f>
        <v>0</v>
      </c>
      <c r="AG108" t="s">
        <v>304</v>
      </c>
    </row>
    <row r="109" spans="1:60" x14ac:dyDescent="0.2">
      <c r="C109" s="263"/>
      <c r="D109" s="10"/>
      <c r="AG109" t="s">
        <v>305</v>
      </c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AEy4FUFq8JjN3/vJMz46okQGU+89GxLcNrC6Tw9sWERfT8o8ICnv+wJznRzknVra90h8rfoyXzFPgjxZHaVmw==" saltValue="TP0hol/npqCDcKjx7X7wkg==" spinCount="100000" sheet="1"/>
  <mergeCells count="17">
    <mergeCell ref="C49:G49"/>
    <mergeCell ref="C51:G51"/>
    <mergeCell ref="C55:G55"/>
    <mergeCell ref="C85:G85"/>
    <mergeCell ref="C99:G99"/>
    <mergeCell ref="C21:G21"/>
    <mergeCell ref="C23:G23"/>
    <mergeCell ref="C27:G27"/>
    <mergeCell ref="C30:G30"/>
    <mergeCell ref="C32:G32"/>
    <mergeCell ref="C40:G40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C706B-0383-45C8-8F3A-70A88D83172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106</v>
      </c>
      <c r="B1" s="198"/>
      <c r="C1" s="198"/>
      <c r="D1" s="198"/>
      <c r="E1" s="198"/>
      <c r="F1" s="198"/>
      <c r="G1" s="198"/>
      <c r="AG1" t="s">
        <v>107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108</v>
      </c>
      <c r="AG3" t="s">
        <v>109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110</v>
      </c>
    </row>
    <row r="5" spans="1:60" x14ac:dyDescent="0.2">
      <c r="D5" s="10"/>
    </row>
    <row r="6" spans="1:60" ht="38.25" x14ac:dyDescent="0.2">
      <c r="A6" s="209" t="s">
        <v>111</v>
      </c>
      <c r="B6" s="211" t="s">
        <v>112</v>
      </c>
      <c r="C6" s="211" t="s">
        <v>113</v>
      </c>
      <c r="D6" s="210" t="s">
        <v>114</v>
      </c>
      <c r="E6" s="209" t="s">
        <v>115</v>
      </c>
      <c r="F6" s="208" t="s">
        <v>116</v>
      </c>
      <c r="G6" s="209" t="s">
        <v>29</v>
      </c>
      <c r="H6" s="212" t="s">
        <v>30</v>
      </c>
      <c r="I6" s="212" t="s">
        <v>117</v>
      </c>
      <c r="J6" s="212" t="s">
        <v>31</v>
      </c>
      <c r="K6" s="212" t="s">
        <v>118</v>
      </c>
      <c r="L6" s="212" t="s">
        <v>119</v>
      </c>
      <c r="M6" s="212" t="s">
        <v>120</v>
      </c>
      <c r="N6" s="212" t="s">
        <v>121</v>
      </c>
      <c r="O6" s="212" t="s">
        <v>122</v>
      </c>
      <c r="P6" s="212" t="s">
        <v>123</v>
      </c>
      <c r="Q6" s="212" t="s">
        <v>124</v>
      </c>
      <c r="R6" s="212" t="s">
        <v>125</v>
      </c>
      <c r="S6" s="212" t="s">
        <v>126</v>
      </c>
      <c r="T6" s="212" t="s">
        <v>127</v>
      </c>
      <c r="U6" s="212" t="s">
        <v>128</v>
      </c>
      <c r="V6" s="212" t="s">
        <v>129</v>
      </c>
      <c r="W6" s="212" t="s">
        <v>130</v>
      </c>
      <c r="X6" s="212" t="s">
        <v>131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8" t="s">
        <v>132</v>
      </c>
      <c r="B8" s="229" t="s">
        <v>64</v>
      </c>
      <c r="C8" s="253" t="s">
        <v>65</v>
      </c>
      <c r="D8" s="230"/>
      <c r="E8" s="231"/>
      <c r="F8" s="232"/>
      <c r="G8" s="232">
        <f>SUMIF(AG9:AG15,"&lt;&gt;NOR",G9:G15)</f>
        <v>0</v>
      </c>
      <c r="H8" s="232"/>
      <c r="I8" s="232">
        <f>SUM(I9:I15)</f>
        <v>0</v>
      </c>
      <c r="J8" s="232"/>
      <c r="K8" s="232">
        <f>SUM(K9:K15)</f>
        <v>0</v>
      </c>
      <c r="L8" s="232"/>
      <c r="M8" s="232">
        <f>SUM(M9:M15)</f>
        <v>0</v>
      </c>
      <c r="N8" s="232"/>
      <c r="O8" s="232">
        <f>SUM(O9:O15)</f>
        <v>0</v>
      </c>
      <c r="P8" s="232"/>
      <c r="Q8" s="232">
        <f>SUM(Q9:Q15)</f>
        <v>0</v>
      </c>
      <c r="R8" s="232"/>
      <c r="S8" s="232"/>
      <c r="T8" s="233"/>
      <c r="U8" s="227"/>
      <c r="V8" s="227">
        <f>SUM(V9:V15)</f>
        <v>0</v>
      </c>
      <c r="W8" s="227"/>
      <c r="X8" s="227"/>
      <c r="AG8" t="s">
        <v>133</v>
      </c>
    </row>
    <row r="9" spans="1:60" ht="22.5" outlineLevel="1" x14ac:dyDescent="0.2">
      <c r="A9" s="242">
        <v>1</v>
      </c>
      <c r="B9" s="243" t="s">
        <v>306</v>
      </c>
      <c r="C9" s="256" t="s">
        <v>307</v>
      </c>
      <c r="D9" s="244" t="s">
        <v>308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224</v>
      </c>
      <c r="T9" s="248" t="s">
        <v>184</v>
      </c>
      <c r="U9" s="223">
        <v>0</v>
      </c>
      <c r="V9" s="223">
        <f>ROUND(E9*U9,2)</f>
        <v>0</v>
      </c>
      <c r="W9" s="223"/>
      <c r="X9" s="223" t="s">
        <v>195</v>
      </c>
      <c r="Y9" s="213"/>
      <c r="Z9" s="213"/>
      <c r="AA9" s="213"/>
      <c r="AB9" s="213"/>
      <c r="AC9" s="213"/>
      <c r="AD9" s="213"/>
      <c r="AE9" s="213"/>
      <c r="AF9" s="213"/>
      <c r="AG9" s="213" t="s">
        <v>309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2">
        <v>2</v>
      </c>
      <c r="B10" s="243" t="s">
        <v>310</v>
      </c>
      <c r="C10" s="256" t="s">
        <v>311</v>
      </c>
      <c r="D10" s="244" t="s">
        <v>308</v>
      </c>
      <c r="E10" s="245">
        <v>1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224</v>
      </c>
      <c r="T10" s="248" t="s">
        <v>184</v>
      </c>
      <c r="U10" s="223">
        <v>0</v>
      </c>
      <c r="V10" s="223">
        <f>ROUND(E10*U10,2)</f>
        <v>0</v>
      </c>
      <c r="W10" s="223"/>
      <c r="X10" s="223" t="s">
        <v>195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309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3</v>
      </c>
      <c r="B11" s="243" t="s">
        <v>312</v>
      </c>
      <c r="C11" s="256" t="s">
        <v>313</v>
      </c>
      <c r="D11" s="244" t="s">
        <v>308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21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224</v>
      </c>
      <c r="T11" s="248" t="s">
        <v>184</v>
      </c>
      <c r="U11" s="223">
        <v>0</v>
      </c>
      <c r="V11" s="223">
        <f>ROUND(E11*U11,2)</f>
        <v>0</v>
      </c>
      <c r="W11" s="223"/>
      <c r="X11" s="223" t="s">
        <v>195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309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4</v>
      </c>
      <c r="B12" s="243" t="s">
        <v>314</v>
      </c>
      <c r="C12" s="256" t="s">
        <v>315</v>
      </c>
      <c r="D12" s="244" t="s">
        <v>308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224</v>
      </c>
      <c r="T12" s="248" t="s">
        <v>184</v>
      </c>
      <c r="U12" s="223">
        <v>0</v>
      </c>
      <c r="V12" s="223">
        <f>ROUND(E12*U12,2)</f>
        <v>0</v>
      </c>
      <c r="W12" s="223"/>
      <c r="X12" s="223" t="s">
        <v>195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309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2">
        <v>5</v>
      </c>
      <c r="B13" s="243" t="s">
        <v>316</v>
      </c>
      <c r="C13" s="256" t="s">
        <v>317</v>
      </c>
      <c r="D13" s="244" t="s">
        <v>308</v>
      </c>
      <c r="E13" s="245">
        <v>2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224</v>
      </c>
      <c r="T13" s="248" t="s">
        <v>184</v>
      </c>
      <c r="U13" s="223">
        <v>0</v>
      </c>
      <c r="V13" s="223">
        <f>ROUND(E13*U13,2)</f>
        <v>0</v>
      </c>
      <c r="W13" s="223"/>
      <c r="X13" s="223" t="s">
        <v>195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309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2">
        <v>6</v>
      </c>
      <c r="B14" s="243" t="s">
        <v>318</v>
      </c>
      <c r="C14" s="256" t="s">
        <v>319</v>
      </c>
      <c r="D14" s="244" t="s">
        <v>308</v>
      </c>
      <c r="E14" s="245">
        <v>1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224</v>
      </c>
      <c r="T14" s="248" t="s">
        <v>184</v>
      </c>
      <c r="U14" s="223">
        <v>0</v>
      </c>
      <c r="V14" s="223">
        <f>ROUND(E14*U14,2)</f>
        <v>0</v>
      </c>
      <c r="W14" s="223"/>
      <c r="X14" s="223" t="s">
        <v>139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289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2">
        <v>7</v>
      </c>
      <c r="B15" s="243" t="s">
        <v>320</v>
      </c>
      <c r="C15" s="256" t="s">
        <v>321</v>
      </c>
      <c r="D15" s="244" t="s">
        <v>308</v>
      </c>
      <c r="E15" s="245">
        <v>6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21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224</v>
      </c>
      <c r="T15" s="248" t="s">
        <v>184</v>
      </c>
      <c r="U15" s="223">
        <v>0</v>
      </c>
      <c r="V15" s="223">
        <f>ROUND(E15*U15,2)</f>
        <v>0</v>
      </c>
      <c r="W15" s="223"/>
      <c r="X15" s="223" t="s">
        <v>195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309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28" t="s">
        <v>132</v>
      </c>
      <c r="B16" s="229" t="s">
        <v>66</v>
      </c>
      <c r="C16" s="253" t="s">
        <v>67</v>
      </c>
      <c r="D16" s="230"/>
      <c r="E16" s="231"/>
      <c r="F16" s="232"/>
      <c r="G16" s="232">
        <f>SUMIF(AG17:AG21,"&lt;&gt;NOR",G17:G21)</f>
        <v>0</v>
      </c>
      <c r="H16" s="232"/>
      <c r="I16" s="232">
        <f>SUM(I17:I21)</f>
        <v>0</v>
      </c>
      <c r="J16" s="232"/>
      <c r="K16" s="232">
        <f>SUM(K17:K21)</f>
        <v>0</v>
      </c>
      <c r="L16" s="232"/>
      <c r="M16" s="232">
        <f>SUM(M17:M21)</f>
        <v>0</v>
      </c>
      <c r="N16" s="232"/>
      <c r="O16" s="232">
        <f>SUM(O17:O21)</f>
        <v>0</v>
      </c>
      <c r="P16" s="232"/>
      <c r="Q16" s="232">
        <f>SUM(Q17:Q21)</f>
        <v>0</v>
      </c>
      <c r="R16" s="232"/>
      <c r="S16" s="232"/>
      <c r="T16" s="233"/>
      <c r="U16" s="227"/>
      <c r="V16" s="227">
        <f>SUM(V17:V21)</f>
        <v>0</v>
      </c>
      <c r="W16" s="227"/>
      <c r="X16" s="227"/>
      <c r="AG16" t="s">
        <v>133</v>
      </c>
    </row>
    <row r="17" spans="1:60" outlineLevel="1" x14ac:dyDescent="0.2">
      <c r="A17" s="242">
        <v>8</v>
      </c>
      <c r="B17" s="243" t="s">
        <v>322</v>
      </c>
      <c r="C17" s="256" t="s">
        <v>323</v>
      </c>
      <c r="D17" s="244" t="s">
        <v>308</v>
      </c>
      <c r="E17" s="245">
        <v>1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21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224</v>
      </c>
      <c r="T17" s="248" t="s">
        <v>184</v>
      </c>
      <c r="U17" s="223">
        <v>0</v>
      </c>
      <c r="V17" s="223">
        <f>ROUND(E17*U17,2)</f>
        <v>0</v>
      </c>
      <c r="W17" s="223"/>
      <c r="X17" s="223" t="s">
        <v>195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309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9</v>
      </c>
      <c r="B18" s="243" t="s">
        <v>324</v>
      </c>
      <c r="C18" s="256" t="s">
        <v>325</v>
      </c>
      <c r="D18" s="244" t="s">
        <v>308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224</v>
      </c>
      <c r="T18" s="248" t="s">
        <v>184</v>
      </c>
      <c r="U18" s="223">
        <v>0</v>
      </c>
      <c r="V18" s="223">
        <f>ROUND(E18*U18,2)</f>
        <v>0</v>
      </c>
      <c r="W18" s="223"/>
      <c r="X18" s="223" t="s">
        <v>195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309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10</v>
      </c>
      <c r="B19" s="243" t="s">
        <v>326</v>
      </c>
      <c r="C19" s="256" t="s">
        <v>327</v>
      </c>
      <c r="D19" s="244" t="s">
        <v>308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21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224</v>
      </c>
      <c r="T19" s="248" t="s">
        <v>184</v>
      </c>
      <c r="U19" s="223">
        <v>0</v>
      </c>
      <c r="V19" s="223">
        <f>ROUND(E19*U19,2)</f>
        <v>0</v>
      </c>
      <c r="W19" s="223"/>
      <c r="X19" s="223" t="s">
        <v>195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309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2">
        <v>11</v>
      </c>
      <c r="B20" s="243" t="s">
        <v>328</v>
      </c>
      <c r="C20" s="256" t="s">
        <v>329</v>
      </c>
      <c r="D20" s="244" t="s">
        <v>330</v>
      </c>
      <c r="E20" s="245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224</v>
      </c>
      <c r="T20" s="248" t="s">
        <v>184</v>
      </c>
      <c r="U20" s="223">
        <v>0</v>
      </c>
      <c r="V20" s="223">
        <f>ROUND(E20*U20,2)</f>
        <v>0</v>
      </c>
      <c r="W20" s="223"/>
      <c r="X20" s="223" t="s">
        <v>195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309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2">
        <v>12</v>
      </c>
      <c r="B21" s="243" t="s">
        <v>331</v>
      </c>
      <c r="C21" s="256" t="s">
        <v>332</v>
      </c>
      <c r="D21" s="244" t="s">
        <v>308</v>
      </c>
      <c r="E21" s="245">
        <v>1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21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 t="s">
        <v>224</v>
      </c>
      <c r="T21" s="248" t="s">
        <v>184</v>
      </c>
      <c r="U21" s="223">
        <v>0</v>
      </c>
      <c r="V21" s="223">
        <f>ROUND(E21*U21,2)</f>
        <v>0</v>
      </c>
      <c r="W21" s="223"/>
      <c r="X21" s="223" t="s">
        <v>195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309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8" t="s">
        <v>132</v>
      </c>
      <c r="B22" s="229" t="s">
        <v>68</v>
      </c>
      <c r="C22" s="253" t="s">
        <v>69</v>
      </c>
      <c r="D22" s="230"/>
      <c r="E22" s="231"/>
      <c r="F22" s="232"/>
      <c r="G22" s="232">
        <f>SUMIF(AG23:AG24,"&lt;&gt;NOR",G23:G24)</f>
        <v>0</v>
      </c>
      <c r="H22" s="232"/>
      <c r="I22" s="232">
        <f>SUM(I23:I24)</f>
        <v>0</v>
      </c>
      <c r="J22" s="232"/>
      <c r="K22" s="232">
        <f>SUM(K23:K24)</f>
        <v>0</v>
      </c>
      <c r="L22" s="232"/>
      <c r="M22" s="232">
        <f>SUM(M23:M24)</f>
        <v>0</v>
      </c>
      <c r="N22" s="232"/>
      <c r="O22" s="232">
        <f>SUM(O23:O24)</f>
        <v>0</v>
      </c>
      <c r="P22" s="232"/>
      <c r="Q22" s="232">
        <f>SUM(Q23:Q24)</f>
        <v>0</v>
      </c>
      <c r="R22" s="232"/>
      <c r="S22" s="232"/>
      <c r="T22" s="233"/>
      <c r="U22" s="227"/>
      <c r="V22" s="227">
        <f>SUM(V23:V24)</f>
        <v>0</v>
      </c>
      <c r="W22" s="227"/>
      <c r="X22" s="227"/>
      <c r="AG22" t="s">
        <v>133</v>
      </c>
    </row>
    <row r="23" spans="1:60" ht="22.5" outlineLevel="1" x14ac:dyDescent="0.2">
      <c r="A23" s="234">
        <v>13</v>
      </c>
      <c r="B23" s="235" t="s">
        <v>333</v>
      </c>
      <c r="C23" s="254" t="s">
        <v>334</v>
      </c>
      <c r="D23" s="236" t="s">
        <v>308</v>
      </c>
      <c r="E23" s="237">
        <v>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9">
        <v>0</v>
      </c>
      <c r="O23" s="239">
        <f>ROUND(E23*N23,2)</f>
        <v>0</v>
      </c>
      <c r="P23" s="239">
        <v>0</v>
      </c>
      <c r="Q23" s="239">
        <f>ROUND(E23*P23,2)</f>
        <v>0</v>
      </c>
      <c r="R23" s="239"/>
      <c r="S23" s="239" t="s">
        <v>224</v>
      </c>
      <c r="T23" s="240" t="s">
        <v>184</v>
      </c>
      <c r="U23" s="223">
        <v>0</v>
      </c>
      <c r="V23" s="223">
        <f>ROUND(E23*U23,2)</f>
        <v>0</v>
      </c>
      <c r="W23" s="223"/>
      <c r="X23" s="223" t="s">
        <v>195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309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335</v>
      </c>
      <c r="D24" s="241"/>
      <c r="E24" s="241"/>
      <c r="F24" s="241"/>
      <c r="G24" s="241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142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8" t="s">
        <v>132</v>
      </c>
      <c r="B25" s="229" t="s">
        <v>70</v>
      </c>
      <c r="C25" s="253" t="s">
        <v>71</v>
      </c>
      <c r="D25" s="230"/>
      <c r="E25" s="231"/>
      <c r="F25" s="232"/>
      <c r="G25" s="232">
        <f>SUMIF(AG26:AG46,"&lt;&gt;NOR",G26:G46)</f>
        <v>0</v>
      </c>
      <c r="H25" s="232"/>
      <c r="I25" s="232">
        <f>SUM(I26:I46)</f>
        <v>0</v>
      </c>
      <c r="J25" s="232"/>
      <c r="K25" s="232">
        <f>SUM(K26:K46)</f>
        <v>0</v>
      </c>
      <c r="L25" s="232"/>
      <c r="M25" s="232">
        <f>SUM(M26:M46)</f>
        <v>0</v>
      </c>
      <c r="N25" s="232"/>
      <c r="O25" s="232">
        <f>SUM(O26:O46)</f>
        <v>0</v>
      </c>
      <c r="P25" s="232"/>
      <c r="Q25" s="232">
        <f>SUM(Q26:Q46)</f>
        <v>0</v>
      </c>
      <c r="R25" s="232"/>
      <c r="S25" s="232"/>
      <c r="T25" s="233"/>
      <c r="U25" s="227"/>
      <c r="V25" s="227">
        <f>SUM(V26:V46)</f>
        <v>0</v>
      </c>
      <c r="W25" s="227"/>
      <c r="X25" s="227"/>
      <c r="AG25" t="s">
        <v>133</v>
      </c>
    </row>
    <row r="26" spans="1:60" outlineLevel="1" x14ac:dyDescent="0.2">
      <c r="A26" s="242">
        <v>14</v>
      </c>
      <c r="B26" s="243" t="s">
        <v>336</v>
      </c>
      <c r="C26" s="256" t="s">
        <v>337</v>
      </c>
      <c r="D26" s="244" t="s">
        <v>338</v>
      </c>
      <c r="E26" s="245">
        <v>26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224</v>
      </c>
      <c r="T26" s="248" t="s">
        <v>184</v>
      </c>
      <c r="U26" s="223">
        <v>0</v>
      </c>
      <c r="V26" s="223">
        <f>ROUND(E26*U26,2)</f>
        <v>0</v>
      </c>
      <c r="W26" s="223"/>
      <c r="X26" s="223" t="s">
        <v>139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289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2">
        <v>15</v>
      </c>
      <c r="B27" s="243" t="s">
        <v>339</v>
      </c>
      <c r="C27" s="256" t="s">
        <v>340</v>
      </c>
      <c r="D27" s="244" t="s">
        <v>161</v>
      </c>
      <c r="E27" s="245">
        <v>26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 t="s">
        <v>224</v>
      </c>
      <c r="T27" s="248" t="s">
        <v>184</v>
      </c>
      <c r="U27" s="223">
        <v>0</v>
      </c>
      <c r="V27" s="223">
        <f>ROUND(E27*U27,2)</f>
        <v>0</v>
      </c>
      <c r="W27" s="223"/>
      <c r="X27" s="223" t="s">
        <v>139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289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2">
        <v>16</v>
      </c>
      <c r="B28" s="243" t="s">
        <v>341</v>
      </c>
      <c r="C28" s="256" t="s">
        <v>342</v>
      </c>
      <c r="D28" s="244" t="s">
        <v>161</v>
      </c>
      <c r="E28" s="245">
        <v>78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21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224</v>
      </c>
      <c r="T28" s="248" t="s">
        <v>184</v>
      </c>
      <c r="U28" s="223">
        <v>0</v>
      </c>
      <c r="V28" s="223">
        <f>ROUND(E28*U28,2)</f>
        <v>0</v>
      </c>
      <c r="W28" s="223"/>
      <c r="X28" s="223" t="s">
        <v>195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309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2">
        <v>17</v>
      </c>
      <c r="B29" s="243" t="s">
        <v>343</v>
      </c>
      <c r="C29" s="256" t="s">
        <v>344</v>
      </c>
      <c r="D29" s="244" t="s">
        <v>161</v>
      </c>
      <c r="E29" s="245">
        <v>12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224</v>
      </c>
      <c r="T29" s="248" t="s">
        <v>184</v>
      </c>
      <c r="U29" s="223">
        <v>0</v>
      </c>
      <c r="V29" s="223">
        <f>ROUND(E29*U29,2)</f>
        <v>0</v>
      </c>
      <c r="W29" s="223"/>
      <c r="X29" s="223" t="s">
        <v>195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309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2">
        <v>18</v>
      </c>
      <c r="B30" s="243" t="s">
        <v>345</v>
      </c>
      <c r="C30" s="256" t="s">
        <v>346</v>
      </c>
      <c r="D30" s="244" t="s">
        <v>161</v>
      </c>
      <c r="E30" s="245">
        <v>45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 t="s">
        <v>224</v>
      </c>
      <c r="T30" s="248" t="s">
        <v>184</v>
      </c>
      <c r="U30" s="223">
        <v>0</v>
      </c>
      <c r="V30" s="223">
        <f>ROUND(E30*U30,2)</f>
        <v>0</v>
      </c>
      <c r="W30" s="223"/>
      <c r="X30" s="223" t="s">
        <v>195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309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2">
        <v>19</v>
      </c>
      <c r="B31" s="243" t="s">
        <v>347</v>
      </c>
      <c r="C31" s="256" t="s">
        <v>348</v>
      </c>
      <c r="D31" s="244" t="s">
        <v>161</v>
      </c>
      <c r="E31" s="245">
        <v>20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 t="s">
        <v>224</v>
      </c>
      <c r="T31" s="248" t="s">
        <v>184</v>
      </c>
      <c r="U31" s="223">
        <v>0</v>
      </c>
      <c r="V31" s="223">
        <f>ROUND(E31*U31,2)</f>
        <v>0</v>
      </c>
      <c r="W31" s="223"/>
      <c r="X31" s="223" t="s">
        <v>139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289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2">
        <v>20</v>
      </c>
      <c r="B32" s="243" t="s">
        <v>349</v>
      </c>
      <c r="C32" s="256" t="s">
        <v>350</v>
      </c>
      <c r="D32" s="244" t="s">
        <v>161</v>
      </c>
      <c r="E32" s="245">
        <v>16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224</v>
      </c>
      <c r="T32" s="248" t="s">
        <v>184</v>
      </c>
      <c r="U32" s="223">
        <v>0</v>
      </c>
      <c r="V32" s="223">
        <f>ROUND(E32*U32,2)</f>
        <v>0</v>
      </c>
      <c r="W32" s="223"/>
      <c r="X32" s="223" t="s">
        <v>195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309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21</v>
      </c>
      <c r="B33" s="243" t="s">
        <v>351</v>
      </c>
      <c r="C33" s="256" t="s">
        <v>352</v>
      </c>
      <c r="D33" s="244" t="s">
        <v>161</v>
      </c>
      <c r="E33" s="245">
        <v>28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224</v>
      </c>
      <c r="T33" s="248" t="s">
        <v>184</v>
      </c>
      <c r="U33" s="223">
        <v>0</v>
      </c>
      <c r="V33" s="223">
        <f>ROUND(E33*U33,2)</f>
        <v>0</v>
      </c>
      <c r="W33" s="223"/>
      <c r="X33" s="223" t="s">
        <v>139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289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22</v>
      </c>
      <c r="B34" s="243" t="s">
        <v>353</v>
      </c>
      <c r="C34" s="256" t="s">
        <v>354</v>
      </c>
      <c r="D34" s="244" t="s">
        <v>161</v>
      </c>
      <c r="E34" s="245">
        <v>16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224</v>
      </c>
      <c r="T34" s="248" t="s">
        <v>184</v>
      </c>
      <c r="U34" s="223">
        <v>0</v>
      </c>
      <c r="V34" s="223">
        <f>ROUND(E34*U34,2)</f>
        <v>0</v>
      </c>
      <c r="W34" s="223"/>
      <c r="X34" s="223" t="s">
        <v>195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309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2">
        <v>23</v>
      </c>
      <c r="B35" s="243" t="s">
        <v>355</v>
      </c>
      <c r="C35" s="256" t="s">
        <v>356</v>
      </c>
      <c r="D35" s="244" t="s">
        <v>161</v>
      </c>
      <c r="E35" s="245">
        <v>24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224</v>
      </c>
      <c r="T35" s="248" t="s">
        <v>184</v>
      </c>
      <c r="U35" s="223">
        <v>0</v>
      </c>
      <c r="V35" s="223">
        <f>ROUND(E35*U35,2)</f>
        <v>0</v>
      </c>
      <c r="W35" s="223"/>
      <c r="X35" s="223" t="s">
        <v>195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309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2">
        <v>24</v>
      </c>
      <c r="B36" s="243" t="s">
        <v>357</v>
      </c>
      <c r="C36" s="256" t="s">
        <v>358</v>
      </c>
      <c r="D36" s="244" t="s">
        <v>308</v>
      </c>
      <c r="E36" s="245">
        <v>3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21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 t="s">
        <v>224</v>
      </c>
      <c r="T36" s="248" t="s">
        <v>184</v>
      </c>
      <c r="U36" s="223">
        <v>0</v>
      </c>
      <c r="V36" s="223">
        <f>ROUND(E36*U36,2)</f>
        <v>0</v>
      </c>
      <c r="W36" s="223"/>
      <c r="X36" s="223" t="s">
        <v>139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289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2">
        <v>25</v>
      </c>
      <c r="B37" s="243" t="s">
        <v>359</v>
      </c>
      <c r="C37" s="256" t="s">
        <v>360</v>
      </c>
      <c r="D37" s="244" t="s">
        <v>161</v>
      </c>
      <c r="E37" s="245">
        <v>26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21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224</v>
      </c>
      <c r="T37" s="248" t="s">
        <v>184</v>
      </c>
      <c r="U37" s="223">
        <v>0</v>
      </c>
      <c r="V37" s="223">
        <f>ROUND(E37*U37,2)</f>
        <v>0</v>
      </c>
      <c r="W37" s="223"/>
      <c r="X37" s="223" t="s">
        <v>195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309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2">
        <v>26</v>
      </c>
      <c r="B38" s="243" t="s">
        <v>361</v>
      </c>
      <c r="C38" s="256" t="s">
        <v>362</v>
      </c>
      <c r="D38" s="244" t="s">
        <v>161</v>
      </c>
      <c r="E38" s="245">
        <v>8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 t="s">
        <v>224</v>
      </c>
      <c r="T38" s="248" t="s">
        <v>184</v>
      </c>
      <c r="U38" s="223">
        <v>0</v>
      </c>
      <c r="V38" s="223">
        <f>ROUND(E38*U38,2)</f>
        <v>0</v>
      </c>
      <c r="W38" s="223"/>
      <c r="X38" s="223" t="s">
        <v>195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309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2">
        <v>27</v>
      </c>
      <c r="B39" s="243" t="s">
        <v>363</v>
      </c>
      <c r="C39" s="256" t="s">
        <v>364</v>
      </c>
      <c r="D39" s="244" t="s">
        <v>161</v>
      </c>
      <c r="E39" s="245">
        <v>12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 t="s">
        <v>224</v>
      </c>
      <c r="T39" s="248" t="s">
        <v>184</v>
      </c>
      <c r="U39" s="223">
        <v>0</v>
      </c>
      <c r="V39" s="223">
        <f>ROUND(E39*U39,2)</f>
        <v>0</v>
      </c>
      <c r="W39" s="223"/>
      <c r="X39" s="223" t="s">
        <v>195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309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2">
        <v>28</v>
      </c>
      <c r="B40" s="243" t="s">
        <v>365</v>
      </c>
      <c r="C40" s="256" t="s">
        <v>366</v>
      </c>
      <c r="D40" s="244" t="s">
        <v>161</v>
      </c>
      <c r="E40" s="245">
        <v>2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224</v>
      </c>
      <c r="T40" s="248" t="s">
        <v>184</v>
      </c>
      <c r="U40" s="223">
        <v>0</v>
      </c>
      <c r="V40" s="223">
        <f>ROUND(E40*U40,2)</f>
        <v>0</v>
      </c>
      <c r="W40" s="223"/>
      <c r="X40" s="223" t="s">
        <v>195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309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2">
        <v>29</v>
      </c>
      <c r="B41" s="243" t="s">
        <v>367</v>
      </c>
      <c r="C41" s="256" t="s">
        <v>368</v>
      </c>
      <c r="D41" s="244" t="s">
        <v>161</v>
      </c>
      <c r="E41" s="245">
        <v>2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21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 t="s">
        <v>224</v>
      </c>
      <c r="T41" s="248" t="s">
        <v>184</v>
      </c>
      <c r="U41" s="223">
        <v>0</v>
      </c>
      <c r="V41" s="223">
        <f>ROUND(E41*U41,2)</f>
        <v>0</v>
      </c>
      <c r="W41" s="223"/>
      <c r="X41" s="223" t="s">
        <v>195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309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2">
        <v>30</v>
      </c>
      <c r="B42" s="243" t="s">
        <v>369</v>
      </c>
      <c r="C42" s="256" t="s">
        <v>370</v>
      </c>
      <c r="D42" s="244" t="s">
        <v>161</v>
      </c>
      <c r="E42" s="245">
        <v>4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21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224</v>
      </c>
      <c r="T42" s="248" t="s">
        <v>184</v>
      </c>
      <c r="U42" s="223">
        <v>0</v>
      </c>
      <c r="V42" s="223">
        <f>ROUND(E42*U42,2)</f>
        <v>0</v>
      </c>
      <c r="W42" s="223"/>
      <c r="X42" s="223" t="s">
        <v>195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309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2">
        <v>31</v>
      </c>
      <c r="B43" s="243" t="s">
        <v>371</v>
      </c>
      <c r="C43" s="256" t="s">
        <v>372</v>
      </c>
      <c r="D43" s="244" t="s">
        <v>161</v>
      </c>
      <c r="E43" s="245">
        <v>6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224</v>
      </c>
      <c r="T43" s="248" t="s">
        <v>184</v>
      </c>
      <c r="U43" s="223">
        <v>0</v>
      </c>
      <c r="V43" s="223">
        <f>ROUND(E43*U43,2)</f>
        <v>0</v>
      </c>
      <c r="W43" s="223"/>
      <c r="X43" s="223" t="s">
        <v>195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309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2">
        <v>32</v>
      </c>
      <c r="B44" s="243" t="s">
        <v>373</v>
      </c>
      <c r="C44" s="256" t="s">
        <v>374</v>
      </c>
      <c r="D44" s="244" t="s">
        <v>338</v>
      </c>
      <c r="E44" s="245">
        <v>18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224</v>
      </c>
      <c r="T44" s="248" t="s">
        <v>184</v>
      </c>
      <c r="U44" s="223">
        <v>0</v>
      </c>
      <c r="V44" s="223">
        <f>ROUND(E44*U44,2)</f>
        <v>0</v>
      </c>
      <c r="W44" s="223"/>
      <c r="X44" s="223" t="s">
        <v>195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309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2">
        <v>33</v>
      </c>
      <c r="B45" s="243" t="s">
        <v>375</v>
      </c>
      <c r="C45" s="256" t="s">
        <v>376</v>
      </c>
      <c r="D45" s="244" t="s">
        <v>330</v>
      </c>
      <c r="E45" s="245">
        <v>10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21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224</v>
      </c>
      <c r="T45" s="248" t="s">
        <v>184</v>
      </c>
      <c r="U45" s="223">
        <v>0</v>
      </c>
      <c r="V45" s="223">
        <f>ROUND(E45*U45,2)</f>
        <v>0</v>
      </c>
      <c r="W45" s="223"/>
      <c r="X45" s="223" t="s">
        <v>195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309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2">
        <v>34</v>
      </c>
      <c r="B46" s="243" t="s">
        <v>377</v>
      </c>
      <c r="C46" s="256" t="s">
        <v>378</v>
      </c>
      <c r="D46" s="244" t="s">
        <v>147</v>
      </c>
      <c r="E46" s="245">
        <v>1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21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 t="s">
        <v>224</v>
      </c>
      <c r="T46" s="248" t="s">
        <v>184</v>
      </c>
      <c r="U46" s="223">
        <v>0</v>
      </c>
      <c r="V46" s="223">
        <f>ROUND(E46*U46,2)</f>
        <v>0</v>
      </c>
      <c r="W46" s="223"/>
      <c r="X46" s="223" t="s">
        <v>195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309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8" t="s">
        <v>132</v>
      </c>
      <c r="B47" s="229" t="s">
        <v>72</v>
      </c>
      <c r="C47" s="253" t="s">
        <v>73</v>
      </c>
      <c r="D47" s="230"/>
      <c r="E47" s="231"/>
      <c r="F47" s="232"/>
      <c r="G47" s="232">
        <f>SUMIF(AG48:AG50,"&lt;&gt;NOR",G48:G50)</f>
        <v>0</v>
      </c>
      <c r="H47" s="232"/>
      <c r="I47" s="232">
        <f>SUM(I48:I50)</f>
        <v>0</v>
      </c>
      <c r="J47" s="232"/>
      <c r="K47" s="232">
        <f>SUM(K48:K50)</f>
        <v>0</v>
      </c>
      <c r="L47" s="232"/>
      <c r="M47" s="232">
        <f>SUM(M48:M50)</f>
        <v>0</v>
      </c>
      <c r="N47" s="232"/>
      <c r="O47" s="232">
        <f>SUM(O48:O50)</f>
        <v>0</v>
      </c>
      <c r="P47" s="232"/>
      <c r="Q47" s="232">
        <f>SUM(Q48:Q50)</f>
        <v>0</v>
      </c>
      <c r="R47" s="232"/>
      <c r="S47" s="232"/>
      <c r="T47" s="233"/>
      <c r="U47" s="227"/>
      <c r="V47" s="227">
        <f>SUM(V48:V50)</f>
        <v>0</v>
      </c>
      <c r="W47" s="227"/>
      <c r="X47" s="227"/>
      <c r="AG47" t="s">
        <v>133</v>
      </c>
    </row>
    <row r="48" spans="1:60" outlineLevel="1" x14ac:dyDescent="0.2">
      <c r="A48" s="242">
        <v>35</v>
      </c>
      <c r="B48" s="243" t="s">
        <v>379</v>
      </c>
      <c r="C48" s="256" t="s">
        <v>380</v>
      </c>
      <c r="D48" s="244" t="s">
        <v>166</v>
      </c>
      <c r="E48" s="245">
        <v>4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 t="s">
        <v>224</v>
      </c>
      <c r="T48" s="248" t="s">
        <v>184</v>
      </c>
      <c r="U48" s="223">
        <v>0</v>
      </c>
      <c r="V48" s="223">
        <f>ROUND(E48*U48,2)</f>
        <v>0</v>
      </c>
      <c r="W48" s="223"/>
      <c r="X48" s="223" t="s">
        <v>139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289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2">
        <v>36</v>
      </c>
      <c r="B49" s="243" t="s">
        <v>381</v>
      </c>
      <c r="C49" s="256" t="s">
        <v>382</v>
      </c>
      <c r="D49" s="244" t="s">
        <v>383</v>
      </c>
      <c r="E49" s="245">
        <v>3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21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 t="s">
        <v>224</v>
      </c>
      <c r="T49" s="248" t="s">
        <v>184</v>
      </c>
      <c r="U49" s="223">
        <v>0</v>
      </c>
      <c r="V49" s="223">
        <f>ROUND(E49*U49,2)</f>
        <v>0</v>
      </c>
      <c r="W49" s="223"/>
      <c r="X49" s="223" t="s">
        <v>302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384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2">
        <v>37</v>
      </c>
      <c r="B50" s="243" t="s">
        <v>385</v>
      </c>
      <c r="C50" s="256" t="s">
        <v>386</v>
      </c>
      <c r="D50" s="244" t="s">
        <v>387</v>
      </c>
      <c r="E50" s="245">
        <v>110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21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224</v>
      </c>
      <c r="T50" s="248" t="s">
        <v>184</v>
      </c>
      <c r="U50" s="223">
        <v>0</v>
      </c>
      <c r="V50" s="223">
        <f>ROUND(E50*U50,2)</f>
        <v>0</v>
      </c>
      <c r="W50" s="223"/>
      <c r="X50" s="223" t="s">
        <v>195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309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">
      <c r="A51" s="228" t="s">
        <v>132</v>
      </c>
      <c r="B51" s="229" t="s">
        <v>74</v>
      </c>
      <c r="C51" s="253" t="s">
        <v>75</v>
      </c>
      <c r="D51" s="230"/>
      <c r="E51" s="231"/>
      <c r="F51" s="232"/>
      <c r="G51" s="232">
        <f>SUMIF(AG52:AG81,"&lt;&gt;NOR",G52:G81)</f>
        <v>0</v>
      </c>
      <c r="H51" s="232"/>
      <c r="I51" s="232">
        <f>SUM(I52:I81)</f>
        <v>0</v>
      </c>
      <c r="J51" s="232"/>
      <c r="K51" s="232">
        <f>SUM(K52:K81)</f>
        <v>0</v>
      </c>
      <c r="L51" s="232"/>
      <c r="M51" s="232">
        <f>SUM(M52:M81)</f>
        <v>0</v>
      </c>
      <c r="N51" s="232"/>
      <c r="O51" s="232">
        <f>SUM(O52:O81)</f>
        <v>0</v>
      </c>
      <c r="P51" s="232"/>
      <c r="Q51" s="232">
        <f>SUM(Q52:Q81)</f>
        <v>0</v>
      </c>
      <c r="R51" s="232"/>
      <c r="S51" s="232"/>
      <c r="T51" s="233"/>
      <c r="U51" s="227"/>
      <c r="V51" s="227">
        <f>SUM(V52:V81)</f>
        <v>0</v>
      </c>
      <c r="W51" s="227"/>
      <c r="X51" s="227"/>
      <c r="AG51" t="s">
        <v>133</v>
      </c>
    </row>
    <row r="52" spans="1:60" outlineLevel="1" x14ac:dyDescent="0.2">
      <c r="A52" s="242">
        <v>38</v>
      </c>
      <c r="B52" s="243" t="s">
        <v>388</v>
      </c>
      <c r="C52" s="256" t="s">
        <v>389</v>
      </c>
      <c r="D52" s="244" t="s">
        <v>147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224</v>
      </c>
      <c r="T52" s="248" t="s">
        <v>184</v>
      </c>
      <c r="U52" s="223">
        <v>0</v>
      </c>
      <c r="V52" s="223">
        <f>ROUND(E52*U52,2)</f>
        <v>0</v>
      </c>
      <c r="W52" s="223"/>
      <c r="X52" s="223" t="s">
        <v>139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289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39</v>
      </c>
      <c r="B53" s="243" t="s">
        <v>390</v>
      </c>
      <c r="C53" s="256" t="s">
        <v>391</v>
      </c>
      <c r="D53" s="244" t="s">
        <v>330</v>
      </c>
      <c r="E53" s="245">
        <v>2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224</v>
      </c>
      <c r="T53" s="248" t="s">
        <v>184</v>
      </c>
      <c r="U53" s="223">
        <v>0</v>
      </c>
      <c r="V53" s="223">
        <f>ROUND(E53*U53,2)</f>
        <v>0</v>
      </c>
      <c r="W53" s="223"/>
      <c r="X53" s="223" t="s">
        <v>139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289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2">
        <v>40</v>
      </c>
      <c r="B54" s="243" t="s">
        <v>392</v>
      </c>
      <c r="C54" s="256" t="s">
        <v>393</v>
      </c>
      <c r="D54" s="244" t="s">
        <v>308</v>
      </c>
      <c r="E54" s="245">
        <v>3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224</v>
      </c>
      <c r="T54" s="248" t="s">
        <v>184</v>
      </c>
      <c r="U54" s="223">
        <v>0</v>
      </c>
      <c r="V54" s="223">
        <f>ROUND(E54*U54,2)</f>
        <v>0</v>
      </c>
      <c r="W54" s="223"/>
      <c r="X54" s="223" t="s">
        <v>139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289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2">
        <v>41</v>
      </c>
      <c r="B55" s="243" t="s">
        <v>394</v>
      </c>
      <c r="C55" s="256" t="s">
        <v>395</v>
      </c>
      <c r="D55" s="244" t="s">
        <v>161</v>
      </c>
      <c r="E55" s="245">
        <v>26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224</v>
      </c>
      <c r="T55" s="248" t="s">
        <v>184</v>
      </c>
      <c r="U55" s="223">
        <v>0</v>
      </c>
      <c r="V55" s="223">
        <f>ROUND(E55*U55,2)</f>
        <v>0</v>
      </c>
      <c r="W55" s="223"/>
      <c r="X55" s="223" t="s">
        <v>139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289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2">
        <v>42</v>
      </c>
      <c r="B56" s="243" t="s">
        <v>396</v>
      </c>
      <c r="C56" s="256" t="s">
        <v>397</v>
      </c>
      <c r="D56" s="244" t="s">
        <v>161</v>
      </c>
      <c r="E56" s="245">
        <v>16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224</v>
      </c>
      <c r="T56" s="248" t="s">
        <v>184</v>
      </c>
      <c r="U56" s="223">
        <v>0</v>
      </c>
      <c r="V56" s="223">
        <f>ROUND(E56*U56,2)</f>
        <v>0</v>
      </c>
      <c r="W56" s="223"/>
      <c r="X56" s="223" t="s">
        <v>139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289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2">
        <v>43</v>
      </c>
      <c r="B57" s="243" t="s">
        <v>398</v>
      </c>
      <c r="C57" s="256" t="s">
        <v>399</v>
      </c>
      <c r="D57" s="244" t="s">
        <v>161</v>
      </c>
      <c r="E57" s="245">
        <v>24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 t="s">
        <v>224</v>
      </c>
      <c r="T57" s="248" t="s">
        <v>184</v>
      </c>
      <c r="U57" s="223">
        <v>0</v>
      </c>
      <c r="V57" s="223">
        <f>ROUND(E57*U57,2)</f>
        <v>0</v>
      </c>
      <c r="W57" s="223"/>
      <c r="X57" s="223" t="s">
        <v>139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289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2">
        <v>44</v>
      </c>
      <c r="B58" s="243" t="s">
        <v>400</v>
      </c>
      <c r="C58" s="256" t="s">
        <v>401</v>
      </c>
      <c r="D58" s="244" t="s">
        <v>161</v>
      </c>
      <c r="E58" s="245">
        <v>78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 t="s">
        <v>224</v>
      </c>
      <c r="T58" s="248" t="s">
        <v>184</v>
      </c>
      <c r="U58" s="223">
        <v>0</v>
      </c>
      <c r="V58" s="223">
        <f>ROUND(E58*U58,2)</f>
        <v>0</v>
      </c>
      <c r="W58" s="223"/>
      <c r="X58" s="223" t="s">
        <v>139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289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2">
        <v>45</v>
      </c>
      <c r="B59" s="243" t="s">
        <v>402</v>
      </c>
      <c r="C59" s="256" t="s">
        <v>403</v>
      </c>
      <c r="D59" s="244" t="s">
        <v>161</v>
      </c>
      <c r="E59" s="245">
        <v>26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 t="s">
        <v>224</v>
      </c>
      <c r="T59" s="248" t="s">
        <v>184</v>
      </c>
      <c r="U59" s="223">
        <v>0</v>
      </c>
      <c r="V59" s="223">
        <f>ROUND(E59*U59,2)</f>
        <v>0</v>
      </c>
      <c r="W59" s="223"/>
      <c r="X59" s="223" t="s">
        <v>139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289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2">
        <v>46</v>
      </c>
      <c r="B60" s="243" t="s">
        <v>404</v>
      </c>
      <c r="C60" s="256" t="s">
        <v>405</v>
      </c>
      <c r="D60" s="244" t="s">
        <v>161</v>
      </c>
      <c r="E60" s="245">
        <v>26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21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 t="s">
        <v>224</v>
      </c>
      <c r="T60" s="248" t="s">
        <v>184</v>
      </c>
      <c r="U60" s="223">
        <v>0</v>
      </c>
      <c r="V60" s="223">
        <f>ROUND(E60*U60,2)</f>
        <v>0</v>
      </c>
      <c r="W60" s="223"/>
      <c r="X60" s="223" t="s">
        <v>139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289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2">
        <v>47</v>
      </c>
      <c r="B61" s="243" t="s">
        <v>406</v>
      </c>
      <c r="C61" s="256" t="s">
        <v>407</v>
      </c>
      <c r="D61" s="244" t="s">
        <v>161</v>
      </c>
      <c r="E61" s="245">
        <v>12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224</v>
      </c>
      <c r="T61" s="248" t="s">
        <v>184</v>
      </c>
      <c r="U61" s="223">
        <v>0</v>
      </c>
      <c r="V61" s="223">
        <f>ROUND(E61*U61,2)</f>
        <v>0</v>
      </c>
      <c r="W61" s="223"/>
      <c r="X61" s="223" t="s">
        <v>139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289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2">
        <v>48</v>
      </c>
      <c r="B62" s="243" t="s">
        <v>408</v>
      </c>
      <c r="C62" s="256" t="s">
        <v>409</v>
      </c>
      <c r="D62" s="244" t="s">
        <v>161</v>
      </c>
      <c r="E62" s="245">
        <v>45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 t="s">
        <v>224</v>
      </c>
      <c r="T62" s="248" t="s">
        <v>184</v>
      </c>
      <c r="U62" s="223">
        <v>0</v>
      </c>
      <c r="V62" s="223">
        <f>ROUND(E62*U62,2)</f>
        <v>0</v>
      </c>
      <c r="W62" s="223"/>
      <c r="X62" s="223" t="s">
        <v>139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289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2">
        <v>49</v>
      </c>
      <c r="B63" s="243" t="s">
        <v>410</v>
      </c>
      <c r="C63" s="256" t="s">
        <v>411</v>
      </c>
      <c r="D63" s="244" t="s">
        <v>161</v>
      </c>
      <c r="E63" s="245">
        <v>20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21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 t="s">
        <v>224</v>
      </c>
      <c r="T63" s="248" t="s">
        <v>184</v>
      </c>
      <c r="U63" s="223">
        <v>0</v>
      </c>
      <c r="V63" s="223">
        <f>ROUND(E63*U63,2)</f>
        <v>0</v>
      </c>
      <c r="W63" s="223"/>
      <c r="X63" s="223" t="s">
        <v>139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289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2">
        <v>50</v>
      </c>
      <c r="B64" s="243" t="s">
        <v>412</v>
      </c>
      <c r="C64" s="256" t="s">
        <v>413</v>
      </c>
      <c r="D64" s="244" t="s">
        <v>161</v>
      </c>
      <c r="E64" s="245">
        <v>28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 t="s">
        <v>224</v>
      </c>
      <c r="T64" s="248" t="s">
        <v>184</v>
      </c>
      <c r="U64" s="223">
        <v>0</v>
      </c>
      <c r="V64" s="223">
        <f>ROUND(E64*U64,2)</f>
        <v>0</v>
      </c>
      <c r="W64" s="223"/>
      <c r="X64" s="223" t="s">
        <v>139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289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2">
        <v>51</v>
      </c>
      <c r="B65" s="243" t="s">
        <v>414</v>
      </c>
      <c r="C65" s="256" t="s">
        <v>415</v>
      </c>
      <c r="D65" s="244" t="s">
        <v>338</v>
      </c>
      <c r="E65" s="245">
        <v>18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 t="s">
        <v>224</v>
      </c>
      <c r="T65" s="248" t="s">
        <v>184</v>
      </c>
      <c r="U65" s="223">
        <v>0</v>
      </c>
      <c r="V65" s="223">
        <f>ROUND(E65*U65,2)</f>
        <v>0</v>
      </c>
      <c r="W65" s="223"/>
      <c r="X65" s="223" t="s">
        <v>139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289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2">
        <v>52</v>
      </c>
      <c r="B66" s="243" t="s">
        <v>416</v>
      </c>
      <c r="C66" s="256" t="s">
        <v>417</v>
      </c>
      <c r="D66" s="244" t="s">
        <v>161</v>
      </c>
      <c r="E66" s="245">
        <v>16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 t="s">
        <v>224</v>
      </c>
      <c r="T66" s="248" t="s">
        <v>184</v>
      </c>
      <c r="U66" s="223">
        <v>0</v>
      </c>
      <c r="V66" s="223">
        <f>ROUND(E66*U66,2)</f>
        <v>0</v>
      </c>
      <c r="W66" s="223"/>
      <c r="X66" s="223" t="s">
        <v>139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289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2">
        <v>53</v>
      </c>
      <c r="B67" s="243" t="s">
        <v>418</v>
      </c>
      <c r="C67" s="256" t="s">
        <v>419</v>
      </c>
      <c r="D67" s="244" t="s">
        <v>161</v>
      </c>
      <c r="E67" s="245">
        <v>8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21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 t="s">
        <v>224</v>
      </c>
      <c r="T67" s="248" t="s">
        <v>184</v>
      </c>
      <c r="U67" s="223">
        <v>0</v>
      </c>
      <c r="V67" s="223">
        <f>ROUND(E67*U67,2)</f>
        <v>0</v>
      </c>
      <c r="W67" s="223"/>
      <c r="X67" s="223" t="s">
        <v>139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289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2">
        <v>54</v>
      </c>
      <c r="B68" s="243" t="s">
        <v>420</v>
      </c>
      <c r="C68" s="256" t="s">
        <v>421</v>
      </c>
      <c r="D68" s="244" t="s">
        <v>161</v>
      </c>
      <c r="E68" s="245">
        <v>12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 t="s">
        <v>224</v>
      </c>
      <c r="T68" s="248" t="s">
        <v>184</v>
      </c>
      <c r="U68" s="223">
        <v>0</v>
      </c>
      <c r="V68" s="223">
        <f>ROUND(E68*U68,2)</f>
        <v>0</v>
      </c>
      <c r="W68" s="223"/>
      <c r="X68" s="223" t="s">
        <v>139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289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55</v>
      </c>
      <c r="B69" s="243" t="s">
        <v>422</v>
      </c>
      <c r="C69" s="256" t="s">
        <v>423</v>
      </c>
      <c r="D69" s="244" t="s">
        <v>330</v>
      </c>
      <c r="E69" s="245">
        <v>10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 t="s">
        <v>224</v>
      </c>
      <c r="T69" s="248" t="s">
        <v>184</v>
      </c>
      <c r="U69" s="223">
        <v>0</v>
      </c>
      <c r="V69" s="223">
        <f>ROUND(E69*U69,2)</f>
        <v>0</v>
      </c>
      <c r="W69" s="223"/>
      <c r="X69" s="223" t="s">
        <v>139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289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2">
        <v>56</v>
      </c>
      <c r="B70" s="243" t="s">
        <v>320</v>
      </c>
      <c r="C70" s="256" t="s">
        <v>424</v>
      </c>
      <c r="D70" s="244" t="s">
        <v>308</v>
      </c>
      <c r="E70" s="245">
        <v>1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 t="s">
        <v>224</v>
      </c>
      <c r="T70" s="248" t="s">
        <v>184</v>
      </c>
      <c r="U70" s="223">
        <v>0</v>
      </c>
      <c r="V70" s="223">
        <f>ROUND(E70*U70,2)</f>
        <v>0</v>
      </c>
      <c r="W70" s="223"/>
      <c r="X70" s="223" t="s">
        <v>425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426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2">
        <v>57</v>
      </c>
      <c r="B71" s="243" t="s">
        <v>427</v>
      </c>
      <c r="C71" s="256" t="s">
        <v>428</v>
      </c>
      <c r="D71" s="244" t="s">
        <v>308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224</v>
      </c>
      <c r="T71" s="248" t="s">
        <v>184</v>
      </c>
      <c r="U71" s="223">
        <v>0</v>
      </c>
      <c r="V71" s="223">
        <f>ROUND(E71*U71,2)</f>
        <v>0</v>
      </c>
      <c r="W71" s="223"/>
      <c r="X71" s="223" t="s">
        <v>195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309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2">
        <v>58</v>
      </c>
      <c r="B72" s="243" t="s">
        <v>429</v>
      </c>
      <c r="C72" s="256" t="s">
        <v>430</v>
      </c>
      <c r="D72" s="244" t="s">
        <v>308</v>
      </c>
      <c r="E72" s="245">
        <v>1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 t="s">
        <v>224</v>
      </c>
      <c r="T72" s="248" t="s">
        <v>184</v>
      </c>
      <c r="U72" s="223">
        <v>0</v>
      </c>
      <c r="V72" s="223">
        <f>ROUND(E72*U72,2)</f>
        <v>0</v>
      </c>
      <c r="W72" s="223"/>
      <c r="X72" s="223" t="s">
        <v>195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309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2">
        <v>59</v>
      </c>
      <c r="B73" s="243" t="s">
        <v>431</v>
      </c>
      <c r="C73" s="256" t="s">
        <v>432</v>
      </c>
      <c r="D73" s="244" t="s">
        <v>308</v>
      </c>
      <c r="E73" s="245">
        <v>1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 t="s">
        <v>224</v>
      </c>
      <c r="T73" s="248" t="s">
        <v>184</v>
      </c>
      <c r="U73" s="223">
        <v>0</v>
      </c>
      <c r="V73" s="223">
        <f>ROUND(E73*U73,2)</f>
        <v>0</v>
      </c>
      <c r="W73" s="223"/>
      <c r="X73" s="223" t="s">
        <v>139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289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2">
        <v>60</v>
      </c>
      <c r="B74" s="243" t="s">
        <v>433</v>
      </c>
      <c r="C74" s="256" t="s">
        <v>358</v>
      </c>
      <c r="D74" s="244" t="s">
        <v>308</v>
      </c>
      <c r="E74" s="245">
        <v>3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/>
      <c r="S74" s="247" t="s">
        <v>224</v>
      </c>
      <c r="T74" s="248" t="s">
        <v>184</v>
      </c>
      <c r="U74" s="223">
        <v>0</v>
      </c>
      <c r="V74" s="223">
        <f>ROUND(E74*U74,2)</f>
        <v>0</v>
      </c>
      <c r="W74" s="223"/>
      <c r="X74" s="223" t="s">
        <v>139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289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2">
        <v>61</v>
      </c>
      <c r="B75" s="243" t="s">
        <v>434</v>
      </c>
      <c r="C75" s="256" t="s">
        <v>435</v>
      </c>
      <c r="D75" s="244" t="s">
        <v>308</v>
      </c>
      <c r="E75" s="245">
        <v>8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 t="s">
        <v>224</v>
      </c>
      <c r="T75" s="248" t="s">
        <v>184</v>
      </c>
      <c r="U75" s="223">
        <v>0</v>
      </c>
      <c r="V75" s="223">
        <f>ROUND(E75*U75,2)</f>
        <v>0</v>
      </c>
      <c r="W75" s="223"/>
      <c r="X75" s="223" t="s">
        <v>139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289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2">
        <v>62</v>
      </c>
      <c r="B76" s="243" t="s">
        <v>436</v>
      </c>
      <c r="C76" s="256" t="s">
        <v>437</v>
      </c>
      <c r="D76" s="244" t="s">
        <v>166</v>
      </c>
      <c r="E76" s="245">
        <v>3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21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 t="s">
        <v>224</v>
      </c>
      <c r="T76" s="248" t="s">
        <v>184</v>
      </c>
      <c r="U76" s="223">
        <v>0</v>
      </c>
      <c r="V76" s="223">
        <f>ROUND(E76*U76,2)</f>
        <v>0</v>
      </c>
      <c r="W76" s="223"/>
      <c r="X76" s="223" t="s">
        <v>139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289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2">
        <v>63</v>
      </c>
      <c r="B77" s="243" t="s">
        <v>438</v>
      </c>
      <c r="C77" s="256" t="s">
        <v>439</v>
      </c>
      <c r="D77" s="244" t="s">
        <v>166</v>
      </c>
      <c r="E77" s="245">
        <v>2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 t="s">
        <v>224</v>
      </c>
      <c r="T77" s="248" t="s">
        <v>184</v>
      </c>
      <c r="U77" s="223">
        <v>0</v>
      </c>
      <c r="V77" s="223">
        <f>ROUND(E77*U77,2)</f>
        <v>0</v>
      </c>
      <c r="W77" s="223"/>
      <c r="X77" s="223" t="s">
        <v>139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289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2">
        <v>64</v>
      </c>
      <c r="B78" s="243" t="s">
        <v>440</v>
      </c>
      <c r="C78" s="256" t="s">
        <v>441</v>
      </c>
      <c r="D78" s="244" t="s">
        <v>308</v>
      </c>
      <c r="E78" s="245">
        <v>1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21</v>
      </c>
      <c r="M78" s="247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7"/>
      <c r="S78" s="247" t="s">
        <v>224</v>
      </c>
      <c r="T78" s="248" t="s">
        <v>184</v>
      </c>
      <c r="U78" s="223">
        <v>0</v>
      </c>
      <c r="V78" s="223">
        <f>ROUND(E78*U78,2)</f>
        <v>0</v>
      </c>
      <c r="W78" s="223"/>
      <c r="X78" s="223" t="s">
        <v>139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289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2">
        <v>65</v>
      </c>
      <c r="B79" s="243" t="s">
        <v>442</v>
      </c>
      <c r="C79" s="256" t="s">
        <v>443</v>
      </c>
      <c r="D79" s="244" t="s">
        <v>308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224</v>
      </c>
      <c r="T79" s="248" t="s">
        <v>184</v>
      </c>
      <c r="U79" s="223">
        <v>0</v>
      </c>
      <c r="V79" s="223">
        <f>ROUND(E79*U79,2)</f>
        <v>0</v>
      </c>
      <c r="W79" s="223"/>
      <c r="X79" s="223" t="s">
        <v>139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289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2">
        <v>66</v>
      </c>
      <c r="B80" s="243" t="s">
        <v>444</v>
      </c>
      <c r="C80" s="256" t="s">
        <v>445</v>
      </c>
      <c r="D80" s="244" t="s">
        <v>308</v>
      </c>
      <c r="E80" s="245">
        <v>2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224</v>
      </c>
      <c r="T80" s="248" t="s">
        <v>184</v>
      </c>
      <c r="U80" s="223">
        <v>0</v>
      </c>
      <c r="V80" s="223">
        <f>ROUND(E80*U80,2)</f>
        <v>0</v>
      </c>
      <c r="W80" s="223"/>
      <c r="X80" s="223" t="s">
        <v>139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289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2">
        <v>67</v>
      </c>
      <c r="B81" s="243" t="s">
        <v>446</v>
      </c>
      <c r="C81" s="256" t="s">
        <v>447</v>
      </c>
      <c r="D81" s="244" t="s">
        <v>308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/>
      <c r="S81" s="247" t="s">
        <v>224</v>
      </c>
      <c r="T81" s="248" t="s">
        <v>184</v>
      </c>
      <c r="U81" s="223">
        <v>0</v>
      </c>
      <c r="V81" s="223">
        <f>ROUND(E81*U81,2)</f>
        <v>0</v>
      </c>
      <c r="W81" s="223"/>
      <c r="X81" s="223" t="s">
        <v>139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289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8" t="s">
        <v>132</v>
      </c>
      <c r="B82" s="229" t="s">
        <v>76</v>
      </c>
      <c r="C82" s="253" t="s">
        <v>77</v>
      </c>
      <c r="D82" s="230"/>
      <c r="E82" s="231"/>
      <c r="F82" s="232"/>
      <c r="G82" s="232">
        <f>SUMIF(AG83:AG85,"&lt;&gt;NOR",G83:G85)</f>
        <v>0</v>
      </c>
      <c r="H82" s="232"/>
      <c r="I82" s="232">
        <f>SUM(I83:I85)</f>
        <v>0</v>
      </c>
      <c r="J82" s="232"/>
      <c r="K82" s="232">
        <f>SUM(K83:K85)</f>
        <v>0</v>
      </c>
      <c r="L82" s="232"/>
      <c r="M82" s="232">
        <f>SUM(M83:M85)</f>
        <v>0</v>
      </c>
      <c r="N82" s="232"/>
      <c r="O82" s="232">
        <f>SUM(O83:O85)</f>
        <v>0</v>
      </c>
      <c r="P82" s="232"/>
      <c r="Q82" s="232">
        <f>SUM(Q83:Q85)</f>
        <v>0</v>
      </c>
      <c r="R82" s="232"/>
      <c r="S82" s="232"/>
      <c r="T82" s="233"/>
      <c r="U82" s="227"/>
      <c r="V82" s="227">
        <f>SUM(V83:V85)</f>
        <v>0</v>
      </c>
      <c r="W82" s="227"/>
      <c r="X82" s="227"/>
      <c r="AG82" t="s">
        <v>133</v>
      </c>
    </row>
    <row r="83" spans="1:60" outlineLevel="1" x14ac:dyDescent="0.2">
      <c r="A83" s="242">
        <v>68</v>
      </c>
      <c r="B83" s="243" t="s">
        <v>448</v>
      </c>
      <c r="C83" s="256" t="s">
        <v>449</v>
      </c>
      <c r="D83" s="244" t="s">
        <v>383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138</v>
      </c>
      <c r="T83" s="248" t="s">
        <v>184</v>
      </c>
      <c r="U83" s="223">
        <v>0</v>
      </c>
      <c r="V83" s="223">
        <f>ROUND(E83*U83,2)</f>
        <v>0</v>
      </c>
      <c r="W83" s="223"/>
      <c r="X83" s="223" t="s">
        <v>139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289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2">
        <v>69</v>
      </c>
      <c r="B84" s="243" t="s">
        <v>450</v>
      </c>
      <c r="C84" s="256" t="s">
        <v>451</v>
      </c>
      <c r="D84" s="244" t="s">
        <v>452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/>
      <c r="S84" s="247" t="s">
        <v>224</v>
      </c>
      <c r="T84" s="248" t="s">
        <v>184</v>
      </c>
      <c r="U84" s="223">
        <v>0</v>
      </c>
      <c r="V84" s="223">
        <f>ROUND(E84*U84,2)</f>
        <v>0</v>
      </c>
      <c r="W84" s="223"/>
      <c r="X84" s="223" t="s">
        <v>195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309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2">
        <v>70</v>
      </c>
      <c r="B85" s="243" t="s">
        <v>453</v>
      </c>
      <c r="C85" s="256" t="s">
        <v>454</v>
      </c>
      <c r="D85" s="244" t="s">
        <v>455</v>
      </c>
      <c r="E85" s="245">
        <v>9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/>
      <c r="S85" s="247" t="s">
        <v>224</v>
      </c>
      <c r="T85" s="248" t="s">
        <v>184</v>
      </c>
      <c r="U85" s="223">
        <v>0</v>
      </c>
      <c r="V85" s="223">
        <f>ROUND(E85*U85,2)</f>
        <v>0</v>
      </c>
      <c r="W85" s="223"/>
      <c r="X85" s="223" t="s">
        <v>195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309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">
      <c r="A86" s="228" t="s">
        <v>132</v>
      </c>
      <c r="B86" s="229" t="s">
        <v>78</v>
      </c>
      <c r="C86" s="253" t="s">
        <v>79</v>
      </c>
      <c r="D86" s="230"/>
      <c r="E86" s="231"/>
      <c r="F86" s="232"/>
      <c r="G86" s="232">
        <f>SUMIF(AG87:AG87,"&lt;&gt;NOR",G87:G87)</f>
        <v>0</v>
      </c>
      <c r="H86" s="232"/>
      <c r="I86" s="232">
        <f>SUM(I87:I87)</f>
        <v>0</v>
      </c>
      <c r="J86" s="232"/>
      <c r="K86" s="232">
        <f>SUM(K87:K87)</f>
        <v>0</v>
      </c>
      <c r="L86" s="232"/>
      <c r="M86" s="232">
        <f>SUM(M87:M87)</f>
        <v>0</v>
      </c>
      <c r="N86" s="232"/>
      <c r="O86" s="232">
        <f>SUM(O87:O87)</f>
        <v>0</v>
      </c>
      <c r="P86" s="232"/>
      <c r="Q86" s="232">
        <f>SUM(Q87:Q87)</f>
        <v>0</v>
      </c>
      <c r="R86" s="232"/>
      <c r="S86" s="232"/>
      <c r="T86" s="233"/>
      <c r="U86" s="227"/>
      <c r="V86" s="227">
        <f>SUM(V87:V87)</f>
        <v>0</v>
      </c>
      <c r="W86" s="227"/>
      <c r="X86" s="227"/>
      <c r="AG86" t="s">
        <v>133</v>
      </c>
    </row>
    <row r="87" spans="1:60" outlineLevel="1" x14ac:dyDescent="0.2">
      <c r="A87" s="242">
        <v>71</v>
      </c>
      <c r="B87" s="243" t="s">
        <v>456</v>
      </c>
      <c r="C87" s="256" t="s">
        <v>457</v>
      </c>
      <c r="D87" s="244" t="s">
        <v>455</v>
      </c>
      <c r="E87" s="245">
        <v>20</v>
      </c>
      <c r="F87" s="246"/>
      <c r="G87" s="247">
        <f>ROUND(E87*F87,2)</f>
        <v>0</v>
      </c>
      <c r="H87" s="246"/>
      <c r="I87" s="247">
        <f>ROUND(E87*H87,2)</f>
        <v>0</v>
      </c>
      <c r="J87" s="246"/>
      <c r="K87" s="247">
        <f>ROUND(E87*J87,2)</f>
        <v>0</v>
      </c>
      <c r="L87" s="247">
        <v>21</v>
      </c>
      <c r="M87" s="247">
        <f>G87*(1+L87/100)</f>
        <v>0</v>
      </c>
      <c r="N87" s="247">
        <v>0</v>
      </c>
      <c r="O87" s="247">
        <f>ROUND(E87*N87,2)</f>
        <v>0</v>
      </c>
      <c r="P87" s="247">
        <v>0</v>
      </c>
      <c r="Q87" s="247">
        <f>ROUND(E87*P87,2)</f>
        <v>0</v>
      </c>
      <c r="R87" s="247"/>
      <c r="S87" s="247" t="s">
        <v>224</v>
      </c>
      <c r="T87" s="248" t="s">
        <v>184</v>
      </c>
      <c r="U87" s="223">
        <v>0</v>
      </c>
      <c r="V87" s="223">
        <f>ROUND(E87*U87,2)</f>
        <v>0</v>
      </c>
      <c r="W87" s="223"/>
      <c r="X87" s="223" t="s">
        <v>139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289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28" t="s">
        <v>132</v>
      </c>
      <c r="B88" s="229" t="s">
        <v>80</v>
      </c>
      <c r="C88" s="253" t="s">
        <v>81</v>
      </c>
      <c r="D88" s="230"/>
      <c r="E88" s="231"/>
      <c r="F88" s="232"/>
      <c r="G88" s="232">
        <f>SUMIF(AG89:AG94,"&lt;&gt;NOR",G89:G94)</f>
        <v>0</v>
      </c>
      <c r="H88" s="232"/>
      <c r="I88" s="232">
        <f>SUM(I89:I94)</f>
        <v>0</v>
      </c>
      <c r="J88" s="232"/>
      <c r="K88" s="232">
        <f>SUM(K89:K94)</f>
        <v>0</v>
      </c>
      <c r="L88" s="232"/>
      <c r="M88" s="232">
        <f>SUM(M89:M94)</f>
        <v>0</v>
      </c>
      <c r="N88" s="232"/>
      <c r="O88" s="232">
        <f>SUM(O89:O94)</f>
        <v>0</v>
      </c>
      <c r="P88" s="232"/>
      <c r="Q88" s="232">
        <f>SUM(Q89:Q94)</f>
        <v>0</v>
      </c>
      <c r="R88" s="232"/>
      <c r="S88" s="232"/>
      <c r="T88" s="233"/>
      <c r="U88" s="227"/>
      <c r="V88" s="227">
        <f>SUM(V89:V94)</f>
        <v>0</v>
      </c>
      <c r="W88" s="227"/>
      <c r="X88" s="227"/>
      <c r="AG88" t="s">
        <v>133</v>
      </c>
    </row>
    <row r="89" spans="1:60" outlineLevel="1" x14ac:dyDescent="0.2">
      <c r="A89" s="242">
        <v>72</v>
      </c>
      <c r="B89" s="243" t="s">
        <v>458</v>
      </c>
      <c r="C89" s="256" t="s">
        <v>459</v>
      </c>
      <c r="D89" s="244" t="s">
        <v>383</v>
      </c>
      <c r="E89" s="245">
        <v>4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21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224</v>
      </c>
      <c r="T89" s="248" t="s">
        <v>184</v>
      </c>
      <c r="U89" s="223">
        <v>0</v>
      </c>
      <c r="V89" s="223">
        <f>ROUND(E89*U89,2)</f>
        <v>0</v>
      </c>
      <c r="W89" s="223"/>
      <c r="X89" s="223" t="s">
        <v>139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289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2">
        <v>73</v>
      </c>
      <c r="B90" s="243" t="s">
        <v>460</v>
      </c>
      <c r="C90" s="256" t="s">
        <v>461</v>
      </c>
      <c r="D90" s="244" t="s">
        <v>383</v>
      </c>
      <c r="E90" s="245">
        <v>3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 t="s">
        <v>224</v>
      </c>
      <c r="T90" s="248" t="s">
        <v>184</v>
      </c>
      <c r="U90" s="223">
        <v>0</v>
      </c>
      <c r="V90" s="223">
        <f>ROUND(E90*U90,2)</f>
        <v>0</v>
      </c>
      <c r="W90" s="223"/>
      <c r="X90" s="223" t="s">
        <v>139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289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2">
        <v>74</v>
      </c>
      <c r="B91" s="243" t="s">
        <v>462</v>
      </c>
      <c r="C91" s="256" t="s">
        <v>463</v>
      </c>
      <c r="D91" s="244" t="s">
        <v>147</v>
      </c>
      <c r="E91" s="245">
        <v>1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21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224</v>
      </c>
      <c r="T91" s="248" t="s">
        <v>184</v>
      </c>
      <c r="U91" s="223">
        <v>0</v>
      </c>
      <c r="V91" s="223">
        <f>ROUND(E91*U91,2)</f>
        <v>0</v>
      </c>
      <c r="W91" s="223"/>
      <c r="X91" s="223" t="s">
        <v>139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289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2">
        <v>75</v>
      </c>
      <c r="B92" s="243" t="s">
        <v>464</v>
      </c>
      <c r="C92" s="256" t="s">
        <v>465</v>
      </c>
      <c r="D92" s="244" t="s">
        <v>383</v>
      </c>
      <c r="E92" s="245">
        <v>2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 t="s">
        <v>224</v>
      </c>
      <c r="T92" s="248" t="s">
        <v>184</v>
      </c>
      <c r="U92" s="223">
        <v>0</v>
      </c>
      <c r="V92" s="223">
        <f>ROUND(E92*U92,2)</f>
        <v>0</v>
      </c>
      <c r="W92" s="223"/>
      <c r="X92" s="223" t="s">
        <v>139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289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2">
        <v>76</v>
      </c>
      <c r="B93" s="243" t="s">
        <v>466</v>
      </c>
      <c r="C93" s="256" t="s">
        <v>467</v>
      </c>
      <c r="D93" s="244" t="s">
        <v>455</v>
      </c>
      <c r="E93" s="245">
        <v>28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/>
      <c r="S93" s="247" t="s">
        <v>224</v>
      </c>
      <c r="T93" s="248" t="s">
        <v>184</v>
      </c>
      <c r="U93" s="223">
        <v>0</v>
      </c>
      <c r="V93" s="223">
        <f>ROUND(E93*U93,2)</f>
        <v>0</v>
      </c>
      <c r="W93" s="223"/>
      <c r="X93" s="223" t="s">
        <v>139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289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2">
        <v>77</v>
      </c>
      <c r="B94" s="243" t="s">
        <v>468</v>
      </c>
      <c r="C94" s="256" t="s">
        <v>469</v>
      </c>
      <c r="D94" s="244" t="s">
        <v>383</v>
      </c>
      <c r="E94" s="245">
        <v>2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7"/>
      <c r="S94" s="247" t="s">
        <v>224</v>
      </c>
      <c r="T94" s="248" t="s">
        <v>184</v>
      </c>
      <c r="U94" s="223">
        <v>0</v>
      </c>
      <c r="V94" s="223">
        <f>ROUND(E94*U94,2)</f>
        <v>0</v>
      </c>
      <c r="W94" s="223"/>
      <c r="X94" s="223" t="s">
        <v>302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384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8" t="s">
        <v>132</v>
      </c>
      <c r="B95" s="229" t="s">
        <v>82</v>
      </c>
      <c r="C95" s="253" t="s">
        <v>83</v>
      </c>
      <c r="D95" s="230"/>
      <c r="E95" s="231"/>
      <c r="F95" s="232"/>
      <c r="G95" s="232">
        <f>SUMIF(AG96:AG97,"&lt;&gt;NOR",G96:G97)</f>
        <v>0</v>
      </c>
      <c r="H95" s="232"/>
      <c r="I95" s="232">
        <f>SUM(I96:I97)</f>
        <v>0</v>
      </c>
      <c r="J95" s="232"/>
      <c r="K95" s="232">
        <f>SUM(K96:K97)</f>
        <v>0</v>
      </c>
      <c r="L95" s="232"/>
      <c r="M95" s="232">
        <f>SUM(M96:M97)</f>
        <v>0</v>
      </c>
      <c r="N95" s="232"/>
      <c r="O95" s="232">
        <f>SUM(O96:O97)</f>
        <v>0</v>
      </c>
      <c r="P95" s="232"/>
      <c r="Q95" s="232">
        <f>SUM(Q96:Q97)</f>
        <v>0</v>
      </c>
      <c r="R95" s="232"/>
      <c r="S95" s="232"/>
      <c r="T95" s="233"/>
      <c r="U95" s="227"/>
      <c r="V95" s="227">
        <f>SUM(V96:V97)</f>
        <v>0</v>
      </c>
      <c r="W95" s="227"/>
      <c r="X95" s="227"/>
      <c r="AG95" t="s">
        <v>133</v>
      </c>
    </row>
    <row r="96" spans="1:60" outlineLevel="1" x14ac:dyDescent="0.2">
      <c r="A96" s="242">
        <v>78</v>
      </c>
      <c r="B96" s="243" t="s">
        <v>470</v>
      </c>
      <c r="C96" s="256" t="s">
        <v>471</v>
      </c>
      <c r="D96" s="244" t="s">
        <v>383</v>
      </c>
      <c r="E96" s="245">
        <v>2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21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 t="s">
        <v>224</v>
      </c>
      <c r="T96" s="248" t="s">
        <v>184</v>
      </c>
      <c r="U96" s="223">
        <v>0</v>
      </c>
      <c r="V96" s="223">
        <f>ROUND(E96*U96,2)</f>
        <v>0</v>
      </c>
      <c r="W96" s="223"/>
      <c r="X96" s="223" t="s">
        <v>139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289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2">
        <v>79</v>
      </c>
      <c r="B97" s="243" t="s">
        <v>472</v>
      </c>
      <c r="C97" s="256" t="s">
        <v>473</v>
      </c>
      <c r="D97" s="244" t="s">
        <v>383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/>
      <c r="S97" s="247" t="s">
        <v>224</v>
      </c>
      <c r="T97" s="248" t="s">
        <v>184</v>
      </c>
      <c r="U97" s="223">
        <v>0</v>
      </c>
      <c r="V97" s="223">
        <f>ROUND(E97*U97,2)</f>
        <v>0</v>
      </c>
      <c r="W97" s="223"/>
      <c r="X97" s="223" t="s">
        <v>139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289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28" t="s">
        <v>132</v>
      </c>
      <c r="B98" s="229" t="s">
        <v>84</v>
      </c>
      <c r="C98" s="253" t="s">
        <v>85</v>
      </c>
      <c r="D98" s="230"/>
      <c r="E98" s="231"/>
      <c r="F98" s="232"/>
      <c r="G98" s="232">
        <f>SUMIF(AG99:AG99,"&lt;&gt;NOR",G99:G99)</f>
        <v>0</v>
      </c>
      <c r="H98" s="232"/>
      <c r="I98" s="232">
        <f>SUM(I99:I99)</f>
        <v>0</v>
      </c>
      <c r="J98" s="232"/>
      <c r="K98" s="232">
        <f>SUM(K99:K99)</f>
        <v>0</v>
      </c>
      <c r="L98" s="232"/>
      <c r="M98" s="232">
        <f>SUM(M99:M99)</f>
        <v>0</v>
      </c>
      <c r="N98" s="232"/>
      <c r="O98" s="232">
        <f>SUM(O99:O99)</f>
        <v>0</v>
      </c>
      <c r="P98" s="232"/>
      <c r="Q98" s="232">
        <f>SUM(Q99:Q99)</f>
        <v>0</v>
      </c>
      <c r="R98" s="232"/>
      <c r="S98" s="232"/>
      <c r="T98" s="233"/>
      <c r="U98" s="227"/>
      <c r="V98" s="227">
        <f>SUM(V99:V99)</f>
        <v>0</v>
      </c>
      <c r="W98" s="227"/>
      <c r="X98" s="227"/>
      <c r="AG98" t="s">
        <v>133</v>
      </c>
    </row>
    <row r="99" spans="1:60" outlineLevel="1" x14ac:dyDescent="0.2">
      <c r="A99" s="242">
        <v>80</v>
      </c>
      <c r="B99" s="243" t="s">
        <v>474</v>
      </c>
      <c r="C99" s="256" t="s">
        <v>475</v>
      </c>
      <c r="D99" s="244" t="s">
        <v>383</v>
      </c>
      <c r="E99" s="245">
        <v>2</v>
      </c>
      <c r="F99" s="246"/>
      <c r="G99" s="247">
        <f>ROUND(E99*F99,2)</f>
        <v>0</v>
      </c>
      <c r="H99" s="246"/>
      <c r="I99" s="247">
        <f>ROUND(E99*H99,2)</f>
        <v>0</v>
      </c>
      <c r="J99" s="246"/>
      <c r="K99" s="247">
        <f>ROUND(E99*J99,2)</f>
        <v>0</v>
      </c>
      <c r="L99" s="247">
        <v>21</v>
      </c>
      <c r="M99" s="247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7"/>
      <c r="S99" s="247" t="s">
        <v>224</v>
      </c>
      <c r="T99" s="248" t="s">
        <v>184</v>
      </c>
      <c r="U99" s="223">
        <v>0</v>
      </c>
      <c r="V99" s="223">
        <f>ROUND(E99*U99,2)</f>
        <v>0</v>
      </c>
      <c r="W99" s="223"/>
      <c r="X99" s="223" t="s">
        <v>139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289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x14ac:dyDescent="0.2">
      <c r="A100" s="228" t="s">
        <v>132</v>
      </c>
      <c r="B100" s="229" t="s">
        <v>86</v>
      </c>
      <c r="C100" s="253" t="s">
        <v>87</v>
      </c>
      <c r="D100" s="230"/>
      <c r="E100" s="231"/>
      <c r="F100" s="232"/>
      <c r="G100" s="232">
        <f>SUMIF(AG101:AG101,"&lt;&gt;NOR",G101:G101)</f>
        <v>0</v>
      </c>
      <c r="H100" s="232"/>
      <c r="I100" s="232">
        <f>SUM(I101:I101)</f>
        <v>0</v>
      </c>
      <c r="J100" s="232"/>
      <c r="K100" s="232">
        <f>SUM(K101:K101)</f>
        <v>0</v>
      </c>
      <c r="L100" s="232"/>
      <c r="M100" s="232">
        <f>SUM(M101:M101)</f>
        <v>0</v>
      </c>
      <c r="N100" s="232"/>
      <c r="O100" s="232">
        <f>SUM(O101:O101)</f>
        <v>0</v>
      </c>
      <c r="P100" s="232"/>
      <c r="Q100" s="232">
        <f>SUM(Q101:Q101)</f>
        <v>0</v>
      </c>
      <c r="R100" s="232"/>
      <c r="S100" s="232"/>
      <c r="T100" s="233"/>
      <c r="U100" s="227"/>
      <c r="V100" s="227">
        <f>SUM(V101:V101)</f>
        <v>0</v>
      </c>
      <c r="W100" s="227"/>
      <c r="X100" s="227"/>
      <c r="AG100" t="s">
        <v>133</v>
      </c>
    </row>
    <row r="101" spans="1:60" outlineLevel="1" x14ac:dyDescent="0.2">
      <c r="A101" s="242">
        <v>81</v>
      </c>
      <c r="B101" s="243" t="s">
        <v>476</v>
      </c>
      <c r="C101" s="256" t="s">
        <v>477</v>
      </c>
      <c r="D101" s="244" t="s">
        <v>147</v>
      </c>
      <c r="E101" s="245">
        <v>1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21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 t="s">
        <v>224</v>
      </c>
      <c r="T101" s="248" t="s">
        <v>184</v>
      </c>
      <c r="U101" s="223">
        <v>0</v>
      </c>
      <c r="V101" s="223">
        <f>ROUND(E101*U101,2)</f>
        <v>0</v>
      </c>
      <c r="W101" s="223"/>
      <c r="X101" s="223" t="s">
        <v>139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289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28" t="s">
        <v>132</v>
      </c>
      <c r="B102" s="229" t="s">
        <v>88</v>
      </c>
      <c r="C102" s="253" t="s">
        <v>89</v>
      </c>
      <c r="D102" s="230"/>
      <c r="E102" s="231"/>
      <c r="F102" s="232"/>
      <c r="G102" s="232">
        <f>SUMIF(AG103:AG103,"&lt;&gt;NOR",G103:G103)</f>
        <v>0</v>
      </c>
      <c r="H102" s="232"/>
      <c r="I102" s="232">
        <f>SUM(I103:I103)</f>
        <v>0</v>
      </c>
      <c r="J102" s="232"/>
      <c r="K102" s="232">
        <f>SUM(K103:K103)</f>
        <v>0</v>
      </c>
      <c r="L102" s="232"/>
      <c r="M102" s="232">
        <f>SUM(M103:M103)</f>
        <v>0</v>
      </c>
      <c r="N102" s="232"/>
      <c r="O102" s="232">
        <f>SUM(O103:O103)</f>
        <v>0</v>
      </c>
      <c r="P102" s="232"/>
      <c r="Q102" s="232">
        <f>SUM(Q103:Q103)</f>
        <v>0</v>
      </c>
      <c r="R102" s="232"/>
      <c r="S102" s="232"/>
      <c r="T102" s="233"/>
      <c r="U102" s="227"/>
      <c r="V102" s="227">
        <f>SUM(V103:V103)</f>
        <v>0</v>
      </c>
      <c r="W102" s="227"/>
      <c r="X102" s="227"/>
      <c r="AG102" t="s">
        <v>133</v>
      </c>
    </row>
    <row r="103" spans="1:60" outlineLevel="1" x14ac:dyDescent="0.2">
      <c r="A103" s="234">
        <v>82</v>
      </c>
      <c r="B103" s="235" t="s">
        <v>88</v>
      </c>
      <c r="C103" s="254" t="s">
        <v>478</v>
      </c>
      <c r="D103" s="236" t="s">
        <v>147</v>
      </c>
      <c r="E103" s="237">
        <v>1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</v>
      </c>
      <c r="O103" s="239">
        <f>ROUND(E103*N103,2)</f>
        <v>0</v>
      </c>
      <c r="P103" s="239">
        <v>0</v>
      </c>
      <c r="Q103" s="239">
        <f>ROUND(E103*P103,2)</f>
        <v>0</v>
      </c>
      <c r="R103" s="239"/>
      <c r="S103" s="239" t="s">
        <v>224</v>
      </c>
      <c r="T103" s="240" t="s">
        <v>184</v>
      </c>
      <c r="U103" s="223">
        <v>0</v>
      </c>
      <c r="V103" s="223">
        <f>ROUND(E103*U103,2)</f>
        <v>0</v>
      </c>
      <c r="W103" s="223"/>
      <c r="X103" s="223" t="s">
        <v>139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289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3"/>
      <c r="B104" s="4"/>
      <c r="C104" s="26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119</v>
      </c>
    </row>
    <row r="105" spans="1:60" x14ac:dyDescent="0.2">
      <c r="A105" s="216"/>
      <c r="B105" s="217" t="s">
        <v>29</v>
      </c>
      <c r="C105" s="262"/>
      <c r="D105" s="218"/>
      <c r="E105" s="219"/>
      <c r="F105" s="219"/>
      <c r="G105" s="252">
        <f>G8+G16+G22+G25+G47+G51+G82+G86+G88+G95+G98+G100+G102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304</v>
      </c>
    </row>
    <row r="106" spans="1:60" x14ac:dyDescent="0.2">
      <c r="C106" s="263"/>
      <c r="D106" s="10"/>
      <c r="AG106" t="s">
        <v>305</v>
      </c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xSOeBXmNRIMdhZVOpeIyM0I1uTsGr8TWUi/hO5cac4BppsRDFGoO/qgGHPm/WV+BsIZ40mV2fGE+diq679X2Q==" saltValue="2+3rHAcAoKWAtxygRV6Y+Q==" spinCount="100000" sheet="1"/>
  <mergeCells count="5">
    <mergeCell ref="A1:G1"/>
    <mergeCell ref="C2:G2"/>
    <mergeCell ref="C3:G3"/>
    <mergeCell ref="C4:G4"/>
    <mergeCell ref="C24:G2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R023065301 Pol</vt:lpstr>
      <vt:lpstr>01 R0230653011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R023065301 Pol'!Názvy_tisku</vt:lpstr>
      <vt:lpstr>'01 R0230653011 Pol'!Názvy_tisku</vt:lpstr>
      <vt:lpstr>oadresa</vt:lpstr>
      <vt:lpstr>Stavba!Objednatel</vt:lpstr>
      <vt:lpstr>Stavba!Objekt</vt:lpstr>
      <vt:lpstr>'01 R023065301 Pol'!Oblast_tisku</vt:lpstr>
      <vt:lpstr>'01 R0230653011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Bres6</dc:creator>
  <cp:lastModifiedBy>Bres6</cp:lastModifiedBy>
  <cp:lastPrinted>2019-03-19T12:27:02Z</cp:lastPrinted>
  <dcterms:created xsi:type="dcterms:W3CDTF">2009-04-08T07:15:50Z</dcterms:created>
  <dcterms:modified xsi:type="dcterms:W3CDTF">2023-05-23T07:35:43Z</dcterms:modified>
</cp:coreProperties>
</file>