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162018-9 - 7.16 Tábor x 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'7162018-9 - 7.16 Tábor x ...'!$C$77:$K$129</definedName>
    <definedName name="_xlnm.Print_Area" localSheetId="1">'7162018-9 - 7.16 Tábor x ...'!$C$4:$J$36,'7162018-9 - 7.16 Tábor x ...'!$C$42:$J$59,'7162018-9 - 7.16 Tábor x ...'!$C$65:$K$129</definedName>
    <definedName name="_xlnm.Print_Titles" localSheetId="1">'7162018-9 - 7.16 Tábor x ...'!$77:$77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F74"/>
  <c r="F72"/>
  <c r="E70"/>
  <c r="F51"/>
  <c r="F49"/>
  <c r="E47"/>
  <c r="J36"/>
  <c r="J21"/>
  <c r="E21"/>
  <c r="J74"/>
  <c r="J51"/>
  <c r="J20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<sst xmlns="http://schemas.openxmlformats.org/spreadsheetml/2006/main">
  <si>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</si>
  <si>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</si>
  <si>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</si>
  <si>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</si>
  <si>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</si>
  <si>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</si>
  <si>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</si>
  <si>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{0925bb3e-d1de-4ee8-ae13-a82ba0d8f818}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</si>
  <si>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</si>
  <si>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</si>
  <si>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</si>
  <si>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</si>
  <si>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</si>
  <si>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</si>
  <si>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</si>
  <si>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</si>
  <si>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7162018-9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</si>
  <si>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</si>
  <si>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</si>
  <si>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7.16 Tábor x Kounicova</t>
  </si>
  <si>
    <t>KSO:</t>
  </si>
  <si>
    <t/>
  </si>
  <si>
    <t>CC-CZ:</t>
  </si>
  <si>
    <t>Místo:</t>
  </si>
  <si>
    <t>Brno</t>
  </si>
  <si>
    <t>Datum:</t>
  </si>
  <si>
    <t>7. 9. 2018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</si>
  <si>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</si>
  <si>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</si>
  <si>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</si>
  <si>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</si>
  <si>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</si>
  <si>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</si>
  <si>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</si>
  <si>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</si>
  <si>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</si>
  <si>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</si>
  <si>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</si>
  <si>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</si>
  <si>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</si>
  <si>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</si>
  <si>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</si>
  <si>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</si>
  <si>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</si>
  <si>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</si>
  <si>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</si>
  <si>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</si>
  <si>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</si>
  <si>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</si>
  <si>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</si>
  <si>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</si>
  <si>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</si>
  <si>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</si>
  <si>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</si>
  <si>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</si>
  <si>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</si>
  <si>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</si>
  <si>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</si>
  <si>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</si>
  <si>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</si>
  <si>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</si>
  <si>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</si>
  <si>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</si>
  <si>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</si>
  <si>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</si>
  <si>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</si>
  <si>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</si>
  <si>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</si>
  <si>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</si>
  <si>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</si>
  <si>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</si>
  <si>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</si>
  <si>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</si>
  <si>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</si>
  <si>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</si>
  <si>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</si>
  <si>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</si>
  <si>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</si>
  <si>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</si>
  <si>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</si>
  <si>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{0e7099c7-5d05-45f5-94c9-60e6cc63e941}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</si>
  <si>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</si>
  <si>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</si>
  <si>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</si>
  <si>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</si>
  <si>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</si>
  <si>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</si>
  <si>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</si>
  <si>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</si>
  <si>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7162018-9 - 7.16 Tábor x Kounicova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</si>
  <si>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</si>
  <si>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</si>
  <si>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</si>
  <si>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</si>
  <si>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</si>
  <si>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</si>
  <si>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</si>
  <si>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</si>
  <si>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</si>
  <si>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</si>
  <si>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</si>
  <si>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</si>
  <si>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</si>
  <si>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</si>
  <si>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</si>
  <si>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</si>
  <si>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</si>
  <si>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</si>
  <si>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</si>
  <si>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</si>
  <si>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</si>
  <si>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</si>
  <si>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</si>
  <si>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</si>
  <si>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</si>
  <si>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</si>
  <si>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</si>
  <si>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</si>
  <si>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220960071-D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</si>
  <si>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</si>
  <si>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kus</t>
  </si>
  <si>
    <t>CS ÚRS 2018 02</t>
  </si>
  <si>
    <t>64</t>
  </si>
  <si>
    <t>1453759113</t>
  </si>
  <si>
    <t>PSC</t>
  </si>
  <si>
    <t xml:space="preserve">Poznámka k souboru cen:_x000d_
1. V cenách 220 96-0071 až - 0072 nejsou započteny náklady na: a) dodávku žárovky, b) dodávku vývodky, c) dodávku vodiče. </t>
  </si>
  <si>
    <t>220960071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</si>
  <si>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</si>
  <si>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1583219980</t>
  </si>
  <si>
    <t>220960072-D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</si>
  <si>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</si>
  <si>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-298362880</t>
  </si>
  <si>
    <t>4</t>
  </si>
  <si>
    <t>220960072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</si>
  <si>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</si>
  <si>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1969071779</t>
  </si>
  <si>
    <t>5</t>
  </si>
  <si>
    <t>00004</t>
  </si>
  <si>
    <t>Tramvajové návěstidlo LED napájecí napětí do 50V, příkon do 18W se stmíváním.</t>
  </si>
  <si>
    <t>256</t>
  </si>
  <si>
    <t>121545444</t>
  </si>
  <si>
    <t>P</t>
  </si>
  <si>
    <t xml:space="preserve">Poznámka k položce:
TPA, TA1, TA2, TPC, TC1 a TC2 </t>
  </si>
  <si>
    <t>6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</si>
  <si>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</si>
  <si>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</si>
  <si>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659307170</t>
  </si>
  <si>
    <t>7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</si>
  <si>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</si>
  <si>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</si>
  <si>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-1337742581</t>
  </si>
  <si>
    <t>8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</si>
  <si>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</si>
  <si>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</si>
  <si>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1213317691</t>
  </si>
  <si>
    <t>9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</si>
  <si>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</si>
  <si>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</si>
  <si>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1979087524</t>
  </si>
  <si>
    <t>10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</si>
  <si>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</si>
  <si>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</si>
  <si>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487783411</t>
  </si>
  <si>
    <t>11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</si>
  <si>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</si>
  <si>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</si>
  <si>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-174493690</t>
  </si>
  <si>
    <t>12</t>
  </si>
  <si>
    <t>00008</t>
  </si>
  <si>
    <t xml:space="preserve">LED vložka červená, průměr 200mm, napájecí napětí do 50V, příkon do 18W se stmíváním._x000d_
</t>
  </si>
  <si>
    <t>-1015938311</t>
  </si>
  <si>
    <t>Poznámka k položce:
Pro návěstidla VA1, VB1, PB1, PB2, VC, PC1, PC2, VD, VE1, PE1, PE2 a VF1 á 1ks</t>
  </si>
  <si>
    <t>13</t>
  </si>
  <si>
    <t>00009</t>
  </si>
  <si>
    <t xml:space="preserve">LED vložka žlutá, průměr 200mm, pro napájecí napětí do 50V a příkonem do 18W se stmíváním._x000d_
</t>
  </si>
  <si>
    <t>1638502439</t>
  </si>
  <si>
    <t>Poznámka k položce:
Pro návěstidla VA1, VB1, ZB, VC, ZC, VD, VE1, VF1 a ZF á 1ks</t>
  </si>
  <si>
    <t>14</t>
  </si>
  <si>
    <t>00010</t>
  </si>
  <si>
    <t xml:space="preserve">LED vložka zelená, průměr 200mm, napájecí napětí do 50V, příkon do 18W se stmíváním._x000d_
</t>
  </si>
  <si>
    <t>259728309</t>
  </si>
  <si>
    <t>Poznámka k položce:
Pro návěstidla KA, VA1, KB, VB1, PB1, PB2, VC, PC1, PC2, SD, VD, VE1, PE1, PE2 a VF1 á 1ks</t>
  </si>
  <si>
    <t>00011</t>
  </si>
  <si>
    <t>Symbol pro LED vložku 200mm</t>
  </si>
  <si>
    <t>1704347365</t>
  </si>
  <si>
    <t>Poznámka k položce:
Plná šipka pro návěstidla KA, KB a SD á 1ks
Stojící chodec pro návěstidla PB1, PB2, PC1, PC2, PE1 a PE2 á 1ks
Kráčející chodec pro návěstidla PB1, PB2, ZB, PC1, PC2, ZC, PE1 a PE2 á 1ks</t>
  </si>
  <si>
    <t>16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</si>
  <si>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</si>
  <si>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</si>
  <si>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-1027120269</t>
  </si>
  <si>
    <t>17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</si>
  <si>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</si>
  <si>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</si>
  <si>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-1053422472</t>
  </si>
  <si>
    <t>18</t>
  </si>
  <si>
    <t>00012</t>
  </si>
  <si>
    <t xml:space="preserve">LED vložka  červená průměr 300, napájecí napětí do 50V, příkon do 18W se stmíváním._x000d_
</t>
  </si>
  <si>
    <t>-123529887</t>
  </si>
  <si>
    <t>Poznámka k položce:
Pro návěstidla VA2, VB2, VD2, VE2, VF2 a VF3 á 1ks</t>
  </si>
  <si>
    <t>19</t>
  </si>
  <si>
    <t>00013</t>
  </si>
  <si>
    <t xml:space="preserve">LED vložka  žlutá průměr 300, napájecí napětí do 50V, příkon do 18W se stmíváním._x000d_
</t>
  </si>
  <si>
    <t>-224821732</t>
  </si>
  <si>
    <t>20</t>
  </si>
  <si>
    <t>00014</t>
  </si>
  <si>
    <t xml:space="preserve">LED vložka  zelená průměr 300, napájecí napětí do 50V, příkon do 18W se stmíváním._x000d_
</t>
  </si>
  <si>
    <t>14968015</t>
  </si>
  <si>
    <t>220960113-D</t>
  </si>
  <si>
    <t>Demontáž signalizačního zařízení pro nevidomé na návěstidlo</t>
  </si>
  <si>
    <t>826839761</t>
  </si>
  <si>
    <t>22</t>
  </si>
  <si>
    <t>220960113</t>
  </si>
  <si>
    <t>Montáž signalizačního zařízení pro nevidomé na návěstidlo</t>
  </si>
  <si>
    <t>-663076189</t>
  </si>
  <si>
    <t>23</t>
  </si>
  <si>
    <t>00020</t>
  </si>
  <si>
    <t>Akustická signalizace pro nevidomé, napájecí napětí do 50V.</t>
  </si>
  <si>
    <t>1018020846</t>
  </si>
  <si>
    <t>Poznámka k položce:
Pro návěstidla PB1, PB2, PC1, PC2, PE1 a PE2 á 1ks</t>
  </si>
  <si>
    <t>24</t>
  </si>
  <si>
    <t>220960182-D</t>
  </si>
  <si>
    <t>Demontáž řadiče včetně usazení, zatažení kabelů do řadiče, připojení uzemnění přes šest světelných skupin</t>
  </si>
  <si>
    <t>1326085033</t>
  </si>
  <si>
    <t xml:space="preserve">Poznámka k souboru cen:_x000d_
1. V cenách 220 96-0181 až -0183 nejsou započteny náklady na: a) zhotovení formy, b) zapojení řadiče. </t>
  </si>
  <si>
    <t>25</t>
  </si>
  <si>
    <t>220960182</t>
  </si>
  <si>
    <t>Montáž řadiče včetně usazení, zatažení kabelů do řadiče, připojení uzemnění přes šest světelných skupin</t>
  </si>
  <si>
    <t>-1419009165</t>
  </si>
  <si>
    <t>26</t>
  </si>
  <si>
    <t>00019</t>
  </si>
  <si>
    <t>Mikroprocesorový řadič</t>
  </si>
  <si>
    <t>-746208808</t>
  </si>
  <si>
    <t>27</t>
  </si>
  <si>
    <t>220960201</t>
  </si>
  <si>
    <t>Adresace řadiče MR přes čtyři světelné skupiny</t>
  </si>
  <si>
    <t>-481871617</t>
  </si>
  <si>
    <t>28</t>
  </si>
  <si>
    <t>220960222</t>
  </si>
  <si>
    <t>Programování řadiče MR přes deset světelných skupin</t>
  </si>
  <si>
    <t>1986072079</t>
  </si>
  <si>
    <t>29</t>
  </si>
  <si>
    <t>220960311</t>
  </si>
  <si>
    <t>Komplexní vyzkoušení křižovatky s mikroprocesorovým řadičem MR před uvedením zařízení do provozu do pěti signálních skupin</t>
  </si>
  <si>
    <t>177951147</t>
  </si>
  <si>
    <t>30</t>
  </si>
  <si>
    <t>220960312</t>
  </si>
  <si>
    <t>Komplexní vyzkoušení křižovatky s mikroprocesorovým řadičem MR před uvedením zařízení do provozu za každých dalších pět signálních skupin</t>
  </si>
  <si>
    <t>341534523</t>
  </si>
  <si>
    <t>31</t>
  </si>
  <si>
    <t>220960422</t>
  </si>
  <si>
    <t>Uvedení do provozu silniční signalizační zařízení po přepnutí na blikající žlutou</t>
  </si>
  <si>
    <t>1138302583</t>
  </si>
  <si>
    <t>32</t>
  </si>
  <si>
    <t>00002A</t>
  </si>
  <si>
    <t>Komunikační modem pro komunikaci řadiče s dopravní ústřednou - pro řadič</t>
  </si>
  <si>
    <t>2042790622</t>
  </si>
  <si>
    <t>33</t>
  </si>
  <si>
    <t>00003A</t>
  </si>
  <si>
    <t>Komunikační modem pro komunikaci dopravní ústředny s řadičem - pro dopravní ústřednu</t>
  </si>
  <si>
    <t>-554531082</t>
  </si>
  <si>
    <t>34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</si>
  <si>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</si>
  <si>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</si>
  <si>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1840643306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</si>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</sst>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29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31</v>
      </c>
      <c r="AL11" s="25"/>
      <c r="AM11" s="25"/>
      <c r="AN11" s="31" t="s">
        <v>32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34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34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31</v>
      </c>
      <c r="AL14" s="25"/>
      <c r="AM14" s="25"/>
      <c r="AN14" s="38" t="s">
        <v>34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31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37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40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41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42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43</v>
      </c>
      <c r="E26" s="50"/>
      <c r="F26" s="51" t="s">
        <v>44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45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46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47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48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49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50</v>
      </c>
      <c r="U32" s="57"/>
      <c r="V32" s="57"/>
      <c r="W32" s="57"/>
      <c r="X32" s="59" t="s">
        <v>51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52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7162018-9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7.16 Tábor x Kounicova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Brno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7. 9. 2018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Statutární město Brno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35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53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33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54</v>
      </c>
      <c r="D49" s="93"/>
      <c r="E49" s="93"/>
      <c r="F49" s="93"/>
      <c r="G49" s="93"/>
      <c r="H49" s="94"/>
      <c r="I49" s="95" t="s">
        <v>55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56</v>
      </c>
      <c r="AH49" s="93"/>
      <c r="AI49" s="93"/>
      <c r="AJ49" s="93"/>
      <c r="AK49" s="93"/>
      <c r="AL49" s="93"/>
      <c r="AM49" s="93"/>
      <c r="AN49" s="95" t="s">
        <v>57</v>
      </c>
      <c r="AO49" s="93"/>
      <c r="AP49" s="93"/>
      <c r="AQ49" s="97" t="s">
        <v>58</v>
      </c>
      <c r="AR49" s="68"/>
      <c r="AS49" s="98" t="s">
        <v>59</v>
      </c>
      <c r="AT49" s="99" t="s">
        <v>60</v>
      </c>
      <c r="AU49" s="99" t="s">
        <v>61</v>
      </c>
      <c r="AV49" s="99" t="s">
        <v>62</v>
      </c>
      <c r="AW49" s="99" t="s">
        <v>63</v>
      </c>
      <c r="AX49" s="99" t="s">
        <v>64</v>
      </c>
      <c r="AY49" s="99" t="s">
        <v>65</v>
      </c>
      <c r="AZ49" s="99" t="s">
        <v>66</v>
      </c>
      <c r="BA49" s="99" t="s">
        <v>67</v>
      </c>
      <c r="BB49" s="99" t="s">
        <v>68</v>
      </c>
      <c r="BC49" s="99" t="s">
        <v>69</v>
      </c>
      <c r="BD49" s="100" t="s">
        <v>70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71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ROUND(AS52,2)</f>
        <v>0</v>
      </c>
      <c r="AT51" s="110">
        <f>ROUND(SUM(AV51:AW51),2)</f>
        <v>0</v>
      </c>
      <c r="AU51" s="111">
        <f>ROUND(AU52,5)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ROUND(AZ52,2)</f>
        <v>0</v>
      </c>
      <c r="BA51" s="110">
        <f>ROUND(BA52,2)</f>
        <v>0</v>
      </c>
      <c r="BB51" s="110">
        <f>ROUND(BB52,2)</f>
        <v>0</v>
      </c>
      <c r="BC51" s="110">
        <f>ROUND(BC52,2)</f>
        <v>0</v>
      </c>
      <c r="BD51" s="112">
        <f>ROUND(BD52,2)</f>
        <v>0</v>
      </c>
      <c r="BS51" s="113" t="s">
        <v>72</v>
      </c>
      <c r="BT51" s="113" t="s">
        <v>73</v>
      </c>
      <c r="BU51" s="114" t="s">
        <v>74</v>
      </c>
      <c r="BV51" s="113" t="s">
        <v>75</v>
      </c>
      <c r="BW51" s="113" t="s">
        <v>7</v>
      </c>
      <c r="BX51" s="113" t="s">
        <v>76</v>
      </c>
      <c r="CL51" s="113" t="s">
        <v>21</v>
      </c>
    </row>
    <row r="52" s="5" customFormat="1" ht="31.5" customHeight="1">
      <c r="A52" s="115" t="s">
        <v>77</v>
      </c>
      <c r="B52" s="116"/>
      <c r="C52" s="117"/>
      <c r="D52" s="118" t="s">
        <v>16</v>
      </c>
      <c r="E52" s="118"/>
      <c r="F52" s="118"/>
      <c r="G52" s="118"/>
      <c r="H52" s="118"/>
      <c r="I52" s="119"/>
      <c r="J52" s="118" t="s">
        <v>19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'7162018-9 - 7.16 Tábor x 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78</v>
      </c>
      <c r="AR52" s="122"/>
      <c r="AS52" s="123">
        <v>0</v>
      </c>
      <c r="AT52" s="124">
        <f>ROUND(SUM(AV52:AW52),2)</f>
        <v>0</v>
      </c>
      <c r="AU52" s="125">
        <f>'7162018-9 - 7.16 Tábor x ...'!P78</f>
        <v>0</v>
      </c>
      <c r="AV52" s="124">
        <f>'7162018-9 - 7.16 Tábor x ...'!J30</f>
        <v>0</v>
      </c>
      <c r="AW52" s="124">
        <f>'7162018-9 - 7.16 Tábor x ...'!J31</f>
        <v>0</v>
      </c>
      <c r="AX52" s="124">
        <f>'7162018-9 - 7.16 Tábor x ...'!J32</f>
        <v>0</v>
      </c>
      <c r="AY52" s="124">
        <f>'7162018-9 - 7.16 Tábor x ...'!J33</f>
        <v>0</v>
      </c>
      <c r="AZ52" s="124">
        <f>'7162018-9 - 7.16 Tábor x ...'!F30</f>
        <v>0</v>
      </c>
      <c r="BA52" s="124">
        <f>'7162018-9 - 7.16 Tábor x ...'!F31</f>
        <v>0</v>
      </c>
      <c r="BB52" s="124">
        <f>'7162018-9 - 7.16 Tábor x ...'!F32</f>
        <v>0</v>
      </c>
      <c r="BC52" s="124">
        <f>'7162018-9 - 7.16 Tábor x ...'!F33</f>
        <v>0</v>
      </c>
      <c r="BD52" s="126">
        <f>'7162018-9 - 7.16 Tábor x ...'!F34</f>
        <v>0</v>
      </c>
      <c r="BT52" s="127" t="s">
        <v>79</v>
      </c>
      <c r="BV52" s="127" t="s">
        <v>75</v>
      </c>
      <c r="BW52" s="127" t="s">
        <v>80</v>
      </c>
      <c r="BX52" s="127" t="s">
        <v>7</v>
      </c>
      <c r="CL52" s="127" t="s">
        <v>21</v>
      </c>
      <c r="CM52" s="127" t="s">
        <v>81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JHa7McOedMRqMYgC14fOzS/DeokUEfW5K03+YO11dHVxUlUtL5LfRwdviSXmp6tOWlxFCXb10Pi/2UI/HWmUDA==" hashValue="AaHNqs+grf1MrYMRwYnS7EvzyP09c2cxubbXN+AS5NWYpP6B3yffmXtGy1mObalZvaEA32NucKhhq5V2ruT86Q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7162018-9 - 7.16 Tábor x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9"/>
      <c r="C1" s="129"/>
      <c r="D1" s="130" t="s">
        <v>1</v>
      </c>
      <c r="E1" s="129"/>
      <c r="F1" s="131" t="s">
        <v>82</v>
      </c>
      <c r="G1" s="131" t="s">
        <v>83</v>
      </c>
      <c r="H1" s="131"/>
      <c r="I1" s="132"/>
      <c r="J1" s="131" t="s">
        <v>84</v>
      </c>
      <c r="K1" s="130" t="s">
        <v>85</v>
      </c>
      <c r="L1" s="131" t="s">
        <v>86</v>
      </c>
      <c r="M1" s="131"/>
      <c r="N1" s="131"/>
      <c r="O1" s="131"/>
      <c r="P1" s="131"/>
      <c r="Q1" s="131"/>
      <c r="R1" s="131"/>
      <c r="S1" s="131"/>
      <c r="T1" s="13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80</v>
      </c>
    </row>
    <row r="3" ht="6.96" customHeight="1">
      <c r="B3" s="21"/>
      <c r="C3" s="22"/>
      <c r="D3" s="22"/>
      <c r="E3" s="22"/>
      <c r="F3" s="22"/>
      <c r="G3" s="22"/>
      <c r="H3" s="22"/>
      <c r="I3" s="133"/>
      <c r="J3" s="22"/>
      <c r="K3" s="23"/>
      <c r="AT3" s="20" t="s">
        <v>81</v>
      </c>
    </row>
    <row r="4" ht="36.96" customHeight="1">
      <c r="B4" s="24"/>
      <c r="C4" s="25"/>
      <c r="D4" s="26" t="s">
        <v>87</v>
      </c>
      <c r="E4" s="25"/>
      <c r="F4" s="25"/>
      <c r="G4" s="25"/>
      <c r="H4" s="25"/>
      <c r="I4" s="134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4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4"/>
      <c r="J6" s="25"/>
      <c r="K6" s="27"/>
    </row>
    <row r="7" ht="16.5" customHeight="1">
      <c r="B7" s="24"/>
      <c r="C7" s="25"/>
      <c r="D7" s="25"/>
      <c r="E7" s="135" t="str">
        <f>'Rekapitulace stavby'!K6</f>
        <v>7.16 Tábor x Kounicova</v>
      </c>
      <c r="F7" s="36"/>
      <c r="G7" s="36"/>
      <c r="H7" s="36"/>
      <c r="I7" s="134"/>
      <c r="J7" s="25"/>
      <c r="K7" s="27"/>
    </row>
    <row r="8" s="1" customFormat="1">
      <c r="B8" s="42"/>
      <c r="C8" s="43"/>
      <c r="D8" s="36" t="s">
        <v>88</v>
      </c>
      <c r="E8" s="43"/>
      <c r="F8" s="43"/>
      <c r="G8" s="43"/>
      <c r="H8" s="43"/>
      <c r="I8" s="136"/>
      <c r="J8" s="43"/>
      <c r="K8" s="47"/>
    </row>
    <row r="9" s="1" customFormat="1" ht="36.96" customHeight="1">
      <c r="B9" s="42"/>
      <c r="C9" s="43"/>
      <c r="D9" s="43"/>
      <c r="E9" s="137" t="s">
        <v>89</v>
      </c>
      <c r="F9" s="43"/>
      <c r="G9" s="43"/>
      <c r="H9" s="43"/>
      <c r="I9" s="136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36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38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38" t="s">
        <v>25</v>
      </c>
      <c r="J12" s="139" t="str">
        <f>'Rekapitulace stavby'!AN8</f>
        <v>7. 9. 2018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36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38" t="s">
        <v>28</v>
      </c>
      <c r="J14" s="31" t="s">
        <v>29</v>
      </c>
      <c r="K14" s="47"/>
    </row>
    <row r="15" s="1" customFormat="1" ht="18" customHeight="1">
      <c r="B15" s="42"/>
      <c r="C15" s="43"/>
      <c r="D15" s="43"/>
      <c r="E15" s="31" t="s">
        <v>30</v>
      </c>
      <c r="F15" s="43"/>
      <c r="G15" s="43"/>
      <c r="H15" s="43"/>
      <c r="I15" s="138" t="s">
        <v>31</v>
      </c>
      <c r="J15" s="31" t="s">
        <v>32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36"/>
      <c r="J16" s="43"/>
      <c r="K16" s="47"/>
    </row>
    <row r="17" s="1" customFormat="1" ht="14.4" customHeight="1">
      <c r="B17" s="42"/>
      <c r="C17" s="43"/>
      <c r="D17" s="36" t="s">
        <v>33</v>
      </c>
      <c r="E17" s="43"/>
      <c r="F17" s="43"/>
      <c r="G17" s="43"/>
      <c r="H17" s="43"/>
      <c r="I17" s="138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38" t="s">
        <v>31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36"/>
      <c r="J19" s="43"/>
      <c r="K19" s="47"/>
    </row>
    <row r="20" s="1" customFormat="1" ht="14.4" customHeight="1">
      <c r="B20" s="42"/>
      <c r="C20" s="43"/>
      <c r="D20" s="36" t="s">
        <v>35</v>
      </c>
      <c r="E20" s="43"/>
      <c r="F20" s="43"/>
      <c r="G20" s="43"/>
      <c r="H20" s="43"/>
      <c r="I20" s="138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38" t="s">
        <v>31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36"/>
      <c r="J22" s="43"/>
      <c r="K22" s="47"/>
    </row>
    <row r="23" s="1" customFormat="1" ht="14.4" customHeight="1">
      <c r="B23" s="42"/>
      <c r="C23" s="43"/>
      <c r="D23" s="36" t="s">
        <v>38</v>
      </c>
      <c r="E23" s="43"/>
      <c r="F23" s="43"/>
      <c r="G23" s="43"/>
      <c r="H23" s="43"/>
      <c r="I23" s="136"/>
      <c r="J23" s="43"/>
      <c r="K23" s="47"/>
    </row>
    <row r="24" s="6" customFormat="1" ht="16.5" customHeight="1">
      <c r="B24" s="140"/>
      <c r="C24" s="141"/>
      <c r="D24" s="141"/>
      <c r="E24" s="40" t="s">
        <v>21</v>
      </c>
      <c r="F24" s="40"/>
      <c r="G24" s="40"/>
      <c r="H24" s="40"/>
      <c r="I24" s="142"/>
      <c r="J24" s="141"/>
      <c r="K24" s="143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36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4"/>
      <c r="J26" s="102"/>
      <c r="K26" s="145"/>
    </row>
    <row r="27" s="1" customFormat="1" ht="25.44" customHeight="1">
      <c r="B27" s="42"/>
      <c r="C27" s="43"/>
      <c r="D27" s="146" t="s">
        <v>39</v>
      </c>
      <c r="E27" s="43"/>
      <c r="F27" s="43"/>
      <c r="G27" s="43"/>
      <c r="H27" s="43"/>
      <c r="I27" s="136"/>
      <c r="J27" s="147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4"/>
      <c r="J28" s="102"/>
      <c r="K28" s="145"/>
    </row>
    <row r="29" s="1" customFormat="1" ht="14.4" customHeight="1">
      <c r="B29" s="42"/>
      <c r="C29" s="43"/>
      <c r="D29" s="43"/>
      <c r="E29" s="43"/>
      <c r="F29" s="48" t="s">
        <v>41</v>
      </c>
      <c r="G29" s="43"/>
      <c r="H29" s="43"/>
      <c r="I29" s="148" t="s">
        <v>40</v>
      </c>
      <c r="J29" s="48" t="s">
        <v>42</v>
      </c>
      <c r="K29" s="47"/>
    </row>
    <row r="30" s="1" customFormat="1" ht="14.4" customHeight="1">
      <c r="B30" s="42"/>
      <c r="C30" s="43"/>
      <c r="D30" s="51" t="s">
        <v>43</v>
      </c>
      <c r="E30" s="51" t="s">
        <v>44</v>
      </c>
      <c r="F30" s="149">
        <f>ROUND(SUM(BE78:BE129), 2)</f>
        <v>0</v>
      </c>
      <c r="G30" s="43"/>
      <c r="H30" s="43"/>
      <c r="I30" s="150">
        <v>0.20999999999999999</v>
      </c>
      <c r="J30" s="149">
        <f>ROUND(ROUND((SUM(BE78:BE129)), 2)*I30, 2)</f>
        <v>0</v>
      </c>
      <c r="K30" s="47"/>
    </row>
    <row r="31" s="1" customFormat="1" ht="14.4" customHeight="1">
      <c r="B31" s="42"/>
      <c r="C31" s="43"/>
      <c r="D31" s="43"/>
      <c r="E31" s="51" t="s">
        <v>45</v>
      </c>
      <c r="F31" s="149">
        <f>ROUND(SUM(BF78:BF129), 2)</f>
        <v>0</v>
      </c>
      <c r="G31" s="43"/>
      <c r="H31" s="43"/>
      <c r="I31" s="150">
        <v>0.14999999999999999</v>
      </c>
      <c r="J31" s="149">
        <f>ROUND(ROUND((SUM(BF78:BF129)),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46</v>
      </c>
      <c r="F32" s="149">
        <f>ROUND(SUM(BG78:BG129), 2)</f>
        <v>0</v>
      </c>
      <c r="G32" s="43"/>
      <c r="H32" s="43"/>
      <c r="I32" s="150">
        <v>0.20999999999999999</v>
      </c>
      <c r="J32" s="149">
        <v>0</v>
      </c>
      <c r="K32" s="47"/>
    </row>
    <row r="33" hidden="1" s="1" customFormat="1" ht="14.4" customHeight="1">
      <c r="B33" s="42"/>
      <c r="C33" s="43"/>
      <c r="D33" s="43"/>
      <c r="E33" s="51" t="s">
        <v>47</v>
      </c>
      <c r="F33" s="149">
        <f>ROUND(SUM(BH78:BH129), 2)</f>
        <v>0</v>
      </c>
      <c r="G33" s="43"/>
      <c r="H33" s="43"/>
      <c r="I33" s="150">
        <v>0.14999999999999999</v>
      </c>
      <c r="J33" s="149">
        <v>0</v>
      </c>
      <c r="K33" s="47"/>
    </row>
    <row r="34" hidden="1" s="1" customFormat="1" ht="14.4" customHeight="1">
      <c r="B34" s="42"/>
      <c r="C34" s="43"/>
      <c r="D34" s="43"/>
      <c r="E34" s="51" t="s">
        <v>48</v>
      </c>
      <c r="F34" s="149">
        <f>ROUND(SUM(BI78:BI129), 2)</f>
        <v>0</v>
      </c>
      <c r="G34" s="43"/>
      <c r="H34" s="43"/>
      <c r="I34" s="150">
        <v>0</v>
      </c>
      <c r="J34" s="149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36"/>
      <c r="J35" s="43"/>
      <c r="K35" s="47"/>
    </row>
    <row r="36" s="1" customFormat="1" ht="25.44" customHeight="1">
      <c r="B36" s="42"/>
      <c r="C36" s="151"/>
      <c r="D36" s="152" t="s">
        <v>49</v>
      </c>
      <c r="E36" s="94"/>
      <c r="F36" s="94"/>
      <c r="G36" s="153" t="s">
        <v>50</v>
      </c>
      <c r="H36" s="154" t="s">
        <v>51</v>
      </c>
      <c r="I36" s="155"/>
      <c r="J36" s="156">
        <f>SUM(J27:J34)</f>
        <v>0</v>
      </c>
      <c r="K36" s="157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58"/>
      <c r="J37" s="64"/>
      <c r="K37" s="65"/>
    </row>
    <row r="41" s="1" customFormat="1" ht="6.96" customHeight="1">
      <c r="B41" s="159"/>
      <c r="C41" s="160"/>
      <c r="D41" s="160"/>
      <c r="E41" s="160"/>
      <c r="F41" s="160"/>
      <c r="G41" s="160"/>
      <c r="H41" s="160"/>
      <c r="I41" s="161"/>
      <c r="J41" s="160"/>
      <c r="K41" s="162"/>
    </row>
    <row r="42" s="1" customFormat="1" ht="36.96" customHeight="1">
      <c r="B42" s="42"/>
      <c r="C42" s="26" t="s">
        <v>90</v>
      </c>
      <c r="D42" s="43"/>
      <c r="E42" s="43"/>
      <c r="F42" s="43"/>
      <c r="G42" s="43"/>
      <c r="H42" s="43"/>
      <c r="I42" s="136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36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36"/>
      <c r="J44" s="43"/>
      <c r="K44" s="47"/>
    </row>
    <row r="45" s="1" customFormat="1" ht="16.5" customHeight="1">
      <c r="B45" s="42"/>
      <c r="C45" s="43"/>
      <c r="D45" s="43"/>
      <c r="E45" s="135" t="str">
        <f>E7</f>
        <v>7.16 Tábor x Kounicova</v>
      </c>
      <c r="F45" s="36"/>
      <c r="G45" s="36"/>
      <c r="H45" s="36"/>
      <c r="I45" s="136"/>
      <c r="J45" s="43"/>
      <c r="K45" s="47"/>
    </row>
    <row r="46" s="1" customFormat="1" ht="14.4" customHeight="1">
      <c r="B46" s="42"/>
      <c r="C46" s="36" t="s">
        <v>88</v>
      </c>
      <c r="D46" s="43"/>
      <c r="E46" s="43"/>
      <c r="F46" s="43"/>
      <c r="G46" s="43"/>
      <c r="H46" s="43"/>
      <c r="I46" s="136"/>
      <c r="J46" s="43"/>
      <c r="K46" s="47"/>
    </row>
    <row r="47" s="1" customFormat="1" ht="17.25" customHeight="1">
      <c r="B47" s="42"/>
      <c r="C47" s="43"/>
      <c r="D47" s="43"/>
      <c r="E47" s="137" t="str">
        <f>E9</f>
        <v>7162018-9 - 7.16 Tábor x Kounicova</v>
      </c>
      <c r="F47" s="43"/>
      <c r="G47" s="43"/>
      <c r="H47" s="43"/>
      <c r="I47" s="136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36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>Brno</v>
      </c>
      <c r="G49" s="43"/>
      <c r="H49" s="43"/>
      <c r="I49" s="138" t="s">
        <v>25</v>
      </c>
      <c r="J49" s="139" t="str">
        <f>IF(J12="","",J12)</f>
        <v>7. 9. 2018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36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>Statutární město Brno</v>
      </c>
      <c r="G51" s="43"/>
      <c r="H51" s="43"/>
      <c r="I51" s="138" t="s">
        <v>35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33</v>
      </c>
      <c r="D52" s="43"/>
      <c r="E52" s="43"/>
      <c r="F52" s="31" t="str">
        <f>IF(E18="","",E18)</f>
        <v/>
      </c>
      <c r="G52" s="43"/>
      <c r="H52" s="43"/>
      <c r="I52" s="136"/>
      <c r="J52" s="163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36"/>
      <c r="J53" s="43"/>
      <c r="K53" s="47"/>
    </row>
    <row r="54" s="1" customFormat="1" ht="29.28" customHeight="1">
      <c r="B54" s="42"/>
      <c r="C54" s="164" t="s">
        <v>91</v>
      </c>
      <c r="D54" s="151"/>
      <c r="E54" s="151"/>
      <c r="F54" s="151"/>
      <c r="G54" s="151"/>
      <c r="H54" s="151"/>
      <c r="I54" s="165"/>
      <c r="J54" s="166" t="s">
        <v>92</v>
      </c>
      <c r="K54" s="167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36"/>
      <c r="J55" s="43"/>
      <c r="K55" s="47"/>
    </row>
    <row r="56" s="1" customFormat="1" ht="29.28" customHeight="1">
      <c r="B56" s="42"/>
      <c r="C56" s="168" t="s">
        <v>93</v>
      </c>
      <c r="D56" s="43"/>
      <c r="E56" s="43"/>
      <c r="F56" s="43"/>
      <c r="G56" s="43"/>
      <c r="H56" s="43"/>
      <c r="I56" s="136"/>
      <c r="J56" s="147">
        <f>J78</f>
        <v>0</v>
      </c>
      <c r="K56" s="47"/>
      <c r="AU56" s="20" t="s">
        <v>94</v>
      </c>
    </row>
    <row r="57" s="7" customFormat="1" ht="24.96" customHeight="1">
      <c r="B57" s="169"/>
      <c r="C57" s="170"/>
      <c r="D57" s="171" t="s">
        <v>95</v>
      </c>
      <c r="E57" s="172"/>
      <c r="F57" s="172"/>
      <c r="G57" s="172"/>
      <c r="H57" s="172"/>
      <c r="I57" s="173"/>
      <c r="J57" s="174">
        <f>J79</f>
        <v>0</v>
      </c>
      <c r="K57" s="175"/>
    </row>
    <row r="58" s="8" customFormat="1" ht="19.92" customHeight="1">
      <c r="B58" s="176"/>
      <c r="C58" s="177"/>
      <c r="D58" s="178" t="s">
        <v>96</v>
      </c>
      <c r="E58" s="179"/>
      <c r="F58" s="179"/>
      <c r="G58" s="179"/>
      <c r="H58" s="179"/>
      <c r="I58" s="180"/>
      <c r="J58" s="181">
        <f>J80</f>
        <v>0</v>
      </c>
      <c r="K58" s="182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36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58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1"/>
      <c r="J64" s="67"/>
      <c r="K64" s="67"/>
      <c r="L64" s="68"/>
    </row>
    <row r="65" s="1" customFormat="1" ht="36.96" customHeight="1">
      <c r="B65" s="42"/>
      <c r="C65" s="69" t="s">
        <v>97</v>
      </c>
      <c r="D65" s="70"/>
      <c r="E65" s="70"/>
      <c r="F65" s="70"/>
      <c r="G65" s="70"/>
      <c r="H65" s="70"/>
      <c r="I65" s="183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3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3"/>
      <c r="J67" s="70"/>
      <c r="K67" s="70"/>
      <c r="L67" s="68"/>
    </row>
    <row r="68" s="1" customFormat="1" ht="16.5" customHeight="1">
      <c r="B68" s="42"/>
      <c r="C68" s="70"/>
      <c r="D68" s="70"/>
      <c r="E68" s="184" t="str">
        <f>E7</f>
        <v>7.16 Tábor x Kounicova</v>
      </c>
      <c r="F68" s="72"/>
      <c r="G68" s="72"/>
      <c r="H68" s="72"/>
      <c r="I68" s="183"/>
      <c r="J68" s="70"/>
      <c r="K68" s="70"/>
      <c r="L68" s="68"/>
    </row>
    <row r="69" s="1" customFormat="1" ht="14.4" customHeight="1">
      <c r="B69" s="42"/>
      <c r="C69" s="72" t="s">
        <v>88</v>
      </c>
      <c r="D69" s="70"/>
      <c r="E69" s="70"/>
      <c r="F69" s="70"/>
      <c r="G69" s="70"/>
      <c r="H69" s="70"/>
      <c r="I69" s="183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7162018-9 - 7.16 Tábor x Kounicova</v>
      </c>
      <c r="F70" s="70"/>
      <c r="G70" s="70"/>
      <c r="H70" s="70"/>
      <c r="I70" s="183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3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5" t="str">
        <f>F12</f>
        <v>Brno</v>
      </c>
      <c r="G72" s="70"/>
      <c r="H72" s="70"/>
      <c r="I72" s="186" t="s">
        <v>25</v>
      </c>
      <c r="J72" s="81" t="str">
        <f>IF(J12="","",J12)</f>
        <v>7. 9. 2018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3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5" t="str">
        <f>E15</f>
        <v>Statutární město Brno</v>
      </c>
      <c r="G74" s="70"/>
      <c r="H74" s="70"/>
      <c r="I74" s="186" t="s">
        <v>35</v>
      </c>
      <c r="J74" s="185" t="str">
        <f>E21</f>
        <v xml:space="preserve"> </v>
      </c>
      <c r="K74" s="70"/>
      <c r="L74" s="68"/>
    </row>
    <row r="75" s="1" customFormat="1" ht="14.4" customHeight="1">
      <c r="B75" s="42"/>
      <c r="C75" s="72" t="s">
        <v>33</v>
      </c>
      <c r="D75" s="70"/>
      <c r="E75" s="70"/>
      <c r="F75" s="185" t="str">
        <f>IF(E18="","",E18)</f>
        <v/>
      </c>
      <c r="G75" s="70"/>
      <c r="H75" s="70"/>
      <c r="I75" s="183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3"/>
      <c r="J76" s="70"/>
      <c r="K76" s="70"/>
      <c r="L76" s="68"/>
    </row>
    <row r="77" s="9" customFormat="1" ht="29.28" customHeight="1">
      <c r="B77" s="187"/>
      <c r="C77" s="188" t="s">
        <v>98</v>
      </c>
      <c r="D77" s="189" t="s">
        <v>58</v>
      </c>
      <c r="E77" s="189" t="s">
        <v>54</v>
      </c>
      <c r="F77" s="189" t="s">
        <v>99</v>
      </c>
      <c r="G77" s="189" t="s">
        <v>100</v>
      </c>
      <c r="H77" s="189" t="s">
        <v>101</v>
      </c>
      <c r="I77" s="190" t="s">
        <v>102</v>
      </c>
      <c r="J77" s="189" t="s">
        <v>92</v>
      </c>
      <c r="K77" s="191" t="s">
        <v>103</v>
      </c>
      <c r="L77" s="192"/>
      <c r="M77" s="98" t="s">
        <v>104</v>
      </c>
      <c r="N77" s="99" t="s">
        <v>43</v>
      </c>
      <c r="O77" s="99" t="s">
        <v>105</v>
      </c>
      <c r="P77" s="99" t="s">
        <v>106</v>
      </c>
      <c r="Q77" s="99" t="s">
        <v>107</v>
      </c>
      <c r="R77" s="99" t="s">
        <v>108</v>
      </c>
      <c r="S77" s="99" t="s">
        <v>109</v>
      </c>
      <c r="T77" s="100" t="s">
        <v>110</v>
      </c>
    </row>
    <row r="78" s="1" customFormat="1" ht="29.28" customHeight="1">
      <c r="B78" s="42"/>
      <c r="C78" s="104" t="s">
        <v>93</v>
      </c>
      <c r="D78" s="70"/>
      <c r="E78" s="70"/>
      <c r="F78" s="70"/>
      <c r="G78" s="70"/>
      <c r="H78" s="70"/>
      <c r="I78" s="183"/>
      <c r="J78" s="193">
        <f>BK78</f>
        <v>0</v>
      </c>
      <c r="K78" s="70"/>
      <c r="L78" s="68"/>
      <c r="M78" s="101"/>
      <c r="N78" s="102"/>
      <c r="O78" s="102"/>
      <c r="P78" s="194">
        <f>P79</f>
        <v>0</v>
      </c>
      <c r="Q78" s="102"/>
      <c r="R78" s="194">
        <f>R79</f>
        <v>0.0030000000000000001</v>
      </c>
      <c r="S78" s="102"/>
      <c r="T78" s="195">
        <f>T79</f>
        <v>0</v>
      </c>
      <c r="AT78" s="20" t="s">
        <v>72</v>
      </c>
      <c r="AU78" s="20" t="s">
        <v>94</v>
      </c>
      <c r="BK78" s="196">
        <f>BK79</f>
        <v>0</v>
      </c>
    </row>
    <row r="79" s="10" customFormat="1" ht="37.44001" customHeight="1">
      <c r="B79" s="197"/>
      <c r="C79" s="198"/>
      <c r="D79" s="199" t="s">
        <v>72</v>
      </c>
      <c r="E79" s="200" t="s">
        <v>111</v>
      </c>
      <c r="F79" s="200" t="s">
        <v>112</v>
      </c>
      <c r="G79" s="198"/>
      <c r="H79" s="198"/>
      <c r="I79" s="201"/>
      <c r="J79" s="202">
        <f>BK79</f>
        <v>0</v>
      </c>
      <c r="K79" s="198"/>
      <c r="L79" s="203"/>
      <c r="M79" s="204"/>
      <c r="N79" s="205"/>
      <c r="O79" s="205"/>
      <c r="P79" s="206">
        <f>P80</f>
        <v>0</v>
      </c>
      <c r="Q79" s="205"/>
      <c r="R79" s="206">
        <f>R80</f>
        <v>0.0030000000000000001</v>
      </c>
      <c r="S79" s="205"/>
      <c r="T79" s="207">
        <f>T80</f>
        <v>0</v>
      </c>
      <c r="AR79" s="208" t="s">
        <v>113</v>
      </c>
      <c r="AT79" s="209" t="s">
        <v>72</v>
      </c>
      <c r="AU79" s="209" t="s">
        <v>73</v>
      </c>
      <c r="AY79" s="208" t="s">
        <v>114</v>
      </c>
      <c r="BK79" s="210">
        <f>BK80</f>
        <v>0</v>
      </c>
    </row>
    <row r="80" s="10" customFormat="1" ht="19.92" customHeight="1">
      <c r="B80" s="197"/>
      <c r="C80" s="198"/>
      <c r="D80" s="199" t="s">
        <v>72</v>
      </c>
      <c r="E80" s="211" t="s">
        <v>115</v>
      </c>
      <c r="F80" s="211" t="s">
        <v>116</v>
      </c>
      <c r="G80" s="198"/>
      <c r="H80" s="198"/>
      <c r="I80" s="201"/>
      <c r="J80" s="212">
        <f>BK80</f>
        <v>0</v>
      </c>
      <c r="K80" s="198"/>
      <c r="L80" s="203"/>
      <c r="M80" s="204"/>
      <c r="N80" s="205"/>
      <c r="O80" s="205"/>
      <c r="P80" s="206">
        <f>SUM(P81:P129)</f>
        <v>0</v>
      </c>
      <c r="Q80" s="205"/>
      <c r="R80" s="206">
        <f>SUM(R81:R129)</f>
        <v>0.0030000000000000001</v>
      </c>
      <c r="S80" s="205"/>
      <c r="T80" s="207">
        <f>SUM(T81:T129)</f>
        <v>0</v>
      </c>
      <c r="AR80" s="208" t="s">
        <v>113</v>
      </c>
      <c r="AT80" s="209" t="s">
        <v>72</v>
      </c>
      <c r="AU80" s="209" t="s">
        <v>79</v>
      </c>
      <c r="AY80" s="208" t="s">
        <v>114</v>
      </c>
      <c r="BK80" s="210">
        <f>SUM(BK81:BK129)</f>
        <v>0</v>
      </c>
    </row>
    <row r="81" s="1" customFormat="1" ht="51" customHeight="1">
      <c r="B81" s="42"/>
      <c r="C81" s="213" t="s">
        <v>79</v>
      </c>
      <c r="D81" s="213" t="s">
        <v>117</v>
      </c>
      <c r="E81" s="214" t="s">
        <v>118</v>
      </c>
      <c r="F81" s="215" t="s">
        <v>119</v>
      </c>
      <c r="G81" s="216" t="s">
        <v>120</v>
      </c>
      <c r="H81" s="217">
        <v>5</v>
      </c>
      <c r="I81" s="218"/>
      <c r="J81" s="219">
        <f>ROUND(I81*H81,2)</f>
        <v>0</v>
      </c>
      <c r="K81" s="215" t="s">
        <v>121</v>
      </c>
      <c r="L81" s="68"/>
      <c r="M81" s="220" t="s">
        <v>21</v>
      </c>
      <c r="N81" s="221" t="s">
        <v>44</v>
      </c>
      <c r="O81" s="43"/>
      <c r="P81" s="222">
        <f>O81*H81</f>
        <v>0</v>
      </c>
      <c r="Q81" s="222">
        <v>0</v>
      </c>
      <c r="R81" s="222">
        <f>Q81*H81</f>
        <v>0</v>
      </c>
      <c r="S81" s="222">
        <v>0</v>
      </c>
      <c r="T81" s="223">
        <f>S81*H81</f>
        <v>0</v>
      </c>
      <c r="AR81" s="20" t="s">
        <v>122</v>
      </c>
      <c r="AT81" s="20" t="s">
        <v>117</v>
      </c>
      <c r="AU81" s="20" t="s">
        <v>81</v>
      </c>
      <c r="AY81" s="20" t="s">
        <v>114</v>
      </c>
      <c r="BE81" s="224">
        <f>IF(N81="základní",J81,0)</f>
        <v>0</v>
      </c>
      <c r="BF81" s="224">
        <f>IF(N81="snížená",J81,0)</f>
        <v>0</v>
      </c>
      <c r="BG81" s="224">
        <f>IF(N81="zákl. přenesená",J81,0)</f>
        <v>0</v>
      </c>
      <c r="BH81" s="224">
        <f>IF(N81="sníž. přenesená",J81,0)</f>
        <v>0</v>
      </c>
      <c r="BI81" s="224">
        <f>IF(N81="nulová",J81,0)</f>
        <v>0</v>
      </c>
      <c r="BJ81" s="20" t="s">
        <v>79</v>
      </c>
      <c r="BK81" s="224">
        <f>ROUND(I81*H81,2)</f>
        <v>0</v>
      </c>
      <c r="BL81" s="20" t="s">
        <v>122</v>
      </c>
      <c r="BM81" s="20" t="s">
        <v>123</v>
      </c>
    </row>
    <row r="82" s="1" customFormat="1">
      <c r="B82" s="42"/>
      <c r="C82" s="70"/>
      <c r="D82" s="225" t="s">
        <v>124</v>
      </c>
      <c r="E82" s="70"/>
      <c r="F82" s="226" t="s">
        <v>125</v>
      </c>
      <c r="G82" s="70"/>
      <c r="H82" s="70"/>
      <c r="I82" s="183"/>
      <c r="J82" s="70"/>
      <c r="K82" s="70"/>
      <c r="L82" s="68"/>
      <c r="M82" s="227"/>
      <c r="N82" s="43"/>
      <c r="O82" s="43"/>
      <c r="P82" s="43"/>
      <c r="Q82" s="43"/>
      <c r="R82" s="43"/>
      <c r="S82" s="43"/>
      <c r="T82" s="91"/>
      <c r="AT82" s="20" t="s">
        <v>124</v>
      </c>
      <c r="AU82" s="20" t="s">
        <v>81</v>
      </c>
    </row>
    <row r="83" s="1" customFormat="1" ht="51" customHeight="1">
      <c r="B83" s="42"/>
      <c r="C83" s="213" t="s">
        <v>81</v>
      </c>
      <c r="D83" s="213" t="s">
        <v>117</v>
      </c>
      <c r="E83" s="214" t="s">
        <v>126</v>
      </c>
      <c r="F83" s="215" t="s">
        <v>127</v>
      </c>
      <c r="G83" s="216" t="s">
        <v>120</v>
      </c>
      <c r="H83" s="217">
        <v>5</v>
      </c>
      <c r="I83" s="218"/>
      <c r="J83" s="219">
        <f>ROUND(I83*H83,2)</f>
        <v>0</v>
      </c>
      <c r="K83" s="215" t="s">
        <v>121</v>
      </c>
      <c r="L83" s="68"/>
      <c r="M83" s="220" t="s">
        <v>21</v>
      </c>
      <c r="N83" s="221" t="s">
        <v>44</v>
      </c>
      <c r="O83" s="43"/>
      <c r="P83" s="222">
        <f>O83*H83</f>
        <v>0</v>
      </c>
      <c r="Q83" s="222">
        <v>0</v>
      </c>
      <c r="R83" s="222">
        <f>Q83*H83</f>
        <v>0</v>
      </c>
      <c r="S83" s="222">
        <v>0</v>
      </c>
      <c r="T83" s="223">
        <f>S83*H83</f>
        <v>0</v>
      </c>
      <c r="AR83" s="20" t="s">
        <v>122</v>
      </c>
      <c r="AT83" s="20" t="s">
        <v>117</v>
      </c>
      <c r="AU83" s="20" t="s">
        <v>81</v>
      </c>
      <c r="AY83" s="20" t="s">
        <v>114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20" t="s">
        <v>79</v>
      </c>
      <c r="BK83" s="224">
        <f>ROUND(I83*H83,2)</f>
        <v>0</v>
      </c>
      <c r="BL83" s="20" t="s">
        <v>122</v>
      </c>
      <c r="BM83" s="20" t="s">
        <v>128</v>
      </c>
    </row>
    <row r="84" s="1" customFormat="1">
      <c r="B84" s="42"/>
      <c r="C84" s="70"/>
      <c r="D84" s="225" t="s">
        <v>124</v>
      </c>
      <c r="E84" s="70"/>
      <c r="F84" s="226" t="s">
        <v>125</v>
      </c>
      <c r="G84" s="70"/>
      <c r="H84" s="70"/>
      <c r="I84" s="183"/>
      <c r="J84" s="70"/>
      <c r="K84" s="70"/>
      <c r="L84" s="68"/>
      <c r="M84" s="227"/>
      <c r="N84" s="43"/>
      <c r="O84" s="43"/>
      <c r="P84" s="43"/>
      <c r="Q84" s="43"/>
      <c r="R84" s="43"/>
      <c r="S84" s="43"/>
      <c r="T84" s="91"/>
      <c r="AT84" s="20" t="s">
        <v>124</v>
      </c>
      <c r="AU84" s="20" t="s">
        <v>81</v>
      </c>
    </row>
    <row r="85" s="1" customFormat="1" ht="51" customHeight="1">
      <c r="B85" s="42"/>
      <c r="C85" s="213" t="s">
        <v>113</v>
      </c>
      <c r="D85" s="213" t="s">
        <v>117</v>
      </c>
      <c r="E85" s="214" t="s">
        <v>129</v>
      </c>
      <c r="F85" s="215" t="s">
        <v>130</v>
      </c>
      <c r="G85" s="216" t="s">
        <v>120</v>
      </c>
      <c r="H85" s="217">
        <v>1</v>
      </c>
      <c r="I85" s="218"/>
      <c r="J85" s="219">
        <f>ROUND(I85*H85,2)</f>
        <v>0</v>
      </c>
      <c r="K85" s="215" t="s">
        <v>121</v>
      </c>
      <c r="L85" s="68"/>
      <c r="M85" s="220" t="s">
        <v>21</v>
      </c>
      <c r="N85" s="221" t="s">
        <v>44</v>
      </c>
      <c r="O85" s="43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0" t="s">
        <v>122</v>
      </c>
      <c r="AT85" s="20" t="s">
        <v>117</v>
      </c>
      <c r="AU85" s="20" t="s">
        <v>81</v>
      </c>
      <c r="AY85" s="20" t="s">
        <v>114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0" t="s">
        <v>79</v>
      </c>
      <c r="BK85" s="224">
        <f>ROUND(I85*H85,2)</f>
        <v>0</v>
      </c>
      <c r="BL85" s="20" t="s">
        <v>122</v>
      </c>
      <c r="BM85" s="20" t="s">
        <v>131</v>
      </c>
    </row>
    <row r="86" s="1" customFormat="1">
      <c r="B86" s="42"/>
      <c r="C86" s="70"/>
      <c r="D86" s="225" t="s">
        <v>124</v>
      </c>
      <c r="E86" s="70"/>
      <c r="F86" s="226" t="s">
        <v>125</v>
      </c>
      <c r="G86" s="70"/>
      <c r="H86" s="70"/>
      <c r="I86" s="183"/>
      <c r="J86" s="70"/>
      <c r="K86" s="70"/>
      <c r="L86" s="68"/>
      <c r="M86" s="227"/>
      <c r="N86" s="43"/>
      <c r="O86" s="43"/>
      <c r="P86" s="43"/>
      <c r="Q86" s="43"/>
      <c r="R86" s="43"/>
      <c r="S86" s="43"/>
      <c r="T86" s="91"/>
      <c r="AT86" s="20" t="s">
        <v>124</v>
      </c>
      <c r="AU86" s="20" t="s">
        <v>81</v>
      </c>
    </row>
    <row r="87" s="1" customFormat="1" ht="51" customHeight="1">
      <c r="B87" s="42"/>
      <c r="C87" s="213" t="s">
        <v>132</v>
      </c>
      <c r="D87" s="213" t="s">
        <v>117</v>
      </c>
      <c r="E87" s="214" t="s">
        <v>133</v>
      </c>
      <c r="F87" s="215" t="s">
        <v>134</v>
      </c>
      <c r="G87" s="216" t="s">
        <v>120</v>
      </c>
      <c r="H87" s="217">
        <v>1</v>
      </c>
      <c r="I87" s="218"/>
      <c r="J87" s="219">
        <f>ROUND(I87*H87,2)</f>
        <v>0</v>
      </c>
      <c r="K87" s="215" t="s">
        <v>121</v>
      </c>
      <c r="L87" s="68"/>
      <c r="M87" s="220" t="s">
        <v>21</v>
      </c>
      <c r="N87" s="221" t="s">
        <v>44</v>
      </c>
      <c r="O87" s="43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0" t="s">
        <v>122</v>
      </c>
      <c r="AT87" s="20" t="s">
        <v>117</v>
      </c>
      <c r="AU87" s="20" t="s">
        <v>81</v>
      </c>
      <c r="AY87" s="20" t="s">
        <v>114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0" t="s">
        <v>79</v>
      </c>
      <c r="BK87" s="224">
        <f>ROUND(I87*H87,2)</f>
        <v>0</v>
      </c>
      <c r="BL87" s="20" t="s">
        <v>122</v>
      </c>
      <c r="BM87" s="20" t="s">
        <v>135</v>
      </c>
    </row>
    <row r="88" s="1" customFormat="1">
      <c r="B88" s="42"/>
      <c r="C88" s="70"/>
      <c r="D88" s="225" t="s">
        <v>124</v>
      </c>
      <c r="E88" s="70"/>
      <c r="F88" s="226" t="s">
        <v>125</v>
      </c>
      <c r="G88" s="70"/>
      <c r="H88" s="70"/>
      <c r="I88" s="183"/>
      <c r="J88" s="70"/>
      <c r="K88" s="70"/>
      <c r="L88" s="68"/>
      <c r="M88" s="227"/>
      <c r="N88" s="43"/>
      <c r="O88" s="43"/>
      <c r="P88" s="43"/>
      <c r="Q88" s="43"/>
      <c r="R88" s="43"/>
      <c r="S88" s="43"/>
      <c r="T88" s="91"/>
      <c r="AT88" s="20" t="s">
        <v>124</v>
      </c>
      <c r="AU88" s="20" t="s">
        <v>81</v>
      </c>
    </row>
    <row r="89" s="1" customFormat="1" ht="25.5" customHeight="1">
      <c r="B89" s="42"/>
      <c r="C89" s="228" t="s">
        <v>136</v>
      </c>
      <c r="D89" s="228" t="s">
        <v>111</v>
      </c>
      <c r="E89" s="229" t="s">
        <v>137</v>
      </c>
      <c r="F89" s="230" t="s">
        <v>138</v>
      </c>
      <c r="G89" s="231" t="s">
        <v>120</v>
      </c>
      <c r="H89" s="232">
        <v>6</v>
      </c>
      <c r="I89" s="233"/>
      <c r="J89" s="234">
        <f>ROUND(I89*H89,2)</f>
        <v>0</v>
      </c>
      <c r="K89" s="230" t="s">
        <v>21</v>
      </c>
      <c r="L89" s="235"/>
      <c r="M89" s="236" t="s">
        <v>21</v>
      </c>
      <c r="N89" s="237" t="s">
        <v>44</v>
      </c>
      <c r="O89" s="43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0" t="s">
        <v>139</v>
      </c>
      <c r="AT89" s="20" t="s">
        <v>111</v>
      </c>
      <c r="AU89" s="20" t="s">
        <v>81</v>
      </c>
      <c r="AY89" s="20" t="s">
        <v>114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0" t="s">
        <v>79</v>
      </c>
      <c r="BK89" s="224">
        <f>ROUND(I89*H89,2)</f>
        <v>0</v>
      </c>
      <c r="BL89" s="20" t="s">
        <v>122</v>
      </c>
      <c r="BM89" s="20" t="s">
        <v>140</v>
      </c>
    </row>
    <row r="90" s="1" customFormat="1">
      <c r="B90" s="42"/>
      <c r="C90" s="70"/>
      <c r="D90" s="225" t="s">
        <v>141</v>
      </c>
      <c r="E90" s="70"/>
      <c r="F90" s="226" t="s">
        <v>142</v>
      </c>
      <c r="G90" s="70"/>
      <c r="H90" s="70"/>
      <c r="I90" s="183"/>
      <c r="J90" s="70"/>
      <c r="K90" s="70"/>
      <c r="L90" s="68"/>
      <c r="M90" s="227"/>
      <c r="N90" s="43"/>
      <c r="O90" s="43"/>
      <c r="P90" s="43"/>
      <c r="Q90" s="43"/>
      <c r="R90" s="43"/>
      <c r="S90" s="43"/>
      <c r="T90" s="91"/>
      <c r="AT90" s="20" t="s">
        <v>141</v>
      </c>
      <c r="AU90" s="20" t="s">
        <v>81</v>
      </c>
    </row>
    <row r="91" s="1" customFormat="1" ht="51" customHeight="1">
      <c r="B91" s="42"/>
      <c r="C91" s="213" t="s">
        <v>143</v>
      </c>
      <c r="D91" s="213" t="s">
        <v>117</v>
      </c>
      <c r="E91" s="214" t="s">
        <v>144</v>
      </c>
      <c r="F91" s="215" t="s">
        <v>145</v>
      </c>
      <c r="G91" s="216" t="s">
        <v>120</v>
      </c>
      <c r="H91" s="217">
        <v>5</v>
      </c>
      <c r="I91" s="218"/>
      <c r="J91" s="219">
        <f>ROUND(I91*H91,2)</f>
        <v>0</v>
      </c>
      <c r="K91" s="215" t="s">
        <v>121</v>
      </c>
      <c r="L91" s="68"/>
      <c r="M91" s="220" t="s">
        <v>21</v>
      </c>
      <c r="N91" s="221" t="s">
        <v>44</v>
      </c>
      <c r="O91" s="43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0" t="s">
        <v>122</v>
      </c>
      <c r="AT91" s="20" t="s">
        <v>117</v>
      </c>
      <c r="AU91" s="20" t="s">
        <v>81</v>
      </c>
      <c r="AY91" s="20" t="s">
        <v>114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0" t="s">
        <v>79</v>
      </c>
      <c r="BK91" s="224">
        <f>ROUND(I91*H91,2)</f>
        <v>0</v>
      </c>
      <c r="BL91" s="20" t="s">
        <v>122</v>
      </c>
      <c r="BM91" s="20" t="s">
        <v>146</v>
      </c>
    </row>
    <row r="92" s="1" customFormat="1" ht="51" customHeight="1">
      <c r="B92" s="42"/>
      <c r="C92" s="213" t="s">
        <v>147</v>
      </c>
      <c r="D92" s="213" t="s">
        <v>117</v>
      </c>
      <c r="E92" s="214" t="s">
        <v>148</v>
      </c>
      <c r="F92" s="215" t="s">
        <v>149</v>
      </c>
      <c r="G92" s="216" t="s">
        <v>120</v>
      </c>
      <c r="H92" s="217">
        <v>5</v>
      </c>
      <c r="I92" s="218"/>
      <c r="J92" s="219">
        <f>ROUND(I92*H92,2)</f>
        <v>0</v>
      </c>
      <c r="K92" s="215" t="s">
        <v>121</v>
      </c>
      <c r="L92" s="68"/>
      <c r="M92" s="220" t="s">
        <v>21</v>
      </c>
      <c r="N92" s="221" t="s">
        <v>44</v>
      </c>
      <c r="O92" s="43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0" t="s">
        <v>122</v>
      </c>
      <c r="AT92" s="20" t="s">
        <v>117</v>
      </c>
      <c r="AU92" s="20" t="s">
        <v>81</v>
      </c>
      <c r="AY92" s="20" t="s">
        <v>114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0" t="s">
        <v>79</v>
      </c>
      <c r="BK92" s="224">
        <f>ROUND(I92*H92,2)</f>
        <v>0</v>
      </c>
      <c r="BL92" s="20" t="s">
        <v>122</v>
      </c>
      <c r="BM92" s="20" t="s">
        <v>150</v>
      </c>
    </row>
    <row r="93" s="1" customFormat="1" ht="51" customHeight="1">
      <c r="B93" s="42"/>
      <c r="C93" s="213" t="s">
        <v>151</v>
      </c>
      <c r="D93" s="213" t="s">
        <v>117</v>
      </c>
      <c r="E93" s="214" t="s">
        <v>152</v>
      </c>
      <c r="F93" s="215" t="s">
        <v>153</v>
      </c>
      <c r="G93" s="216" t="s">
        <v>120</v>
      </c>
      <c r="H93" s="217">
        <v>6</v>
      </c>
      <c r="I93" s="218"/>
      <c r="J93" s="219">
        <f>ROUND(I93*H93,2)</f>
        <v>0</v>
      </c>
      <c r="K93" s="215" t="s">
        <v>121</v>
      </c>
      <c r="L93" s="68"/>
      <c r="M93" s="220" t="s">
        <v>21</v>
      </c>
      <c r="N93" s="221" t="s">
        <v>44</v>
      </c>
      <c r="O93" s="43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0" t="s">
        <v>122</v>
      </c>
      <c r="AT93" s="20" t="s">
        <v>117</v>
      </c>
      <c r="AU93" s="20" t="s">
        <v>81</v>
      </c>
      <c r="AY93" s="20" t="s">
        <v>114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0" t="s">
        <v>79</v>
      </c>
      <c r="BK93" s="224">
        <f>ROUND(I93*H93,2)</f>
        <v>0</v>
      </c>
      <c r="BL93" s="20" t="s">
        <v>122</v>
      </c>
      <c r="BM93" s="20" t="s">
        <v>154</v>
      </c>
    </row>
    <row r="94" s="1" customFormat="1" ht="51" customHeight="1">
      <c r="B94" s="42"/>
      <c r="C94" s="213" t="s">
        <v>155</v>
      </c>
      <c r="D94" s="213" t="s">
        <v>117</v>
      </c>
      <c r="E94" s="214" t="s">
        <v>156</v>
      </c>
      <c r="F94" s="215" t="s">
        <v>157</v>
      </c>
      <c r="G94" s="216" t="s">
        <v>120</v>
      </c>
      <c r="H94" s="217">
        <v>6</v>
      </c>
      <c r="I94" s="218"/>
      <c r="J94" s="219">
        <f>ROUND(I94*H94,2)</f>
        <v>0</v>
      </c>
      <c r="K94" s="215" t="s">
        <v>121</v>
      </c>
      <c r="L94" s="68"/>
      <c r="M94" s="220" t="s">
        <v>21</v>
      </c>
      <c r="N94" s="221" t="s">
        <v>44</v>
      </c>
      <c r="O94" s="43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0" t="s">
        <v>122</v>
      </c>
      <c r="AT94" s="20" t="s">
        <v>117</v>
      </c>
      <c r="AU94" s="20" t="s">
        <v>81</v>
      </c>
      <c r="AY94" s="20" t="s">
        <v>114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0" t="s">
        <v>79</v>
      </c>
      <c r="BK94" s="224">
        <f>ROUND(I94*H94,2)</f>
        <v>0</v>
      </c>
      <c r="BL94" s="20" t="s">
        <v>122</v>
      </c>
      <c r="BM94" s="20" t="s">
        <v>158</v>
      </c>
    </row>
    <row r="95" s="1" customFormat="1" ht="51" customHeight="1">
      <c r="B95" s="42"/>
      <c r="C95" s="213" t="s">
        <v>159</v>
      </c>
      <c r="D95" s="213" t="s">
        <v>117</v>
      </c>
      <c r="E95" s="214" t="s">
        <v>160</v>
      </c>
      <c r="F95" s="215" t="s">
        <v>161</v>
      </c>
      <c r="G95" s="216" t="s">
        <v>120</v>
      </c>
      <c r="H95" s="217">
        <v>6</v>
      </c>
      <c r="I95" s="218"/>
      <c r="J95" s="219">
        <f>ROUND(I95*H95,2)</f>
        <v>0</v>
      </c>
      <c r="K95" s="215" t="s">
        <v>121</v>
      </c>
      <c r="L95" s="68"/>
      <c r="M95" s="220" t="s">
        <v>21</v>
      </c>
      <c r="N95" s="221" t="s">
        <v>44</v>
      </c>
      <c r="O95" s="43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0" t="s">
        <v>122</v>
      </c>
      <c r="AT95" s="20" t="s">
        <v>117</v>
      </c>
      <c r="AU95" s="20" t="s">
        <v>81</v>
      </c>
      <c r="AY95" s="20" t="s">
        <v>114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0" t="s">
        <v>79</v>
      </c>
      <c r="BK95" s="224">
        <f>ROUND(I95*H95,2)</f>
        <v>0</v>
      </c>
      <c r="BL95" s="20" t="s">
        <v>122</v>
      </c>
      <c r="BM95" s="20" t="s">
        <v>162</v>
      </c>
    </row>
    <row r="96" s="1" customFormat="1" ht="51" customHeight="1">
      <c r="B96" s="42"/>
      <c r="C96" s="213" t="s">
        <v>163</v>
      </c>
      <c r="D96" s="213" t="s">
        <v>117</v>
      </c>
      <c r="E96" s="214" t="s">
        <v>164</v>
      </c>
      <c r="F96" s="215" t="s">
        <v>165</v>
      </c>
      <c r="G96" s="216" t="s">
        <v>120</v>
      </c>
      <c r="H96" s="217">
        <v>6</v>
      </c>
      <c r="I96" s="218"/>
      <c r="J96" s="219">
        <f>ROUND(I96*H96,2)</f>
        <v>0</v>
      </c>
      <c r="K96" s="215" t="s">
        <v>121</v>
      </c>
      <c r="L96" s="68"/>
      <c r="M96" s="220" t="s">
        <v>21</v>
      </c>
      <c r="N96" s="221" t="s">
        <v>44</v>
      </c>
      <c r="O96" s="43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0" t="s">
        <v>122</v>
      </c>
      <c r="AT96" s="20" t="s">
        <v>117</v>
      </c>
      <c r="AU96" s="20" t="s">
        <v>81</v>
      </c>
      <c r="AY96" s="20" t="s">
        <v>114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0" t="s">
        <v>79</v>
      </c>
      <c r="BK96" s="224">
        <f>ROUND(I96*H96,2)</f>
        <v>0</v>
      </c>
      <c r="BL96" s="20" t="s">
        <v>122</v>
      </c>
      <c r="BM96" s="20" t="s">
        <v>166</v>
      </c>
    </row>
    <row r="97" s="1" customFormat="1" ht="38.25" customHeight="1">
      <c r="B97" s="42"/>
      <c r="C97" s="228" t="s">
        <v>167</v>
      </c>
      <c r="D97" s="228" t="s">
        <v>111</v>
      </c>
      <c r="E97" s="229" t="s">
        <v>168</v>
      </c>
      <c r="F97" s="230" t="s">
        <v>169</v>
      </c>
      <c r="G97" s="231" t="s">
        <v>120</v>
      </c>
      <c r="H97" s="232">
        <v>12</v>
      </c>
      <c r="I97" s="233"/>
      <c r="J97" s="234">
        <f>ROUND(I97*H97,2)</f>
        <v>0</v>
      </c>
      <c r="K97" s="230" t="s">
        <v>21</v>
      </c>
      <c r="L97" s="235"/>
      <c r="M97" s="236" t="s">
        <v>21</v>
      </c>
      <c r="N97" s="237" t="s">
        <v>44</v>
      </c>
      <c r="O97" s="43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0" t="s">
        <v>139</v>
      </c>
      <c r="AT97" s="20" t="s">
        <v>111</v>
      </c>
      <c r="AU97" s="20" t="s">
        <v>81</v>
      </c>
      <c r="AY97" s="20" t="s">
        <v>114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0" t="s">
        <v>79</v>
      </c>
      <c r="BK97" s="224">
        <f>ROUND(I97*H97,2)</f>
        <v>0</v>
      </c>
      <c r="BL97" s="20" t="s">
        <v>122</v>
      </c>
      <c r="BM97" s="20" t="s">
        <v>170</v>
      </c>
    </row>
    <row r="98" s="1" customFormat="1">
      <c r="B98" s="42"/>
      <c r="C98" s="70"/>
      <c r="D98" s="225" t="s">
        <v>141</v>
      </c>
      <c r="E98" s="70"/>
      <c r="F98" s="226" t="s">
        <v>171</v>
      </c>
      <c r="G98" s="70"/>
      <c r="H98" s="70"/>
      <c r="I98" s="183"/>
      <c r="J98" s="70"/>
      <c r="K98" s="70"/>
      <c r="L98" s="68"/>
      <c r="M98" s="227"/>
      <c r="N98" s="43"/>
      <c r="O98" s="43"/>
      <c r="P98" s="43"/>
      <c r="Q98" s="43"/>
      <c r="R98" s="43"/>
      <c r="S98" s="43"/>
      <c r="T98" s="91"/>
      <c r="AT98" s="20" t="s">
        <v>141</v>
      </c>
      <c r="AU98" s="20" t="s">
        <v>81</v>
      </c>
    </row>
    <row r="99" s="1" customFormat="1" ht="38.25" customHeight="1">
      <c r="B99" s="42"/>
      <c r="C99" s="228" t="s">
        <v>172</v>
      </c>
      <c r="D99" s="228" t="s">
        <v>111</v>
      </c>
      <c r="E99" s="229" t="s">
        <v>173</v>
      </c>
      <c r="F99" s="230" t="s">
        <v>174</v>
      </c>
      <c r="G99" s="231" t="s">
        <v>120</v>
      </c>
      <c r="H99" s="232">
        <v>9</v>
      </c>
      <c r="I99" s="233"/>
      <c r="J99" s="234">
        <f>ROUND(I99*H99,2)</f>
        <v>0</v>
      </c>
      <c r="K99" s="230" t="s">
        <v>21</v>
      </c>
      <c r="L99" s="235"/>
      <c r="M99" s="236" t="s">
        <v>21</v>
      </c>
      <c r="N99" s="237" t="s">
        <v>44</v>
      </c>
      <c r="O99" s="43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0" t="s">
        <v>139</v>
      </c>
      <c r="AT99" s="20" t="s">
        <v>111</v>
      </c>
      <c r="AU99" s="20" t="s">
        <v>81</v>
      </c>
      <c r="AY99" s="20" t="s">
        <v>114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0" t="s">
        <v>79</v>
      </c>
      <c r="BK99" s="224">
        <f>ROUND(I99*H99,2)</f>
        <v>0</v>
      </c>
      <c r="BL99" s="20" t="s">
        <v>122</v>
      </c>
      <c r="BM99" s="20" t="s">
        <v>175</v>
      </c>
    </row>
    <row r="100" s="1" customFormat="1">
      <c r="B100" s="42"/>
      <c r="C100" s="70"/>
      <c r="D100" s="225" t="s">
        <v>141</v>
      </c>
      <c r="E100" s="70"/>
      <c r="F100" s="226" t="s">
        <v>176</v>
      </c>
      <c r="G100" s="70"/>
      <c r="H100" s="70"/>
      <c r="I100" s="183"/>
      <c r="J100" s="70"/>
      <c r="K100" s="70"/>
      <c r="L100" s="68"/>
      <c r="M100" s="227"/>
      <c r="N100" s="43"/>
      <c r="O100" s="43"/>
      <c r="P100" s="43"/>
      <c r="Q100" s="43"/>
      <c r="R100" s="43"/>
      <c r="S100" s="43"/>
      <c r="T100" s="91"/>
      <c r="AT100" s="20" t="s">
        <v>141</v>
      </c>
      <c r="AU100" s="20" t="s">
        <v>81</v>
      </c>
    </row>
    <row r="101" s="1" customFormat="1" ht="38.25" customHeight="1">
      <c r="B101" s="42"/>
      <c r="C101" s="228" t="s">
        <v>177</v>
      </c>
      <c r="D101" s="228" t="s">
        <v>111</v>
      </c>
      <c r="E101" s="229" t="s">
        <v>178</v>
      </c>
      <c r="F101" s="230" t="s">
        <v>179</v>
      </c>
      <c r="G101" s="231" t="s">
        <v>120</v>
      </c>
      <c r="H101" s="232">
        <v>15</v>
      </c>
      <c r="I101" s="233"/>
      <c r="J101" s="234">
        <f>ROUND(I101*H101,2)</f>
        <v>0</v>
      </c>
      <c r="K101" s="230" t="s">
        <v>21</v>
      </c>
      <c r="L101" s="235"/>
      <c r="M101" s="236" t="s">
        <v>21</v>
      </c>
      <c r="N101" s="237" t="s">
        <v>44</v>
      </c>
      <c r="O101" s="43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0" t="s">
        <v>139</v>
      </c>
      <c r="AT101" s="20" t="s">
        <v>111</v>
      </c>
      <c r="AU101" s="20" t="s">
        <v>81</v>
      </c>
      <c r="AY101" s="20" t="s">
        <v>114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0" t="s">
        <v>79</v>
      </c>
      <c r="BK101" s="224">
        <f>ROUND(I101*H101,2)</f>
        <v>0</v>
      </c>
      <c r="BL101" s="20" t="s">
        <v>122</v>
      </c>
      <c r="BM101" s="20" t="s">
        <v>180</v>
      </c>
    </row>
    <row r="102" s="1" customFormat="1">
      <c r="B102" s="42"/>
      <c r="C102" s="70"/>
      <c r="D102" s="225" t="s">
        <v>141</v>
      </c>
      <c r="E102" s="70"/>
      <c r="F102" s="226" t="s">
        <v>181</v>
      </c>
      <c r="G102" s="70"/>
      <c r="H102" s="70"/>
      <c r="I102" s="183"/>
      <c r="J102" s="70"/>
      <c r="K102" s="70"/>
      <c r="L102" s="68"/>
      <c r="M102" s="227"/>
      <c r="N102" s="43"/>
      <c r="O102" s="43"/>
      <c r="P102" s="43"/>
      <c r="Q102" s="43"/>
      <c r="R102" s="43"/>
      <c r="S102" s="43"/>
      <c r="T102" s="91"/>
      <c r="AT102" s="20" t="s">
        <v>141</v>
      </c>
      <c r="AU102" s="20" t="s">
        <v>81</v>
      </c>
    </row>
    <row r="103" s="1" customFormat="1" ht="16.5" customHeight="1">
      <c r="B103" s="42"/>
      <c r="C103" s="228" t="s">
        <v>10</v>
      </c>
      <c r="D103" s="228" t="s">
        <v>111</v>
      </c>
      <c r="E103" s="229" t="s">
        <v>182</v>
      </c>
      <c r="F103" s="230" t="s">
        <v>183</v>
      </c>
      <c r="G103" s="231" t="s">
        <v>120</v>
      </c>
      <c r="H103" s="232">
        <v>17</v>
      </c>
      <c r="I103" s="233"/>
      <c r="J103" s="234">
        <f>ROUND(I103*H103,2)</f>
        <v>0</v>
      </c>
      <c r="K103" s="230" t="s">
        <v>21</v>
      </c>
      <c r="L103" s="235"/>
      <c r="M103" s="236" t="s">
        <v>21</v>
      </c>
      <c r="N103" s="237" t="s">
        <v>44</v>
      </c>
      <c r="O103" s="43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0" t="s">
        <v>139</v>
      </c>
      <c r="AT103" s="20" t="s">
        <v>111</v>
      </c>
      <c r="AU103" s="20" t="s">
        <v>81</v>
      </c>
      <c r="AY103" s="20" t="s">
        <v>114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0" t="s">
        <v>79</v>
      </c>
      <c r="BK103" s="224">
        <f>ROUND(I103*H103,2)</f>
        <v>0</v>
      </c>
      <c r="BL103" s="20" t="s">
        <v>122</v>
      </c>
      <c r="BM103" s="20" t="s">
        <v>184</v>
      </c>
    </row>
    <row r="104" s="1" customFormat="1">
      <c r="B104" s="42"/>
      <c r="C104" s="70"/>
      <c r="D104" s="225" t="s">
        <v>141</v>
      </c>
      <c r="E104" s="70"/>
      <c r="F104" s="226" t="s">
        <v>185</v>
      </c>
      <c r="G104" s="70"/>
      <c r="H104" s="70"/>
      <c r="I104" s="183"/>
      <c r="J104" s="70"/>
      <c r="K104" s="70"/>
      <c r="L104" s="68"/>
      <c r="M104" s="227"/>
      <c r="N104" s="43"/>
      <c r="O104" s="43"/>
      <c r="P104" s="43"/>
      <c r="Q104" s="43"/>
      <c r="R104" s="43"/>
      <c r="S104" s="43"/>
      <c r="T104" s="91"/>
      <c r="AT104" s="20" t="s">
        <v>141</v>
      </c>
      <c r="AU104" s="20" t="s">
        <v>81</v>
      </c>
    </row>
    <row r="105" s="1" customFormat="1" ht="51" customHeight="1">
      <c r="B105" s="42"/>
      <c r="C105" s="213" t="s">
        <v>186</v>
      </c>
      <c r="D105" s="213" t="s">
        <v>117</v>
      </c>
      <c r="E105" s="214" t="s">
        <v>187</v>
      </c>
      <c r="F105" s="215" t="s">
        <v>188</v>
      </c>
      <c r="G105" s="216" t="s">
        <v>120</v>
      </c>
      <c r="H105" s="217">
        <v>4</v>
      </c>
      <c r="I105" s="218"/>
      <c r="J105" s="219">
        <f>ROUND(I105*H105,2)</f>
        <v>0</v>
      </c>
      <c r="K105" s="215" t="s">
        <v>121</v>
      </c>
      <c r="L105" s="68"/>
      <c r="M105" s="220" t="s">
        <v>21</v>
      </c>
      <c r="N105" s="221" t="s">
        <v>44</v>
      </c>
      <c r="O105" s="43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0" t="s">
        <v>122</v>
      </c>
      <c r="AT105" s="20" t="s">
        <v>117</v>
      </c>
      <c r="AU105" s="20" t="s">
        <v>81</v>
      </c>
      <c r="AY105" s="20" t="s">
        <v>114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0" t="s">
        <v>79</v>
      </c>
      <c r="BK105" s="224">
        <f>ROUND(I105*H105,2)</f>
        <v>0</v>
      </c>
      <c r="BL105" s="20" t="s">
        <v>122</v>
      </c>
      <c r="BM105" s="20" t="s">
        <v>189</v>
      </c>
    </row>
    <row r="106" s="1" customFormat="1" ht="51" customHeight="1">
      <c r="B106" s="42"/>
      <c r="C106" s="213" t="s">
        <v>190</v>
      </c>
      <c r="D106" s="213" t="s">
        <v>117</v>
      </c>
      <c r="E106" s="214" t="s">
        <v>191</v>
      </c>
      <c r="F106" s="215" t="s">
        <v>192</v>
      </c>
      <c r="G106" s="216" t="s">
        <v>120</v>
      </c>
      <c r="H106" s="217">
        <v>4</v>
      </c>
      <c r="I106" s="218"/>
      <c r="J106" s="219">
        <f>ROUND(I106*H106,2)</f>
        <v>0</v>
      </c>
      <c r="K106" s="215" t="s">
        <v>121</v>
      </c>
      <c r="L106" s="68"/>
      <c r="M106" s="220" t="s">
        <v>21</v>
      </c>
      <c r="N106" s="221" t="s">
        <v>44</v>
      </c>
      <c r="O106" s="43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0" t="s">
        <v>122</v>
      </c>
      <c r="AT106" s="20" t="s">
        <v>117</v>
      </c>
      <c r="AU106" s="20" t="s">
        <v>81</v>
      </c>
      <c r="AY106" s="20" t="s">
        <v>114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0" t="s">
        <v>79</v>
      </c>
      <c r="BK106" s="224">
        <f>ROUND(I106*H106,2)</f>
        <v>0</v>
      </c>
      <c r="BL106" s="20" t="s">
        <v>122</v>
      </c>
      <c r="BM106" s="20" t="s">
        <v>193</v>
      </c>
    </row>
    <row r="107" s="1" customFormat="1" ht="38.25" customHeight="1">
      <c r="B107" s="42"/>
      <c r="C107" s="228" t="s">
        <v>194</v>
      </c>
      <c r="D107" s="228" t="s">
        <v>111</v>
      </c>
      <c r="E107" s="229" t="s">
        <v>195</v>
      </c>
      <c r="F107" s="230" t="s">
        <v>196</v>
      </c>
      <c r="G107" s="231" t="s">
        <v>120</v>
      </c>
      <c r="H107" s="232">
        <v>5</v>
      </c>
      <c r="I107" s="233"/>
      <c r="J107" s="234">
        <f>ROUND(I107*H107,2)</f>
        <v>0</v>
      </c>
      <c r="K107" s="230" t="s">
        <v>21</v>
      </c>
      <c r="L107" s="235"/>
      <c r="M107" s="236" t="s">
        <v>21</v>
      </c>
      <c r="N107" s="237" t="s">
        <v>44</v>
      </c>
      <c r="O107" s="43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AR107" s="20" t="s">
        <v>139</v>
      </c>
      <c r="AT107" s="20" t="s">
        <v>111</v>
      </c>
      <c r="AU107" s="20" t="s">
        <v>81</v>
      </c>
      <c r="AY107" s="20" t="s">
        <v>114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0" t="s">
        <v>79</v>
      </c>
      <c r="BK107" s="224">
        <f>ROUND(I107*H107,2)</f>
        <v>0</v>
      </c>
      <c r="BL107" s="20" t="s">
        <v>122</v>
      </c>
      <c r="BM107" s="20" t="s">
        <v>197</v>
      </c>
    </row>
    <row r="108" s="1" customFormat="1">
      <c r="B108" s="42"/>
      <c r="C108" s="70"/>
      <c r="D108" s="225" t="s">
        <v>141</v>
      </c>
      <c r="E108" s="70"/>
      <c r="F108" s="226" t="s">
        <v>198</v>
      </c>
      <c r="G108" s="70"/>
      <c r="H108" s="70"/>
      <c r="I108" s="183"/>
      <c r="J108" s="70"/>
      <c r="K108" s="70"/>
      <c r="L108" s="68"/>
      <c r="M108" s="227"/>
      <c r="N108" s="43"/>
      <c r="O108" s="43"/>
      <c r="P108" s="43"/>
      <c r="Q108" s="43"/>
      <c r="R108" s="43"/>
      <c r="S108" s="43"/>
      <c r="T108" s="91"/>
      <c r="AT108" s="20" t="s">
        <v>141</v>
      </c>
      <c r="AU108" s="20" t="s">
        <v>81</v>
      </c>
    </row>
    <row r="109" s="1" customFormat="1" ht="38.25" customHeight="1">
      <c r="B109" s="42"/>
      <c r="C109" s="228" t="s">
        <v>199</v>
      </c>
      <c r="D109" s="228" t="s">
        <v>111</v>
      </c>
      <c r="E109" s="229" t="s">
        <v>200</v>
      </c>
      <c r="F109" s="230" t="s">
        <v>201</v>
      </c>
      <c r="G109" s="231" t="s">
        <v>120</v>
      </c>
      <c r="H109" s="232">
        <v>5</v>
      </c>
      <c r="I109" s="233"/>
      <c r="J109" s="234">
        <f>ROUND(I109*H109,2)</f>
        <v>0</v>
      </c>
      <c r="K109" s="230" t="s">
        <v>21</v>
      </c>
      <c r="L109" s="235"/>
      <c r="M109" s="236" t="s">
        <v>21</v>
      </c>
      <c r="N109" s="237" t="s">
        <v>44</v>
      </c>
      <c r="O109" s="43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0" t="s">
        <v>139</v>
      </c>
      <c r="AT109" s="20" t="s">
        <v>111</v>
      </c>
      <c r="AU109" s="20" t="s">
        <v>81</v>
      </c>
      <c r="AY109" s="20" t="s">
        <v>114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0" t="s">
        <v>79</v>
      </c>
      <c r="BK109" s="224">
        <f>ROUND(I109*H109,2)</f>
        <v>0</v>
      </c>
      <c r="BL109" s="20" t="s">
        <v>122</v>
      </c>
      <c r="BM109" s="20" t="s">
        <v>202</v>
      </c>
    </row>
    <row r="110" s="1" customFormat="1">
      <c r="B110" s="42"/>
      <c r="C110" s="70"/>
      <c r="D110" s="225" t="s">
        <v>141</v>
      </c>
      <c r="E110" s="70"/>
      <c r="F110" s="226" t="s">
        <v>198</v>
      </c>
      <c r="G110" s="70"/>
      <c r="H110" s="70"/>
      <c r="I110" s="183"/>
      <c r="J110" s="70"/>
      <c r="K110" s="70"/>
      <c r="L110" s="68"/>
      <c r="M110" s="227"/>
      <c r="N110" s="43"/>
      <c r="O110" s="43"/>
      <c r="P110" s="43"/>
      <c r="Q110" s="43"/>
      <c r="R110" s="43"/>
      <c r="S110" s="43"/>
      <c r="T110" s="91"/>
      <c r="AT110" s="20" t="s">
        <v>141</v>
      </c>
      <c r="AU110" s="20" t="s">
        <v>81</v>
      </c>
    </row>
    <row r="111" s="1" customFormat="1" ht="38.25" customHeight="1">
      <c r="B111" s="42"/>
      <c r="C111" s="228" t="s">
        <v>203</v>
      </c>
      <c r="D111" s="228" t="s">
        <v>111</v>
      </c>
      <c r="E111" s="229" t="s">
        <v>204</v>
      </c>
      <c r="F111" s="230" t="s">
        <v>205</v>
      </c>
      <c r="G111" s="231" t="s">
        <v>120</v>
      </c>
      <c r="H111" s="232">
        <v>5</v>
      </c>
      <c r="I111" s="233"/>
      <c r="J111" s="234">
        <f>ROUND(I111*H111,2)</f>
        <v>0</v>
      </c>
      <c r="K111" s="230" t="s">
        <v>21</v>
      </c>
      <c r="L111" s="235"/>
      <c r="M111" s="236" t="s">
        <v>21</v>
      </c>
      <c r="N111" s="237" t="s">
        <v>44</v>
      </c>
      <c r="O111" s="43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0" t="s">
        <v>139</v>
      </c>
      <c r="AT111" s="20" t="s">
        <v>111</v>
      </c>
      <c r="AU111" s="20" t="s">
        <v>81</v>
      </c>
      <c r="AY111" s="20" t="s">
        <v>114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0" t="s">
        <v>79</v>
      </c>
      <c r="BK111" s="224">
        <f>ROUND(I111*H111,2)</f>
        <v>0</v>
      </c>
      <c r="BL111" s="20" t="s">
        <v>122</v>
      </c>
      <c r="BM111" s="20" t="s">
        <v>206</v>
      </c>
    </row>
    <row r="112" s="1" customFormat="1">
      <c r="B112" s="42"/>
      <c r="C112" s="70"/>
      <c r="D112" s="225" t="s">
        <v>141</v>
      </c>
      <c r="E112" s="70"/>
      <c r="F112" s="226" t="s">
        <v>198</v>
      </c>
      <c r="G112" s="70"/>
      <c r="H112" s="70"/>
      <c r="I112" s="183"/>
      <c r="J112" s="70"/>
      <c r="K112" s="70"/>
      <c r="L112" s="68"/>
      <c r="M112" s="227"/>
      <c r="N112" s="43"/>
      <c r="O112" s="43"/>
      <c r="P112" s="43"/>
      <c r="Q112" s="43"/>
      <c r="R112" s="43"/>
      <c r="S112" s="43"/>
      <c r="T112" s="91"/>
      <c r="AT112" s="20" t="s">
        <v>141</v>
      </c>
      <c r="AU112" s="20" t="s">
        <v>81</v>
      </c>
    </row>
    <row r="113" s="1" customFormat="1" ht="16.5" customHeight="1">
      <c r="B113" s="42"/>
      <c r="C113" s="213" t="s">
        <v>9</v>
      </c>
      <c r="D113" s="213" t="s">
        <v>117</v>
      </c>
      <c r="E113" s="214" t="s">
        <v>207</v>
      </c>
      <c r="F113" s="215" t="s">
        <v>208</v>
      </c>
      <c r="G113" s="216" t="s">
        <v>120</v>
      </c>
      <c r="H113" s="217">
        <v>6</v>
      </c>
      <c r="I113" s="218"/>
      <c r="J113" s="219">
        <f>ROUND(I113*H113,2)</f>
        <v>0</v>
      </c>
      <c r="K113" s="215" t="s">
        <v>121</v>
      </c>
      <c r="L113" s="68"/>
      <c r="M113" s="220" t="s">
        <v>21</v>
      </c>
      <c r="N113" s="221" t="s">
        <v>44</v>
      </c>
      <c r="O113" s="43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0" t="s">
        <v>122</v>
      </c>
      <c r="AT113" s="20" t="s">
        <v>117</v>
      </c>
      <c r="AU113" s="20" t="s">
        <v>81</v>
      </c>
      <c r="AY113" s="20" t="s">
        <v>114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0" t="s">
        <v>79</v>
      </c>
      <c r="BK113" s="224">
        <f>ROUND(I113*H113,2)</f>
        <v>0</v>
      </c>
      <c r="BL113" s="20" t="s">
        <v>122</v>
      </c>
      <c r="BM113" s="20" t="s">
        <v>209</v>
      </c>
    </row>
    <row r="114" s="1" customFormat="1" ht="16.5" customHeight="1">
      <c r="B114" s="42"/>
      <c r="C114" s="213" t="s">
        <v>210</v>
      </c>
      <c r="D114" s="213" t="s">
        <v>117</v>
      </c>
      <c r="E114" s="214" t="s">
        <v>211</v>
      </c>
      <c r="F114" s="215" t="s">
        <v>212</v>
      </c>
      <c r="G114" s="216" t="s">
        <v>120</v>
      </c>
      <c r="H114" s="217">
        <v>6</v>
      </c>
      <c r="I114" s="218"/>
      <c r="J114" s="219">
        <f>ROUND(I114*H114,2)</f>
        <v>0</v>
      </c>
      <c r="K114" s="215" t="s">
        <v>121</v>
      </c>
      <c r="L114" s="68"/>
      <c r="M114" s="220" t="s">
        <v>21</v>
      </c>
      <c r="N114" s="221" t="s">
        <v>44</v>
      </c>
      <c r="O114" s="43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0" t="s">
        <v>122</v>
      </c>
      <c r="AT114" s="20" t="s">
        <v>117</v>
      </c>
      <c r="AU114" s="20" t="s">
        <v>81</v>
      </c>
      <c r="AY114" s="20" t="s">
        <v>114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0" t="s">
        <v>79</v>
      </c>
      <c r="BK114" s="224">
        <f>ROUND(I114*H114,2)</f>
        <v>0</v>
      </c>
      <c r="BL114" s="20" t="s">
        <v>122</v>
      </c>
      <c r="BM114" s="20" t="s">
        <v>213</v>
      </c>
    </row>
    <row r="115" s="1" customFormat="1" ht="16.5" customHeight="1">
      <c r="B115" s="42"/>
      <c r="C115" s="228" t="s">
        <v>214</v>
      </c>
      <c r="D115" s="228" t="s">
        <v>111</v>
      </c>
      <c r="E115" s="229" t="s">
        <v>215</v>
      </c>
      <c r="F115" s="230" t="s">
        <v>216</v>
      </c>
      <c r="G115" s="231" t="s">
        <v>120</v>
      </c>
      <c r="H115" s="232">
        <v>6</v>
      </c>
      <c r="I115" s="233"/>
      <c r="J115" s="234">
        <f>ROUND(I115*H115,2)</f>
        <v>0</v>
      </c>
      <c r="K115" s="230" t="s">
        <v>21</v>
      </c>
      <c r="L115" s="235"/>
      <c r="M115" s="236" t="s">
        <v>21</v>
      </c>
      <c r="N115" s="237" t="s">
        <v>44</v>
      </c>
      <c r="O115" s="43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0" t="s">
        <v>139</v>
      </c>
      <c r="AT115" s="20" t="s">
        <v>111</v>
      </c>
      <c r="AU115" s="20" t="s">
        <v>81</v>
      </c>
      <c r="AY115" s="20" t="s">
        <v>114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0" t="s">
        <v>79</v>
      </c>
      <c r="BK115" s="224">
        <f>ROUND(I115*H115,2)</f>
        <v>0</v>
      </c>
      <c r="BL115" s="20" t="s">
        <v>122</v>
      </c>
      <c r="BM115" s="20" t="s">
        <v>217</v>
      </c>
    </row>
    <row r="116" s="1" customFormat="1">
      <c r="B116" s="42"/>
      <c r="C116" s="70"/>
      <c r="D116" s="225" t="s">
        <v>141</v>
      </c>
      <c r="E116" s="70"/>
      <c r="F116" s="226" t="s">
        <v>218</v>
      </c>
      <c r="G116" s="70"/>
      <c r="H116" s="70"/>
      <c r="I116" s="183"/>
      <c r="J116" s="70"/>
      <c r="K116" s="70"/>
      <c r="L116" s="68"/>
      <c r="M116" s="227"/>
      <c r="N116" s="43"/>
      <c r="O116" s="43"/>
      <c r="P116" s="43"/>
      <c r="Q116" s="43"/>
      <c r="R116" s="43"/>
      <c r="S116" s="43"/>
      <c r="T116" s="91"/>
      <c r="AT116" s="20" t="s">
        <v>141</v>
      </c>
      <c r="AU116" s="20" t="s">
        <v>81</v>
      </c>
    </row>
    <row r="117" s="1" customFormat="1" ht="25.5" customHeight="1">
      <c r="B117" s="42"/>
      <c r="C117" s="213" t="s">
        <v>219</v>
      </c>
      <c r="D117" s="213" t="s">
        <v>117</v>
      </c>
      <c r="E117" s="214" t="s">
        <v>220</v>
      </c>
      <c r="F117" s="215" t="s">
        <v>221</v>
      </c>
      <c r="G117" s="216" t="s">
        <v>120</v>
      </c>
      <c r="H117" s="217">
        <v>1</v>
      </c>
      <c r="I117" s="218"/>
      <c r="J117" s="219">
        <f>ROUND(I117*H117,2)</f>
        <v>0</v>
      </c>
      <c r="K117" s="215" t="s">
        <v>121</v>
      </c>
      <c r="L117" s="68"/>
      <c r="M117" s="220" t="s">
        <v>21</v>
      </c>
      <c r="N117" s="221" t="s">
        <v>44</v>
      </c>
      <c r="O117" s="43"/>
      <c r="P117" s="222">
        <f>O117*H117</f>
        <v>0</v>
      </c>
      <c r="Q117" s="222">
        <v>0.0015</v>
      </c>
      <c r="R117" s="222">
        <f>Q117*H117</f>
        <v>0.0015</v>
      </c>
      <c r="S117" s="222">
        <v>0</v>
      </c>
      <c r="T117" s="223">
        <f>S117*H117</f>
        <v>0</v>
      </c>
      <c r="AR117" s="20" t="s">
        <v>122</v>
      </c>
      <c r="AT117" s="20" t="s">
        <v>117</v>
      </c>
      <c r="AU117" s="20" t="s">
        <v>81</v>
      </c>
      <c r="AY117" s="20" t="s">
        <v>114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0" t="s">
        <v>79</v>
      </c>
      <c r="BK117" s="224">
        <f>ROUND(I117*H117,2)</f>
        <v>0</v>
      </c>
      <c r="BL117" s="20" t="s">
        <v>122</v>
      </c>
      <c r="BM117" s="20" t="s">
        <v>222</v>
      </c>
    </row>
    <row r="118" s="1" customFormat="1">
      <c r="B118" s="42"/>
      <c r="C118" s="70"/>
      <c r="D118" s="225" t="s">
        <v>124</v>
      </c>
      <c r="E118" s="70"/>
      <c r="F118" s="226" t="s">
        <v>223</v>
      </c>
      <c r="G118" s="70"/>
      <c r="H118" s="70"/>
      <c r="I118" s="183"/>
      <c r="J118" s="70"/>
      <c r="K118" s="70"/>
      <c r="L118" s="68"/>
      <c r="M118" s="227"/>
      <c r="N118" s="43"/>
      <c r="O118" s="43"/>
      <c r="P118" s="43"/>
      <c r="Q118" s="43"/>
      <c r="R118" s="43"/>
      <c r="S118" s="43"/>
      <c r="T118" s="91"/>
      <c r="AT118" s="20" t="s">
        <v>124</v>
      </c>
      <c r="AU118" s="20" t="s">
        <v>81</v>
      </c>
    </row>
    <row r="119" s="1" customFormat="1" ht="25.5" customHeight="1">
      <c r="B119" s="42"/>
      <c r="C119" s="213" t="s">
        <v>224</v>
      </c>
      <c r="D119" s="213" t="s">
        <v>117</v>
      </c>
      <c r="E119" s="214" t="s">
        <v>225</v>
      </c>
      <c r="F119" s="215" t="s">
        <v>226</v>
      </c>
      <c r="G119" s="216" t="s">
        <v>120</v>
      </c>
      <c r="H119" s="217">
        <v>1</v>
      </c>
      <c r="I119" s="218"/>
      <c r="J119" s="219">
        <f>ROUND(I119*H119,2)</f>
        <v>0</v>
      </c>
      <c r="K119" s="215" t="s">
        <v>121</v>
      </c>
      <c r="L119" s="68"/>
      <c r="M119" s="220" t="s">
        <v>21</v>
      </c>
      <c r="N119" s="221" t="s">
        <v>44</v>
      </c>
      <c r="O119" s="43"/>
      <c r="P119" s="222">
        <f>O119*H119</f>
        <v>0</v>
      </c>
      <c r="Q119" s="222">
        <v>0.0015</v>
      </c>
      <c r="R119" s="222">
        <f>Q119*H119</f>
        <v>0.0015</v>
      </c>
      <c r="S119" s="222">
        <v>0</v>
      </c>
      <c r="T119" s="223">
        <f>S119*H119</f>
        <v>0</v>
      </c>
      <c r="AR119" s="20" t="s">
        <v>122</v>
      </c>
      <c r="AT119" s="20" t="s">
        <v>117</v>
      </c>
      <c r="AU119" s="20" t="s">
        <v>81</v>
      </c>
      <c r="AY119" s="20" t="s">
        <v>114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0" t="s">
        <v>79</v>
      </c>
      <c r="BK119" s="224">
        <f>ROUND(I119*H119,2)</f>
        <v>0</v>
      </c>
      <c r="BL119" s="20" t="s">
        <v>122</v>
      </c>
      <c r="BM119" s="20" t="s">
        <v>227</v>
      </c>
    </row>
    <row r="120" s="1" customFormat="1">
      <c r="B120" s="42"/>
      <c r="C120" s="70"/>
      <c r="D120" s="225" t="s">
        <v>124</v>
      </c>
      <c r="E120" s="70"/>
      <c r="F120" s="226" t="s">
        <v>223</v>
      </c>
      <c r="G120" s="70"/>
      <c r="H120" s="70"/>
      <c r="I120" s="183"/>
      <c r="J120" s="70"/>
      <c r="K120" s="70"/>
      <c r="L120" s="68"/>
      <c r="M120" s="227"/>
      <c r="N120" s="43"/>
      <c r="O120" s="43"/>
      <c r="P120" s="43"/>
      <c r="Q120" s="43"/>
      <c r="R120" s="43"/>
      <c r="S120" s="43"/>
      <c r="T120" s="91"/>
      <c r="AT120" s="20" t="s">
        <v>124</v>
      </c>
      <c r="AU120" s="20" t="s">
        <v>81</v>
      </c>
    </row>
    <row r="121" s="1" customFormat="1" ht="16.5" customHeight="1">
      <c r="B121" s="42"/>
      <c r="C121" s="228" t="s">
        <v>228</v>
      </c>
      <c r="D121" s="228" t="s">
        <v>111</v>
      </c>
      <c r="E121" s="229" t="s">
        <v>229</v>
      </c>
      <c r="F121" s="230" t="s">
        <v>230</v>
      </c>
      <c r="G121" s="231" t="s">
        <v>120</v>
      </c>
      <c r="H121" s="232">
        <v>1</v>
      </c>
      <c r="I121" s="233"/>
      <c r="J121" s="234">
        <f>ROUND(I121*H121,2)</f>
        <v>0</v>
      </c>
      <c r="K121" s="230" t="s">
        <v>21</v>
      </c>
      <c r="L121" s="235"/>
      <c r="M121" s="236" t="s">
        <v>21</v>
      </c>
      <c r="N121" s="237" t="s">
        <v>44</v>
      </c>
      <c r="O121" s="43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0" t="s">
        <v>139</v>
      </c>
      <c r="AT121" s="20" t="s">
        <v>111</v>
      </c>
      <c r="AU121" s="20" t="s">
        <v>81</v>
      </c>
      <c r="AY121" s="20" t="s">
        <v>114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0" t="s">
        <v>79</v>
      </c>
      <c r="BK121" s="224">
        <f>ROUND(I121*H121,2)</f>
        <v>0</v>
      </c>
      <c r="BL121" s="20" t="s">
        <v>122</v>
      </c>
      <c r="BM121" s="20" t="s">
        <v>231</v>
      </c>
    </row>
    <row r="122" s="1" customFormat="1" ht="16.5" customHeight="1">
      <c r="B122" s="42"/>
      <c r="C122" s="213" t="s">
        <v>232</v>
      </c>
      <c r="D122" s="213" t="s">
        <v>117</v>
      </c>
      <c r="E122" s="214" t="s">
        <v>233</v>
      </c>
      <c r="F122" s="215" t="s">
        <v>234</v>
      </c>
      <c r="G122" s="216" t="s">
        <v>120</v>
      </c>
      <c r="H122" s="217">
        <v>1</v>
      </c>
      <c r="I122" s="218"/>
      <c r="J122" s="219">
        <f>ROUND(I122*H122,2)</f>
        <v>0</v>
      </c>
      <c r="K122" s="215" t="s">
        <v>121</v>
      </c>
      <c r="L122" s="68"/>
      <c r="M122" s="220" t="s">
        <v>21</v>
      </c>
      <c r="N122" s="221" t="s">
        <v>44</v>
      </c>
      <c r="O122" s="43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0" t="s">
        <v>122</v>
      </c>
      <c r="AT122" s="20" t="s">
        <v>117</v>
      </c>
      <c r="AU122" s="20" t="s">
        <v>81</v>
      </c>
      <c r="AY122" s="20" t="s">
        <v>114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0" t="s">
        <v>79</v>
      </c>
      <c r="BK122" s="224">
        <f>ROUND(I122*H122,2)</f>
        <v>0</v>
      </c>
      <c r="BL122" s="20" t="s">
        <v>122</v>
      </c>
      <c r="BM122" s="20" t="s">
        <v>235</v>
      </c>
    </row>
    <row r="123" s="1" customFormat="1" ht="16.5" customHeight="1">
      <c r="B123" s="42"/>
      <c r="C123" s="213" t="s">
        <v>236</v>
      </c>
      <c r="D123" s="213" t="s">
        <v>117</v>
      </c>
      <c r="E123" s="214" t="s">
        <v>237</v>
      </c>
      <c r="F123" s="215" t="s">
        <v>238</v>
      </c>
      <c r="G123" s="216" t="s">
        <v>120</v>
      </c>
      <c r="H123" s="217">
        <v>1</v>
      </c>
      <c r="I123" s="218"/>
      <c r="J123" s="219">
        <f>ROUND(I123*H123,2)</f>
        <v>0</v>
      </c>
      <c r="K123" s="215" t="s">
        <v>121</v>
      </c>
      <c r="L123" s="68"/>
      <c r="M123" s="220" t="s">
        <v>21</v>
      </c>
      <c r="N123" s="221" t="s">
        <v>44</v>
      </c>
      <c r="O123" s="43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0" t="s">
        <v>122</v>
      </c>
      <c r="AT123" s="20" t="s">
        <v>117</v>
      </c>
      <c r="AU123" s="20" t="s">
        <v>81</v>
      </c>
      <c r="AY123" s="20" t="s">
        <v>114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0" t="s">
        <v>79</v>
      </c>
      <c r="BK123" s="224">
        <f>ROUND(I123*H123,2)</f>
        <v>0</v>
      </c>
      <c r="BL123" s="20" t="s">
        <v>122</v>
      </c>
      <c r="BM123" s="20" t="s">
        <v>239</v>
      </c>
    </row>
    <row r="124" s="1" customFormat="1" ht="25.5" customHeight="1">
      <c r="B124" s="42"/>
      <c r="C124" s="213" t="s">
        <v>240</v>
      </c>
      <c r="D124" s="213" t="s">
        <v>117</v>
      </c>
      <c r="E124" s="214" t="s">
        <v>241</v>
      </c>
      <c r="F124" s="215" t="s">
        <v>242</v>
      </c>
      <c r="G124" s="216" t="s">
        <v>120</v>
      </c>
      <c r="H124" s="217">
        <v>1</v>
      </c>
      <c r="I124" s="218"/>
      <c r="J124" s="219">
        <f>ROUND(I124*H124,2)</f>
        <v>0</v>
      </c>
      <c r="K124" s="215" t="s">
        <v>121</v>
      </c>
      <c r="L124" s="68"/>
      <c r="M124" s="220" t="s">
        <v>21</v>
      </c>
      <c r="N124" s="221" t="s">
        <v>44</v>
      </c>
      <c r="O124" s="43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AR124" s="20" t="s">
        <v>122</v>
      </c>
      <c r="AT124" s="20" t="s">
        <v>117</v>
      </c>
      <c r="AU124" s="20" t="s">
        <v>81</v>
      </c>
      <c r="AY124" s="20" t="s">
        <v>114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20" t="s">
        <v>79</v>
      </c>
      <c r="BK124" s="224">
        <f>ROUND(I124*H124,2)</f>
        <v>0</v>
      </c>
      <c r="BL124" s="20" t="s">
        <v>122</v>
      </c>
      <c r="BM124" s="20" t="s">
        <v>243</v>
      </c>
    </row>
    <row r="125" s="1" customFormat="1" ht="25.5" customHeight="1">
      <c r="B125" s="42"/>
      <c r="C125" s="213" t="s">
        <v>244</v>
      </c>
      <c r="D125" s="213" t="s">
        <v>117</v>
      </c>
      <c r="E125" s="214" t="s">
        <v>245</v>
      </c>
      <c r="F125" s="215" t="s">
        <v>246</v>
      </c>
      <c r="G125" s="216" t="s">
        <v>120</v>
      </c>
      <c r="H125" s="217">
        <v>3</v>
      </c>
      <c r="I125" s="218"/>
      <c r="J125" s="219">
        <f>ROUND(I125*H125,2)</f>
        <v>0</v>
      </c>
      <c r="K125" s="215" t="s">
        <v>121</v>
      </c>
      <c r="L125" s="68"/>
      <c r="M125" s="220" t="s">
        <v>21</v>
      </c>
      <c r="N125" s="221" t="s">
        <v>44</v>
      </c>
      <c r="O125" s="43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AR125" s="20" t="s">
        <v>122</v>
      </c>
      <c r="AT125" s="20" t="s">
        <v>117</v>
      </c>
      <c r="AU125" s="20" t="s">
        <v>81</v>
      </c>
      <c r="AY125" s="20" t="s">
        <v>114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0" t="s">
        <v>79</v>
      </c>
      <c r="BK125" s="224">
        <f>ROUND(I125*H125,2)</f>
        <v>0</v>
      </c>
      <c r="BL125" s="20" t="s">
        <v>122</v>
      </c>
      <c r="BM125" s="20" t="s">
        <v>247</v>
      </c>
    </row>
    <row r="126" s="1" customFormat="1" ht="25.5" customHeight="1">
      <c r="B126" s="42"/>
      <c r="C126" s="213" t="s">
        <v>248</v>
      </c>
      <c r="D126" s="213" t="s">
        <v>117</v>
      </c>
      <c r="E126" s="214" t="s">
        <v>249</v>
      </c>
      <c r="F126" s="215" t="s">
        <v>250</v>
      </c>
      <c r="G126" s="216" t="s">
        <v>120</v>
      </c>
      <c r="H126" s="217">
        <v>1</v>
      </c>
      <c r="I126" s="218"/>
      <c r="J126" s="219">
        <f>ROUND(I126*H126,2)</f>
        <v>0</v>
      </c>
      <c r="K126" s="215" t="s">
        <v>121</v>
      </c>
      <c r="L126" s="68"/>
      <c r="M126" s="220" t="s">
        <v>21</v>
      </c>
      <c r="N126" s="221" t="s">
        <v>44</v>
      </c>
      <c r="O126" s="43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0" t="s">
        <v>122</v>
      </c>
      <c r="AT126" s="20" t="s">
        <v>117</v>
      </c>
      <c r="AU126" s="20" t="s">
        <v>81</v>
      </c>
      <c r="AY126" s="20" t="s">
        <v>114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0" t="s">
        <v>79</v>
      </c>
      <c r="BK126" s="224">
        <f>ROUND(I126*H126,2)</f>
        <v>0</v>
      </c>
      <c r="BL126" s="20" t="s">
        <v>122</v>
      </c>
      <c r="BM126" s="20" t="s">
        <v>251</v>
      </c>
    </row>
    <row r="127" s="1" customFormat="1" ht="16.5" customHeight="1">
      <c r="B127" s="42"/>
      <c r="C127" s="228" t="s">
        <v>252</v>
      </c>
      <c r="D127" s="228" t="s">
        <v>111</v>
      </c>
      <c r="E127" s="229" t="s">
        <v>253</v>
      </c>
      <c r="F127" s="230" t="s">
        <v>254</v>
      </c>
      <c r="G127" s="231" t="s">
        <v>120</v>
      </c>
      <c r="H127" s="232">
        <v>1</v>
      </c>
      <c r="I127" s="233"/>
      <c r="J127" s="234">
        <f>ROUND(I127*H127,2)</f>
        <v>0</v>
      </c>
      <c r="K127" s="230" t="s">
        <v>21</v>
      </c>
      <c r="L127" s="235"/>
      <c r="M127" s="236" t="s">
        <v>21</v>
      </c>
      <c r="N127" s="237" t="s">
        <v>44</v>
      </c>
      <c r="O127" s="43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0" t="s">
        <v>139</v>
      </c>
      <c r="AT127" s="20" t="s">
        <v>111</v>
      </c>
      <c r="AU127" s="20" t="s">
        <v>81</v>
      </c>
      <c r="AY127" s="20" t="s">
        <v>114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0" t="s">
        <v>79</v>
      </c>
      <c r="BK127" s="224">
        <f>ROUND(I127*H127,2)</f>
        <v>0</v>
      </c>
      <c r="BL127" s="20" t="s">
        <v>122</v>
      </c>
      <c r="BM127" s="20" t="s">
        <v>255</v>
      </c>
    </row>
    <row r="128" s="1" customFormat="1" ht="25.5" customHeight="1">
      <c r="B128" s="42"/>
      <c r="C128" s="228" t="s">
        <v>256</v>
      </c>
      <c r="D128" s="228" t="s">
        <v>111</v>
      </c>
      <c r="E128" s="229" t="s">
        <v>257</v>
      </c>
      <c r="F128" s="230" t="s">
        <v>258</v>
      </c>
      <c r="G128" s="231" t="s">
        <v>120</v>
      </c>
      <c r="H128" s="232">
        <v>1</v>
      </c>
      <c r="I128" s="233"/>
      <c r="J128" s="234">
        <f>ROUND(I128*H128,2)</f>
        <v>0</v>
      </c>
      <c r="K128" s="230" t="s">
        <v>21</v>
      </c>
      <c r="L128" s="235"/>
      <c r="M128" s="236" t="s">
        <v>21</v>
      </c>
      <c r="N128" s="237" t="s">
        <v>44</v>
      </c>
      <c r="O128" s="43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AR128" s="20" t="s">
        <v>139</v>
      </c>
      <c r="AT128" s="20" t="s">
        <v>111</v>
      </c>
      <c r="AU128" s="20" t="s">
        <v>81</v>
      </c>
      <c r="AY128" s="20" t="s">
        <v>114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0" t="s">
        <v>79</v>
      </c>
      <c r="BK128" s="224">
        <f>ROUND(I128*H128,2)</f>
        <v>0</v>
      </c>
      <c r="BL128" s="20" t="s">
        <v>122</v>
      </c>
      <c r="BM128" s="20" t="s">
        <v>259</v>
      </c>
    </row>
    <row r="129" s="1" customFormat="1" ht="38.25" customHeight="1">
      <c r="B129" s="42"/>
      <c r="C129" s="213" t="s">
        <v>260</v>
      </c>
      <c r="D129" s="213" t="s">
        <v>117</v>
      </c>
      <c r="E129" s="214" t="s">
        <v>261</v>
      </c>
      <c r="F129" s="215" t="s">
        <v>262</v>
      </c>
      <c r="G129" s="216" t="s">
        <v>120</v>
      </c>
      <c r="H129" s="217">
        <v>1</v>
      </c>
      <c r="I129" s="218"/>
      <c r="J129" s="219">
        <f>ROUND(I129*H129,2)</f>
        <v>0</v>
      </c>
      <c r="K129" s="215" t="s">
        <v>121</v>
      </c>
      <c r="L129" s="68"/>
      <c r="M129" s="220" t="s">
        <v>21</v>
      </c>
      <c r="N129" s="238" t="s">
        <v>44</v>
      </c>
      <c r="O129" s="239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AR129" s="20" t="s">
        <v>122</v>
      </c>
      <c r="AT129" s="20" t="s">
        <v>117</v>
      </c>
      <c r="AU129" s="20" t="s">
        <v>81</v>
      </c>
      <c r="AY129" s="20" t="s">
        <v>114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0" t="s">
        <v>79</v>
      </c>
      <c r="BK129" s="224">
        <f>ROUND(I129*H129,2)</f>
        <v>0</v>
      </c>
      <c r="BL129" s="20" t="s">
        <v>122</v>
      </c>
      <c r="BM129" s="20" t="s">
        <v>263</v>
      </c>
    </row>
    <row r="130" s="1" customFormat="1" ht="6.96" customHeight="1">
      <c r="B130" s="63"/>
      <c r="C130" s="64"/>
      <c r="D130" s="64"/>
      <c r="E130" s="64"/>
      <c r="F130" s="64"/>
      <c r="G130" s="64"/>
      <c r="H130" s="64"/>
      <c r="I130" s="158"/>
      <c r="J130" s="64"/>
      <c r="K130" s="64"/>
      <c r="L130" s="68"/>
    </row>
  </sheetData>
  <sheetProtection sheet="1" autoFilter="0" formatColumns="0" formatRows="0" objects="1" scenarios="1" spinCount="100000" saltValue="agtbdxUODDfk6CTdZnJ7+xHQumGQQv7tvsHIyhDAqTe50ypFvOvrn8OpWNaBedhEOsL6aDEpja2jd1OfGUakcw==" hashValue="6neINsnJuTqxJvycXb9vBU4xKFJu+emIEAjbPyT2glud8YIvEwFoEoR4HFCWI96BNNAH79SeL/2+rz0wXXS11A==" algorithmName="SHA-512" password="CC35"/>
  <autoFilter ref="C77:K129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2" customWidth="1"/>
    <col min="2" max="2" width="1.664063" style="242" customWidth="1"/>
    <col min="3" max="4" width="5" style="242" customWidth="1"/>
    <col min="5" max="5" width="11.67" style="242" customWidth="1"/>
    <col min="6" max="6" width="9.17" style="242" customWidth="1"/>
    <col min="7" max="7" width="5" style="242" customWidth="1"/>
    <col min="8" max="8" width="77.83" style="242" customWidth="1"/>
    <col min="9" max="10" width="20" style="242" customWidth="1"/>
    <col min="11" max="11" width="1.664063" style="242" customWidth="1"/>
  </cols>
  <sheetData>
    <row r="1" ht="37.5" customHeight="1"/>
    <row r="2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1" customFormat="1" ht="45" customHeight="1">
      <c r="B3" s="246"/>
      <c r="C3" s="247" t="s">
        <v>264</v>
      </c>
      <c r="D3" s="247"/>
      <c r="E3" s="247"/>
      <c r="F3" s="247"/>
      <c r="G3" s="247"/>
      <c r="H3" s="247"/>
      <c r="I3" s="247"/>
      <c r="J3" s="247"/>
      <c r="K3" s="248"/>
    </row>
    <row r="4" ht="25.5" customHeight="1">
      <c r="B4" s="249"/>
      <c r="C4" s="250" t="s">
        <v>265</v>
      </c>
      <c r="D4" s="250"/>
      <c r="E4" s="250"/>
      <c r="F4" s="250"/>
      <c r="G4" s="250"/>
      <c r="H4" s="250"/>
      <c r="I4" s="250"/>
      <c r="J4" s="250"/>
      <c r="K4" s="251"/>
    </row>
    <row r="5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ht="15" customHeight="1">
      <c r="B6" s="249"/>
      <c r="C6" s="253" t="s">
        <v>266</v>
      </c>
      <c r="D6" s="253"/>
      <c r="E6" s="253"/>
      <c r="F6" s="253"/>
      <c r="G6" s="253"/>
      <c r="H6" s="253"/>
      <c r="I6" s="253"/>
      <c r="J6" s="253"/>
      <c r="K6" s="251"/>
    </row>
    <row r="7" ht="15" customHeight="1">
      <c r="B7" s="254"/>
      <c r="C7" s="253" t="s">
        <v>267</v>
      </c>
      <c r="D7" s="253"/>
      <c r="E7" s="253"/>
      <c r="F7" s="253"/>
      <c r="G7" s="253"/>
      <c r="H7" s="253"/>
      <c r="I7" s="253"/>
      <c r="J7" s="253"/>
      <c r="K7" s="251"/>
    </row>
    <row r="8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ht="15" customHeight="1">
      <c r="B9" s="254"/>
      <c r="C9" s="253" t="s">
        <v>268</v>
      </c>
      <c r="D9" s="253"/>
      <c r="E9" s="253"/>
      <c r="F9" s="253"/>
      <c r="G9" s="253"/>
      <c r="H9" s="253"/>
      <c r="I9" s="253"/>
      <c r="J9" s="253"/>
      <c r="K9" s="251"/>
    </row>
    <row r="10" ht="15" customHeight="1">
      <c r="B10" s="254"/>
      <c r="C10" s="253"/>
      <c r="D10" s="253" t="s">
        <v>269</v>
      </c>
      <c r="E10" s="253"/>
      <c r="F10" s="253"/>
      <c r="G10" s="253"/>
      <c r="H10" s="253"/>
      <c r="I10" s="253"/>
      <c r="J10" s="253"/>
      <c r="K10" s="251"/>
    </row>
    <row r="11" ht="15" customHeight="1">
      <c r="B11" s="254"/>
      <c r="C11" s="255"/>
      <c r="D11" s="253" t="s">
        <v>270</v>
      </c>
      <c r="E11" s="253"/>
      <c r="F11" s="253"/>
      <c r="G11" s="253"/>
      <c r="H11" s="253"/>
      <c r="I11" s="253"/>
      <c r="J11" s="253"/>
      <c r="K11" s="251"/>
    </row>
    <row r="12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ht="15" customHeight="1">
      <c r="B13" s="254"/>
      <c r="C13" s="255"/>
      <c r="D13" s="253" t="s">
        <v>271</v>
      </c>
      <c r="E13" s="253"/>
      <c r="F13" s="253"/>
      <c r="G13" s="253"/>
      <c r="H13" s="253"/>
      <c r="I13" s="253"/>
      <c r="J13" s="253"/>
      <c r="K13" s="251"/>
    </row>
    <row r="14" ht="15" customHeight="1">
      <c r="B14" s="254"/>
      <c r="C14" s="255"/>
      <c r="D14" s="253" t="s">
        <v>272</v>
      </c>
      <c r="E14" s="253"/>
      <c r="F14" s="253"/>
      <c r="G14" s="253"/>
      <c r="H14" s="253"/>
      <c r="I14" s="253"/>
      <c r="J14" s="253"/>
      <c r="K14" s="251"/>
    </row>
    <row r="15" ht="15" customHeight="1">
      <c r="B15" s="254"/>
      <c r="C15" s="255"/>
      <c r="D15" s="253" t="s">
        <v>273</v>
      </c>
      <c r="E15" s="253"/>
      <c r="F15" s="253"/>
      <c r="G15" s="253"/>
      <c r="H15" s="253"/>
      <c r="I15" s="253"/>
      <c r="J15" s="253"/>
      <c r="K15" s="251"/>
    </row>
    <row r="16" ht="15" customHeight="1">
      <c r="B16" s="254"/>
      <c r="C16" s="255"/>
      <c r="D16" s="255"/>
      <c r="E16" s="256" t="s">
        <v>78</v>
      </c>
      <c r="F16" s="253" t="s">
        <v>274</v>
      </c>
      <c r="G16" s="253"/>
      <c r="H16" s="253"/>
      <c r="I16" s="253"/>
      <c r="J16" s="253"/>
      <c r="K16" s="251"/>
    </row>
    <row r="17" ht="15" customHeight="1">
      <c r="B17" s="254"/>
      <c r="C17" s="255"/>
      <c r="D17" s="255"/>
      <c r="E17" s="256" t="s">
        <v>275</v>
      </c>
      <c r="F17" s="253" t="s">
        <v>276</v>
      </c>
      <c r="G17" s="253"/>
      <c r="H17" s="253"/>
      <c r="I17" s="253"/>
      <c r="J17" s="253"/>
      <c r="K17" s="251"/>
    </row>
    <row r="18" ht="15" customHeight="1">
      <c r="B18" s="254"/>
      <c r="C18" s="255"/>
      <c r="D18" s="255"/>
      <c r="E18" s="256" t="s">
        <v>277</v>
      </c>
      <c r="F18" s="253" t="s">
        <v>278</v>
      </c>
      <c r="G18" s="253"/>
      <c r="H18" s="253"/>
      <c r="I18" s="253"/>
      <c r="J18" s="253"/>
      <c r="K18" s="251"/>
    </row>
    <row r="19" ht="15" customHeight="1">
      <c r="B19" s="254"/>
      <c r="C19" s="255"/>
      <c r="D19" s="255"/>
      <c r="E19" s="256" t="s">
        <v>279</v>
      </c>
      <c r="F19" s="253" t="s">
        <v>280</v>
      </c>
      <c r="G19" s="253"/>
      <c r="H19" s="253"/>
      <c r="I19" s="253"/>
      <c r="J19" s="253"/>
      <c r="K19" s="251"/>
    </row>
    <row r="20" ht="15" customHeight="1">
      <c r="B20" s="254"/>
      <c r="C20" s="255"/>
      <c r="D20" s="255"/>
      <c r="E20" s="256" t="s">
        <v>281</v>
      </c>
      <c r="F20" s="253" t="s">
        <v>282</v>
      </c>
      <c r="G20" s="253"/>
      <c r="H20" s="253"/>
      <c r="I20" s="253"/>
      <c r="J20" s="253"/>
      <c r="K20" s="251"/>
    </row>
    <row r="21" ht="15" customHeight="1">
      <c r="B21" s="254"/>
      <c r="C21" s="255"/>
      <c r="D21" s="255"/>
      <c r="E21" s="256" t="s">
        <v>283</v>
      </c>
      <c r="F21" s="253" t="s">
        <v>284</v>
      </c>
      <c r="G21" s="253"/>
      <c r="H21" s="253"/>
      <c r="I21" s="253"/>
      <c r="J21" s="253"/>
      <c r="K21" s="251"/>
    </row>
    <row r="22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ht="15" customHeight="1">
      <c r="B23" s="254"/>
      <c r="C23" s="253" t="s">
        <v>285</v>
      </c>
      <c r="D23" s="253"/>
      <c r="E23" s="253"/>
      <c r="F23" s="253"/>
      <c r="G23" s="253"/>
      <c r="H23" s="253"/>
      <c r="I23" s="253"/>
      <c r="J23" s="253"/>
      <c r="K23" s="251"/>
    </row>
    <row r="24" ht="15" customHeight="1">
      <c r="B24" s="254"/>
      <c r="C24" s="253" t="s">
        <v>286</v>
      </c>
      <c r="D24" s="253"/>
      <c r="E24" s="253"/>
      <c r="F24" s="253"/>
      <c r="G24" s="253"/>
      <c r="H24" s="253"/>
      <c r="I24" s="253"/>
      <c r="J24" s="253"/>
      <c r="K24" s="251"/>
    </row>
    <row r="25" ht="15" customHeight="1">
      <c r="B25" s="254"/>
      <c r="C25" s="253"/>
      <c r="D25" s="253" t="s">
        <v>287</v>
      </c>
      <c r="E25" s="253"/>
      <c r="F25" s="253"/>
      <c r="G25" s="253"/>
      <c r="H25" s="253"/>
      <c r="I25" s="253"/>
      <c r="J25" s="253"/>
      <c r="K25" s="251"/>
    </row>
    <row r="26" ht="15" customHeight="1">
      <c r="B26" s="254"/>
      <c r="C26" s="255"/>
      <c r="D26" s="253" t="s">
        <v>288</v>
      </c>
      <c r="E26" s="253"/>
      <c r="F26" s="253"/>
      <c r="G26" s="253"/>
      <c r="H26" s="253"/>
      <c r="I26" s="253"/>
      <c r="J26" s="253"/>
      <c r="K26" s="251"/>
    </row>
    <row r="27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ht="15" customHeight="1">
      <c r="B28" s="254"/>
      <c r="C28" s="255"/>
      <c r="D28" s="253" t="s">
        <v>289</v>
      </c>
      <c r="E28" s="253"/>
      <c r="F28" s="253"/>
      <c r="G28" s="253"/>
      <c r="H28" s="253"/>
      <c r="I28" s="253"/>
      <c r="J28" s="253"/>
      <c r="K28" s="251"/>
    </row>
    <row r="29" ht="15" customHeight="1">
      <c r="B29" s="254"/>
      <c r="C29" s="255"/>
      <c r="D29" s="253" t="s">
        <v>290</v>
      </c>
      <c r="E29" s="253"/>
      <c r="F29" s="253"/>
      <c r="G29" s="253"/>
      <c r="H29" s="253"/>
      <c r="I29" s="253"/>
      <c r="J29" s="253"/>
      <c r="K29" s="251"/>
    </row>
    <row r="30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ht="15" customHeight="1">
      <c r="B31" s="254"/>
      <c r="C31" s="255"/>
      <c r="D31" s="253" t="s">
        <v>291</v>
      </c>
      <c r="E31" s="253"/>
      <c r="F31" s="253"/>
      <c r="G31" s="253"/>
      <c r="H31" s="253"/>
      <c r="I31" s="253"/>
      <c r="J31" s="253"/>
      <c r="K31" s="251"/>
    </row>
    <row r="32" ht="15" customHeight="1">
      <c r="B32" s="254"/>
      <c r="C32" s="255"/>
      <c r="D32" s="253" t="s">
        <v>292</v>
      </c>
      <c r="E32" s="253"/>
      <c r="F32" s="253"/>
      <c r="G32" s="253"/>
      <c r="H32" s="253"/>
      <c r="I32" s="253"/>
      <c r="J32" s="253"/>
      <c r="K32" s="251"/>
    </row>
    <row r="33" ht="15" customHeight="1">
      <c r="B33" s="254"/>
      <c r="C33" s="255"/>
      <c r="D33" s="253" t="s">
        <v>293</v>
      </c>
      <c r="E33" s="253"/>
      <c r="F33" s="253"/>
      <c r="G33" s="253"/>
      <c r="H33" s="253"/>
      <c r="I33" s="253"/>
      <c r="J33" s="253"/>
      <c r="K33" s="251"/>
    </row>
    <row r="34" ht="15" customHeight="1">
      <c r="B34" s="254"/>
      <c r="C34" s="255"/>
      <c r="D34" s="253"/>
      <c r="E34" s="257" t="s">
        <v>98</v>
      </c>
      <c r="F34" s="253"/>
      <c r="G34" s="253" t="s">
        <v>294</v>
      </c>
      <c r="H34" s="253"/>
      <c r="I34" s="253"/>
      <c r="J34" s="253"/>
      <c r="K34" s="251"/>
    </row>
    <row r="35" ht="30.75" customHeight="1">
      <c r="B35" s="254"/>
      <c r="C35" s="255"/>
      <c r="D35" s="253"/>
      <c r="E35" s="257" t="s">
        <v>295</v>
      </c>
      <c r="F35" s="253"/>
      <c r="G35" s="253" t="s">
        <v>296</v>
      </c>
      <c r="H35" s="253"/>
      <c r="I35" s="253"/>
      <c r="J35" s="253"/>
      <c r="K35" s="251"/>
    </row>
    <row r="36" ht="15" customHeight="1">
      <c r="B36" s="254"/>
      <c r="C36" s="255"/>
      <c r="D36" s="253"/>
      <c r="E36" s="257" t="s">
        <v>54</v>
      </c>
      <c r="F36" s="253"/>
      <c r="G36" s="253" t="s">
        <v>297</v>
      </c>
      <c r="H36" s="253"/>
      <c r="I36" s="253"/>
      <c r="J36" s="253"/>
      <c r="K36" s="251"/>
    </row>
    <row r="37" ht="15" customHeight="1">
      <c r="B37" s="254"/>
      <c r="C37" s="255"/>
      <c r="D37" s="253"/>
      <c r="E37" s="257" t="s">
        <v>99</v>
      </c>
      <c r="F37" s="253"/>
      <c r="G37" s="253" t="s">
        <v>298</v>
      </c>
      <c r="H37" s="253"/>
      <c r="I37" s="253"/>
      <c r="J37" s="253"/>
      <c r="K37" s="251"/>
    </row>
    <row r="38" ht="15" customHeight="1">
      <c r="B38" s="254"/>
      <c r="C38" s="255"/>
      <c r="D38" s="253"/>
      <c r="E38" s="257" t="s">
        <v>100</v>
      </c>
      <c r="F38" s="253"/>
      <c r="G38" s="253" t="s">
        <v>299</v>
      </c>
      <c r="H38" s="253"/>
      <c r="I38" s="253"/>
      <c r="J38" s="253"/>
      <c r="K38" s="251"/>
    </row>
    <row r="39" ht="15" customHeight="1">
      <c r="B39" s="254"/>
      <c r="C39" s="255"/>
      <c r="D39" s="253"/>
      <c r="E39" s="257" t="s">
        <v>101</v>
      </c>
      <c r="F39" s="253"/>
      <c r="G39" s="253" t="s">
        <v>300</v>
      </c>
      <c r="H39" s="253"/>
      <c r="I39" s="253"/>
      <c r="J39" s="253"/>
      <c r="K39" s="251"/>
    </row>
    <row r="40" ht="15" customHeight="1">
      <c r="B40" s="254"/>
      <c r="C40" s="255"/>
      <c r="D40" s="253"/>
      <c r="E40" s="257" t="s">
        <v>301</v>
      </c>
      <c r="F40" s="253"/>
      <c r="G40" s="253" t="s">
        <v>302</v>
      </c>
      <c r="H40" s="253"/>
      <c r="I40" s="253"/>
      <c r="J40" s="253"/>
      <c r="K40" s="251"/>
    </row>
    <row r="41" ht="15" customHeight="1">
      <c r="B41" s="254"/>
      <c r="C41" s="255"/>
      <c r="D41" s="253"/>
      <c r="E41" s="257"/>
      <c r="F41" s="253"/>
      <c r="G41" s="253" t="s">
        <v>303</v>
      </c>
      <c r="H41" s="253"/>
      <c r="I41" s="253"/>
      <c r="J41" s="253"/>
      <c r="K41" s="251"/>
    </row>
    <row r="42" ht="15" customHeight="1">
      <c r="B42" s="254"/>
      <c r="C42" s="255"/>
      <c r="D42" s="253"/>
      <c r="E42" s="257" t="s">
        <v>304</v>
      </c>
      <c r="F42" s="253"/>
      <c r="G42" s="253" t="s">
        <v>305</v>
      </c>
      <c r="H42" s="253"/>
      <c r="I42" s="253"/>
      <c r="J42" s="253"/>
      <c r="K42" s="251"/>
    </row>
    <row r="43" ht="15" customHeight="1">
      <c r="B43" s="254"/>
      <c r="C43" s="255"/>
      <c r="D43" s="253"/>
      <c r="E43" s="257" t="s">
        <v>103</v>
      </c>
      <c r="F43" s="253"/>
      <c r="G43" s="253" t="s">
        <v>306</v>
      </c>
      <c r="H43" s="253"/>
      <c r="I43" s="253"/>
      <c r="J43" s="253"/>
      <c r="K43" s="251"/>
    </row>
    <row r="44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ht="15" customHeight="1">
      <c r="B45" s="254"/>
      <c r="C45" s="255"/>
      <c r="D45" s="253" t="s">
        <v>307</v>
      </c>
      <c r="E45" s="253"/>
      <c r="F45" s="253"/>
      <c r="G45" s="253"/>
      <c r="H45" s="253"/>
      <c r="I45" s="253"/>
      <c r="J45" s="253"/>
      <c r="K45" s="251"/>
    </row>
    <row r="46" ht="15" customHeight="1">
      <c r="B46" s="254"/>
      <c r="C46" s="255"/>
      <c r="D46" s="255"/>
      <c r="E46" s="253" t="s">
        <v>308</v>
      </c>
      <c r="F46" s="253"/>
      <c r="G46" s="253"/>
      <c r="H46" s="253"/>
      <c r="I46" s="253"/>
      <c r="J46" s="253"/>
      <c r="K46" s="251"/>
    </row>
    <row r="47" ht="15" customHeight="1">
      <c r="B47" s="254"/>
      <c r="C47" s="255"/>
      <c r="D47" s="255"/>
      <c r="E47" s="253" t="s">
        <v>309</v>
      </c>
      <c r="F47" s="253"/>
      <c r="G47" s="253"/>
      <c r="H47" s="253"/>
      <c r="I47" s="253"/>
      <c r="J47" s="253"/>
      <c r="K47" s="251"/>
    </row>
    <row r="48" ht="15" customHeight="1">
      <c r="B48" s="254"/>
      <c r="C48" s="255"/>
      <c r="D48" s="255"/>
      <c r="E48" s="253" t="s">
        <v>310</v>
      </c>
      <c r="F48" s="253"/>
      <c r="G48" s="253"/>
      <c r="H48" s="253"/>
      <c r="I48" s="253"/>
      <c r="J48" s="253"/>
      <c r="K48" s="251"/>
    </row>
    <row r="49" ht="15" customHeight="1">
      <c r="B49" s="254"/>
      <c r="C49" s="255"/>
      <c r="D49" s="253" t="s">
        <v>311</v>
      </c>
      <c r="E49" s="253"/>
      <c r="F49" s="253"/>
      <c r="G49" s="253"/>
      <c r="H49" s="253"/>
      <c r="I49" s="253"/>
      <c r="J49" s="253"/>
      <c r="K49" s="251"/>
    </row>
    <row r="50" ht="25.5" customHeight="1">
      <c r="B50" s="249"/>
      <c r="C50" s="250" t="s">
        <v>312</v>
      </c>
      <c r="D50" s="250"/>
      <c r="E50" s="250"/>
      <c r="F50" s="250"/>
      <c r="G50" s="250"/>
      <c r="H50" s="250"/>
      <c r="I50" s="250"/>
      <c r="J50" s="250"/>
      <c r="K50" s="251"/>
    </row>
    <row r="51" ht="5.25" customHeight="1">
      <c r="B51" s="249"/>
      <c r="C51" s="252"/>
      <c r="D51" s="252"/>
      <c r="E51" s="252"/>
      <c r="F51" s="252"/>
      <c r="G51" s="252"/>
      <c r="H51" s="252"/>
      <c r="I51" s="252"/>
      <c r="J51" s="252"/>
      <c r="K51" s="251"/>
    </row>
    <row r="52" ht="15" customHeight="1">
      <c r="B52" s="249"/>
      <c r="C52" s="253" t="s">
        <v>313</v>
      </c>
      <c r="D52" s="253"/>
      <c r="E52" s="253"/>
      <c r="F52" s="253"/>
      <c r="G52" s="253"/>
      <c r="H52" s="253"/>
      <c r="I52" s="253"/>
      <c r="J52" s="253"/>
      <c r="K52" s="251"/>
    </row>
    <row r="53" ht="15" customHeight="1">
      <c r="B53" s="249"/>
      <c r="C53" s="253" t="s">
        <v>314</v>
      </c>
      <c r="D53" s="253"/>
      <c r="E53" s="253"/>
      <c r="F53" s="253"/>
      <c r="G53" s="253"/>
      <c r="H53" s="253"/>
      <c r="I53" s="253"/>
      <c r="J53" s="253"/>
      <c r="K53" s="251"/>
    </row>
    <row r="54" ht="12.75" customHeight="1">
      <c r="B54" s="249"/>
      <c r="C54" s="253"/>
      <c r="D54" s="253"/>
      <c r="E54" s="253"/>
      <c r="F54" s="253"/>
      <c r="G54" s="253"/>
      <c r="H54" s="253"/>
      <c r="I54" s="253"/>
      <c r="J54" s="253"/>
      <c r="K54" s="251"/>
    </row>
    <row r="55" ht="15" customHeight="1">
      <c r="B55" s="249"/>
      <c r="C55" s="253" t="s">
        <v>315</v>
      </c>
      <c r="D55" s="253"/>
      <c r="E55" s="253"/>
      <c r="F55" s="253"/>
      <c r="G55" s="253"/>
      <c r="H55" s="253"/>
      <c r="I55" s="253"/>
      <c r="J55" s="253"/>
      <c r="K55" s="251"/>
    </row>
    <row r="56" ht="15" customHeight="1">
      <c r="B56" s="249"/>
      <c r="C56" s="255"/>
      <c r="D56" s="253" t="s">
        <v>316</v>
      </c>
      <c r="E56" s="253"/>
      <c r="F56" s="253"/>
      <c r="G56" s="253"/>
      <c r="H56" s="253"/>
      <c r="I56" s="253"/>
      <c r="J56" s="253"/>
      <c r="K56" s="251"/>
    </row>
    <row r="57" ht="15" customHeight="1">
      <c r="B57" s="249"/>
      <c r="C57" s="255"/>
      <c r="D57" s="253" t="s">
        <v>317</v>
      </c>
      <c r="E57" s="253"/>
      <c r="F57" s="253"/>
      <c r="G57" s="253"/>
      <c r="H57" s="253"/>
      <c r="I57" s="253"/>
      <c r="J57" s="253"/>
      <c r="K57" s="251"/>
    </row>
    <row r="58" ht="15" customHeight="1">
      <c r="B58" s="249"/>
      <c r="C58" s="255"/>
      <c r="D58" s="253" t="s">
        <v>318</v>
      </c>
      <c r="E58" s="253"/>
      <c r="F58" s="253"/>
      <c r="G58" s="253"/>
      <c r="H58" s="253"/>
      <c r="I58" s="253"/>
      <c r="J58" s="253"/>
      <c r="K58" s="251"/>
    </row>
    <row r="59" ht="15" customHeight="1">
      <c r="B59" s="249"/>
      <c r="C59" s="255"/>
      <c r="D59" s="253" t="s">
        <v>319</v>
      </c>
      <c r="E59" s="253"/>
      <c r="F59" s="253"/>
      <c r="G59" s="253"/>
      <c r="H59" s="253"/>
      <c r="I59" s="253"/>
      <c r="J59" s="253"/>
      <c r="K59" s="251"/>
    </row>
    <row r="60" ht="15" customHeight="1">
      <c r="B60" s="249"/>
      <c r="C60" s="255"/>
      <c r="D60" s="258" t="s">
        <v>320</v>
      </c>
      <c r="E60" s="258"/>
      <c r="F60" s="258"/>
      <c r="G60" s="258"/>
      <c r="H60" s="258"/>
      <c r="I60" s="258"/>
      <c r="J60" s="258"/>
      <c r="K60" s="251"/>
    </row>
    <row r="61" ht="15" customHeight="1">
      <c r="B61" s="249"/>
      <c r="C61" s="255"/>
      <c r="D61" s="253" t="s">
        <v>321</v>
      </c>
      <c r="E61" s="253"/>
      <c r="F61" s="253"/>
      <c r="G61" s="253"/>
      <c r="H61" s="253"/>
      <c r="I61" s="253"/>
      <c r="J61" s="253"/>
      <c r="K61" s="251"/>
    </row>
    <row r="62" ht="12.75" customHeight="1">
      <c r="B62" s="249"/>
      <c r="C62" s="255"/>
      <c r="D62" s="255"/>
      <c r="E62" s="259"/>
      <c r="F62" s="255"/>
      <c r="G62" s="255"/>
      <c r="H62" s="255"/>
      <c r="I62" s="255"/>
      <c r="J62" s="255"/>
      <c r="K62" s="251"/>
    </row>
    <row r="63" ht="15" customHeight="1">
      <c r="B63" s="249"/>
      <c r="C63" s="255"/>
      <c r="D63" s="253" t="s">
        <v>322</v>
      </c>
      <c r="E63" s="253"/>
      <c r="F63" s="253"/>
      <c r="G63" s="253"/>
      <c r="H63" s="253"/>
      <c r="I63" s="253"/>
      <c r="J63" s="253"/>
      <c r="K63" s="251"/>
    </row>
    <row r="64" ht="15" customHeight="1">
      <c r="B64" s="249"/>
      <c r="C64" s="255"/>
      <c r="D64" s="258" t="s">
        <v>323</v>
      </c>
      <c r="E64" s="258"/>
      <c r="F64" s="258"/>
      <c r="G64" s="258"/>
      <c r="H64" s="258"/>
      <c r="I64" s="258"/>
      <c r="J64" s="258"/>
      <c r="K64" s="251"/>
    </row>
    <row r="65" ht="15" customHeight="1">
      <c r="B65" s="249"/>
      <c r="C65" s="255"/>
      <c r="D65" s="253" t="s">
        <v>324</v>
      </c>
      <c r="E65" s="253"/>
      <c r="F65" s="253"/>
      <c r="G65" s="253"/>
      <c r="H65" s="253"/>
      <c r="I65" s="253"/>
      <c r="J65" s="253"/>
      <c r="K65" s="251"/>
    </row>
    <row r="66" ht="15" customHeight="1">
      <c r="B66" s="249"/>
      <c r="C66" s="255"/>
      <c r="D66" s="253" t="s">
        <v>325</v>
      </c>
      <c r="E66" s="253"/>
      <c r="F66" s="253"/>
      <c r="G66" s="253"/>
      <c r="H66" s="253"/>
      <c r="I66" s="253"/>
      <c r="J66" s="253"/>
      <c r="K66" s="251"/>
    </row>
    <row r="67" ht="15" customHeight="1">
      <c r="B67" s="249"/>
      <c r="C67" s="255"/>
      <c r="D67" s="253" t="s">
        <v>326</v>
      </c>
      <c r="E67" s="253"/>
      <c r="F67" s="253"/>
      <c r="G67" s="253"/>
      <c r="H67" s="253"/>
      <c r="I67" s="253"/>
      <c r="J67" s="253"/>
      <c r="K67" s="251"/>
    </row>
    <row r="68" ht="15" customHeight="1">
      <c r="B68" s="249"/>
      <c r="C68" s="255"/>
      <c r="D68" s="253" t="s">
        <v>327</v>
      </c>
      <c r="E68" s="253"/>
      <c r="F68" s="253"/>
      <c r="G68" s="253"/>
      <c r="H68" s="253"/>
      <c r="I68" s="253"/>
      <c r="J68" s="253"/>
      <c r="K68" s="251"/>
    </row>
    <row r="69" ht="12.75" customHeight="1">
      <c r="B69" s="260"/>
      <c r="C69" s="261"/>
      <c r="D69" s="261"/>
      <c r="E69" s="261"/>
      <c r="F69" s="261"/>
      <c r="G69" s="261"/>
      <c r="H69" s="261"/>
      <c r="I69" s="261"/>
      <c r="J69" s="261"/>
      <c r="K69" s="262"/>
    </row>
    <row r="70" ht="18.75" customHeight="1">
      <c r="B70" s="263"/>
      <c r="C70" s="263"/>
      <c r="D70" s="263"/>
      <c r="E70" s="263"/>
      <c r="F70" s="263"/>
      <c r="G70" s="263"/>
      <c r="H70" s="263"/>
      <c r="I70" s="263"/>
      <c r="J70" s="263"/>
      <c r="K70" s="264"/>
    </row>
    <row r="71" ht="18.75" customHeight="1">
      <c r="B71" s="264"/>
      <c r="C71" s="264"/>
      <c r="D71" s="264"/>
      <c r="E71" s="264"/>
      <c r="F71" s="264"/>
      <c r="G71" s="264"/>
      <c r="H71" s="264"/>
      <c r="I71" s="264"/>
      <c r="J71" s="264"/>
      <c r="K71" s="264"/>
    </row>
    <row r="72" ht="7.5" customHeight="1">
      <c r="B72" s="265"/>
      <c r="C72" s="266"/>
      <c r="D72" s="266"/>
      <c r="E72" s="266"/>
      <c r="F72" s="266"/>
      <c r="G72" s="266"/>
      <c r="H72" s="266"/>
      <c r="I72" s="266"/>
      <c r="J72" s="266"/>
      <c r="K72" s="267"/>
    </row>
    <row r="73" ht="45" customHeight="1">
      <c r="B73" s="268"/>
      <c r="C73" s="269" t="s">
        <v>86</v>
      </c>
      <c r="D73" s="269"/>
      <c r="E73" s="269"/>
      <c r="F73" s="269"/>
      <c r="G73" s="269"/>
      <c r="H73" s="269"/>
      <c r="I73" s="269"/>
      <c r="J73" s="269"/>
      <c r="K73" s="270"/>
    </row>
    <row r="74" ht="17.25" customHeight="1">
      <c r="B74" s="268"/>
      <c r="C74" s="271" t="s">
        <v>328</v>
      </c>
      <c r="D74" s="271"/>
      <c r="E74" s="271"/>
      <c r="F74" s="271" t="s">
        <v>329</v>
      </c>
      <c r="G74" s="272"/>
      <c r="H74" s="271" t="s">
        <v>99</v>
      </c>
      <c r="I74" s="271" t="s">
        <v>58</v>
      </c>
      <c r="J74" s="271" t="s">
        <v>330</v>
      </c>
      <c r="K74" s="270"/>
    </row>
    <row r="75" ht="17.25" customHeight="1">
      <c r="B75" s="268"/>
      <c r="C75" s="273" t="s">
        <v>331</v>
      </c>
      <c r="D75" s="273"/>
      <c r="E75" s="273"/>
      <c r="F75" s="274" t="s">
        <v>332</v>
      </c>
      <c r="G75" s="275"/>
      <c r="H75" s="273"/>
      <c r="I75" s="273"/>
      <c r="J75" s="273" t="s">
        <v>333</v>
      </c>
      <c r="K75" s="270"/>
    </row>
    <row r="76" ht="5.25" customHeight="1">
      <c r="B76" s="268"/>
      <c r="C76" s="276"/>
      <c r="D76" s="276"/>
      <c r="E76" s="276"/>
      <c r="F76" s="276"/>
      <c r="G76" s="277"/>
      <c r="H76" s="276"/>
      <c r="I76" s="276"/>
      <c r="J76" s="276"/>
      <c r="K76" s="270"/>
    </row>
    <row r="77" ht="15" customHeight="1">
      <c r="B77" s="268"/>
      <c r="C77" s="257" t="s">
        <v>54</v>
      </c>
      <c r="D77" s="276"/>
      <c r="E77" s="276"/>
      <c r="F77" s="278" t="s">
        <v>334</v>
      </c>
      <c r="G77" s="277"/>
      <c r="H77" s="257" t="s">
        <v>335</v>
      </c>
      <c r="I77" s="257" t="s">
        <v>336</v>
      </c>
      <c r="J77" s="257">
        <v>20</v>
      </c>
      <c r="K77" s="270"/>
    </row>
    <row r="78" ht="15" customHeight="1">
      <c r="B78" s="268"/>
      <c r="C78" s="257" t="s">
        <v>337</v>
      </c>
      <c r="D78" s="257"/>
      <c r="E78" s="257"/>
      <c r="F78" s="278" t="s">
        <v>334</v>
      </c>
      <c r="G78" s="277"/>
      <c r="H78" s="257" t="s">
        <v>338</v>
      </c>
      <c r="I78" s="257" t="s">
        <v>336</v>
      </c>
      <c r="J78" s="257">
        <v>120</v>
      </c>
      <c r="K78" s="270"/>
    </row>
    <row r="79" ht="15" customHeight="1">
      <c r="B79" s="279"/>
      <c r="C79" s="257" t="s">
        <v>339</v>
      </c>
      <c r="D79" s="257"/>
      <c r="E79" s="257"/>
      <c r="F79" s="278" t="s">
        <v>340</v>
      </c>
      <c r="G79" s="277"/>
      <c r="H79" s="257" t="s">
        <v>341</v>
      </c>
      <c r="I79" s="257" t="s">
        <v>336</v>
      </c>
      <c r="J79" s="257">
        <v>50</v>
      </c>
      <c r="K79" s="270"/>
    </row>
    <row r="80" ht="15" customHeight="1">
      <c r="B80" s="279"/>
      <c r="C80" s="257" t="s">
        <v>342</v>
      </c>
      <c r="D80" s="257"/>
      <c r="E80" s="257"/>
      <c r="F80" s="278" t="s">
        <v>334</v>
      </c>
      <c r="G80" s="277"/>
      <c r="H80" s="257" t="s">
        <v>343</v>
      </c>
      <c r="I80" s="257" t="s">
        <v>344</v>
      </c>
      <c r="J80" s="257"/>
      <c r="K80" s="270"/>
    </row>
    <row r="81" ht="15" customHeight="1">
      <c r="B81" s="279"/>
      <c r="C81" s="280" t="s">
        <v>345</v>
      </c>
      <c r="D81" s="280"/>
      <c r="E81" s="280"/>
      <c r="F81" s="281" t="s">
        <v>340</v>
      </c>
      <c r="G81" s="280"/>
      <c r="H81" s="280" t="s">
        <v>346</v>
      </c>
      <c r="I81" s="280" t="s">
        <v>336</v>
      </c>
      <c r="J81" s="280">
        <v>15</v>
      </c>
      <c r="K81" s="270"/>
    </row>
    <row r="82" ht="15" customHeight="1">
      <c r="B82" s="279"/>
      <c r="C82" s="280" t="s">
        <v>347</v>
      </c>
      <c r="D82" s="280"/>
      <c r="E82" s="280"/>
      <c r="F82" s="281" t="s">
        <v>340</v>
      </c>
      <c r="G82" s="280"/>
      <c r="H82" s="280" t="s">
        <v>348</v>
      </c>
      <c r="I82" s="280" t="s">
        <v>336</v>
      </c>
      <c r="J82" s="280">
        <v>15</v>
      </c>
      <c r="K82" s="270"/>
    </row>
    <row r="83" ht="15" customHeight="1">
      <c r="B83" s="279"/>
      <c r="C83" s="280" t="s">
        <v>349</v>
      </c>
      <c r="D83" s="280"/>
      <c r="E83" s="280"/>
      <c r="F83" s="281" t="s">
        <v>340</v>
      </c>
      <c r="G83" s="280"/>
      <c r="H83" s="280" t="s">
        <v>350</v>
      </c>
      <c r="I83" s="280" t="s">
        <v>336</v>
      </c>
      <c r="J83" s="280">
        <v>20</v>
      </c>
      <c r="K83" s="270"/>
    </row>
    <row r="84" ht="15" customHeight="1">
      <c r="B84" s="279"/>
      <c r="C84" s="280" t="s">
        <v>351</v>
      </c>
      <c r="D84" s="280"/>
      <c r="E84" s="280"/>
      <c r="F84" s="281" t="s">
        <v>340</v>
      </c>
      <c r="G84" s="280"/>
      <c r="H84" s="280" t="s">
        <v>352</v>
      </c>
      <c r="I84" s="280" t="s">
        <v>336</v>
      </c>
      <c r="J84" s="280">
        <v>20</v>
      </c>
      <c r="K84" s="270"/>
    </row>
    <row r="85" ht="15" customHeight="1">
      <c r="B85" s="279"/>
      <c r="C85" s="257" t="s">
        <v>353</v>
      </c>
      <c r="D85" s="257"/>
      <c r="E85" s="257"/>
      <c r="F85" s="278" t="s">
        <v>340</v>
      </c>
      <c r="G85" s="277"/>
      <c r="H85" s="257" t="s">
        <v>354</v>
      </c>
      <c r="I85" s="257" t="s">
        <v>336</v>
      </c>
      <c r="J85" s="257">
        <v>50</v>
      </c>
      <c r="K85" s="270"/>
    </row>
    <row r="86" ht="15" customHeight="1">
      <c r="B86" s="279"/>
      <c r="C86" s="257" t="s">
        <v>355</v>
      </c>
      <c r="D86" s="257"/>
      <c r="E86" s="257"/>
      <c r="F86" s="278" t="s">
        <v>340</v>
      </c>
      <c r="G86" s="277"/>
      <c r="H86" s="257" t="s">
        <v>356</v>
      </c>
      <c r="I86" s="257" t="s">
        <v>336</v>
      </c>
      <c r="J86" s="257">
        <v>20</v>
      </c>
      <c r="K86" s="270"/>
    </row>
    <row r="87" ht="15" customHeight="1">
      <c r="B87" s="279"/>
      <c r="C87" s="257" t="s">
        <v>357</v>
      </c>
      <c r="D87" s="257"/>
      <c r="E87" s="257"/>
      <c r="F87" s="278" t="s">
        <v>340</v>
      </c>
      <c r="G87" s="277"/>
      <c r="H87" s="257" t="s">
        <v>358</v>
      </c>
      <c r="I87" s="257" t="s">
        <v>336</v>
      </c>
      <c r="J87" s="257">
        <v>20</v>
      </c>
      <c r="K87" s="270"/>
    </row>
    <row r="88" ht="15" customHeight="1">
      <c r="B88" s="279"/>
      <c r="C88" s="257" t="s">
        <v>359</v>
      </c>
      <c r="D88" s="257"/>
      <c r="E88" s="257"/>
      <c r="F88" s="278" t="s">
        <v>340</v>
      </c>
      <c r="G88" s="277"/>
      <c r="H88" s="257" t="s">
        <v>360</v>
      </c>
      <c r="I88" s="257" t="s">
        <v>336</v>
      </c>
      <c r="J88" s="257">
        <v>50</v>
      </c>
      <c r="K88" s="270"/>
    </row>
    <row r="89" ht="15" customHeight="1">
      <c r="B89" s="279"/>
      <c r="C89" s="257" t="s">
        <v>361</v>
      </c>
      <c r="D89" s="257"/>
      <c r="E89" s="257"/>
      <c r="F89" s="278" t="s">
        <v>340</v>
      </c>
      <c r="G89" s="277"/>
      <c r="H89" s="257" t="s">
        <v>361</v>
      </c>
      <c r="I89" s="257" t="s">
        <v>336</v>
      </c>
      <c r="J89" s="257">
        <v>50</v>
      </c>
      <c r="K89" s="270"/>
    </row>
    <row r="90" ht="15" customHeight="1">
      <c r="B90" s="279"/>
      <c r="C90" s="257" t="s">
        <v>104</v>
      </c>
      <c r="D90" s="257"/>
      <c r="E90" s="257"/>
      <c r="F90" s="278" t="s">
        <v>340</v>
      </c>
      <c r="G90" s="277"/>
      <c r="H90" s="257" t="s">
        <v>362</v>
      </c>
      <c r="I90" s="257" t="s">
        <v>336</v>
      </c>
      <c r="J90" s="257">
        <v>255</v>
      </c>
      <c r="K90" s="270"/>
    </row>
    <row r="91" ht="15" customHeight="1">
      <c r="B91" s="279"/>
      <c r="C91" s="257" t="s">
        <v>363</v>
      </c>
      <c r="D91" s="257"/>
      <c r="E91" s="257"/>
      <c r="F91" s="278" t="s">
        <v>334</v>
      </c>
      <c r="G91" s="277"/>
      <c r="H91" s="257" t="s">
        <v>364</v>
      </c>
      <c r="I91" s="257" t="s">
        <v>365</v>
      </c>
      <c r="J91" s="257"/>
      <c r="K91" s="270"/>
    </row>
    <row r="92" ht="15" customHeight="1">
      <c r="B92" s="279"/>
      <c r="C92" s="257" t="s">
        <v>366</v>
      </c>
      <c r="D92" s="257"/>
      <c r="E92" s="257"/>
      <c r="F92" s="278" t="s">
        <v>334</v>
      </c>
      <c r="G92" s="277"/>
      <c r="H92" s="257" t="s">
        <v>367</v>
      </c>
      <c r="I92" s="257" t="s">
        <v>368</v>
      </c>
      <c r="J92" s="257"/>
      <c r="K92" s="270"/>
    </row>
    <row r="93" ht="15" customHeight="1">
      <c r="B93" s="279"/>
      <c r="C93" s="257" t="s">
        <v>369</v>
      </c>
      <c r="D93" s="257"/>
      <c r="E93" s="257"/>
      <c r="F93" s="278" t="s">
        <v>334</v>
      </c>
      <c r="G93" s="277"/>
      <c r="H93" s="257" t="s">
        <v>369</v>
      </c>
      <c r="I93" s="257" t="s">
        <v>368</v>
      </c>
      <c r="J93" s="257"/>
      <c r="K93" s="270"/>
    </row>
    <row r="94" ht="15" customHeight="1">
      <c r="B94" s="279"/>
      <c r="C94" s="257" t="s">
        <v>39</v>
      </c>
      <c r="D94" s="257"/>
      <c r="E94" s="257"/>
      <c r="F94" s="278" t="s">
        <v>334</v>
      </c>
      <c r="G94" s="277"/>
      <c r="H94" s="257" t="s">
        <v>370</v>
      </c>
      <c r="I94" s="257" t="s">
        <v>368</v>
      </c>
      <c r="J94" s="257"/>
      <c r="K94" s="270"/>
    </row>
    <row r="95" ht="15" customHeight="1">
      <c r="B95" s="279"/>
      <c r="C95" s="257" t="s">
        <v>49</v>
      </c>
      <c r="D95" s="257"/>
      <c r="E95" s="257"/>
      <c r="F95" s="278" t="s">
        <v>334</v>
      </c>
      <c r="G95" s="277"/>
      <c r="H95" s="257" t="s">
        <v>371</v>
      </c>
      <c r="I95" s="257" t="s">
        <v>368</v>
      </c>
      <c r="J95" s="257"/>
      <c r="K95" s="270"/>
    </row>
    <row r="96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ht="18.75" customHeight="1">
      <c r="B98" s="264"/>
      <c r="C98" s="264"/>
      <c r="D98" s="264"/>
      <c r="E98" s="264"/>
      <c r="F98" s="264"/>
      <c r="G98" s="264"/>
      <c r="H98" s="264"/>
      <c r="I98" s="264"/>
      <c r="J98" s="264"/>
      <c r="K98" s="264"/>
    </row>
    <row r="99" ht="7.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7"/>
    </row>
    <row r="100" ht="45" customHeight="1">
      <c r="B100" s="268"/>
      <c r="C100" s="269" t="s">
        <v>372</v>
      </c>
      <c r="D100" s="269"/>
      <c r="E100" s="269"/>
      <c r="F100" s="269"/>
      <c r="G100" s="269"/>
      <c r="H100" s="269"/>
      <c r="I100" s="269"/>
      <c r="J100" s="269"/>
      <c r="K100" s="270"/>
    </row>
    <row r="101" ht="17.25" customHeight="1">
      <c r="B101" s="268"/>
      <c r="C101" s="271" t="s">
        <v>328</v>
      </c>
      <c r="D101" s="271"/>
      <c r="E101" s="271"/>
      <c r="F101" s="271" t="s">
        <v>329</v>
      </c>
      <c r="G101" s="272"/>
      <c r="H101" s="271" t="s">
        <v>99</v>
      </c>
      <c r="I101" s="271" t="s">
        <v>58</v>
      </c>
      <c r="J101" s="271" t="s">
        <v>330</v>
      </c>
      <c r="K101" s="270"/>
    </row>
    <row r="102" ht="17.25" customHeight="1">
      <c r="B102" s="268"/>
      <c r="C102" s="273" t="s">
        <v>331</v>
      </c>
      <c r="D102" s="273"/>
      <c r="E102" s="273"/>
      <c r="F102" s="274" t="s">
        <v>332</v>
      </c>
      <c r="G102" s="275"/>
      <c r="H102" s="273"/>
      <c r="I102" s="273"/>
      <c r="J102" s="273" t="s">
        <v>333</v>
      </c>
      <c r="K102" s="270"/>
    </row>
    <row r="103" ht="5.25" customHeight="1">
      <c r="B103" s="268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ht="15" customHeight="1">
      <c r="B104" s="268"/>
      <c r="C104" s="257" t="s">
        <v>54</v>
      </c>
      <c r="D104" s="276"/>
      <c r="E104" s="276"/>
      <c r="F104" s="278" t="s">
        <v>334</v>
      </c>
      <c r="G104" s="287"/>
      <c r="H104" s="257" t="s">
        <v>373</v>
      </c>
      <c r="I104" s="257" t="s">
        <v>336</v>
      </c>
      <c r="J104" s="257">
        <v>20</v>
      </c>
      <c r="K104" s="270"/>
    </row>
    <row r="105" ht="15" customHeight="1">
      <c r="B105" s="268"/>
      <c r="C105" s="257" t="s">
        <v>337</v>
      </c>
      <c r="D105" s="257"/>
      <c r="E105" s="257"/>
      <c r="F105" s="278" t="s">
        <v>334</v>
      </c>
      <c r="G105" s="257"/>
      <c r="H105" s="257" t="s">
        <v>373</v>
      </c>
      <c r="I105" s="257" t="s">
        <v>336</v>
      </c>
      <c r="J105" s="257">
        <v>120</v>
      </c>
      <c r="K105" s="270"/>
    </row>
    <row r="106" ht="15" customHeight="1">
      <c r="B106" s="279"/>
      <c r="C106" s="257" t="s">
        <v>339</v>
      </c>
      <c r="D106" s="257"/>
      <c r="E106" s="257"/>
      <c r="F106" s="278" t="s">
        <v>340</v>
      </c>
      <c r="G106" s="257"/>
      <c r="H106" s="257" t="s">
        <v>373</v>
      </c>
      <c r="I106" s="257" t="s">
        <v>336</v>
      </c>
      <c r="J106" s="257">
        <v>50</v>
      </c>
      <c r="K106" s="270"/>
    </row>
    <row r="107" ht="15" customHeight="1">
      <c r="B107" s="279"/>
      <c r="C107" s="257" t="s">
        <v>342</v>
      </c>
      <c r="D107" s="257"/>
      <c r="E107" s="257"/>
      <c r="F107" s="278" t="s">
        <v>334</v>
      </c>
      <c r="G107" s="257"/>
      <c r="H107" s="257" t="s">
        <v>373</v>
      </c>
      <c r="I107" s="257" t="s">
        <v>344</v>
      </c>
      <c r="J107" s="257"/>
      <c r="K107" s="270"/>
    </row>
    <row r="108" ht="15" customHeight="1">
      <c r="B108" s="279"/>
      <c r="C108" s="257" t="s">
        <v>353</v>
      </c>
      <c r="D108" s="257"/>
      <c r="E108" s="257"/>
      <c r="F108" s="278" t="s">
        <v>340</v>
      </c>
      <c r="G108" s="257"/>
      <c r="H108" s="257" t="s">
        <v>373</v>
      </c>
      <c r="I108" s="257" t="s">
        <v>336</v>
      </c>
      <c r="J108" s="257">
        <v>50</v>
      </c>
      <c r="K108" s="270"/>
    </row>
    <row r="109" ht="15" customHeight="1">
      <c r="B109" s="279"/>
      <c r="C109" s="257" t="s">
        <v>361</v>
      </c>
      <c r="D109" s="257"/>
      <c r="E109" s="257"/>
      <c r="F109" s="278" t="s">
        <v>340</v>
      </c>
      <c r="G109" s="257"/>
      <c r="H109" s="257" t="s">
        <v>373</v>
      </c>
      <c r="I109" s="257" t="s">
        <v>336</v>
      </c>
      <c r="J109" s="257">
        <v>50</v>
      </c>
      <c r="K109" s="270"/>
    </row>
    <row r="110" ht="15" customHeight="1">
      <c r="B110" s="279"/>
      <c r="C110" s="257" t="s">
        <v>359</v>
      </c>
      <c r="D110" s="257"/>
      <c r="E110" s="257"/>
      <c r="F110" s="278" t="s">
        <v>340</v>
      </c>
      <c r="G110" s="257"/>
      <c r="H110" s="257" t="s">
        <v>373</v>
      </c>
      <c r="I110" s="257" t="s">
        <v>336</v>
      </c>
      <c r="J110" s="257">
        <v>50</v>
      </c>
      <c r="K110" s="270"/>
    </row>
    <row r="111" ht="15" customHeight="1">
      <c r="B111" s="279"/>
      <c r="C111" s="257" t="s">
        <v>54</v>
      </c>
      <c r="D111" s="257"/>
      <c r="E111" s="257"/>
      <c r="F111" s="278" t="s">
        <v>334</v>
      </c>
      <c r="G111" s="257"/>
      <c r="H111" s="257" t="s">
        <v>374</v>
      </c>
      <c r="I111" s="257" t="s">
        <v>336</v>
      </c>
      <c r="J111" s="257">
        <v>20</v>
      </c>
      <c r="K111" s="270"/>
    </row>
    <row r="112" ht="15" customHeight="1">
      <c r="B112" s="279"/>
      <c r="C112" s="257" t="s">
        <v>375</v>
      </c>
      <c r="D112" s="257"/>
      <c r="E112" s="257"/>
      <c r="F112" s="278" t="s">
        <v>334</v>
      </c>
      <c r="G112" s="257"/>
      <c r="H112" s="257" t="s">
        <v>376</v>
      </c>
      <c r="I112" s="257" t="s">
        <v>336</v>
      </c>
      <c r="J112" s="257">
        <v>120</v>
      </c>
      <c r="K112" s="270"/>
    </row>
    <row r="113" ht="15" customHeight="1">
      <c r="B113" s="279"/>
      <c r="C113" s="257" t="s">
        <v>39</v>
      </c>
      <c r="D113" s="257"/>
      <c r="E113" s="257"/>
      <c r="F113" s="278" t="s">
        <v>334</v>
      </c>
      <c r="G113" s="257"/>
      <c r="H113" s="257" t="s">
        <v>377</v>
      </c>
      <c r="I113" s="257" t="s">
        <v>368</v>
      </c>
      <c r="J113" s="257"/>
      <c r="K113" s="270"/>
    </row>
    <row r="114" ht="15" customHeight="1">
      <c r="B114" s="279"/>
      <c r="C114" s="257" t="s">
        <v>49</v>
      </c>
      <c r="D114" s="257"/>
      <c r="E114" s="257"/>
      <c r="F114" s="278" t="s">
        <v>334</v>
      </c>
      <c r="G114" s="257"/>
      <c r="H114" s="257" t="s">
        <v>378</v>
      </c>
      <c r="I114" s="257" t="s">
        <v>368</v>
      </c>
      <c r="J114" s="257"/>
      <c r="K114" s="270"/>
    </row>
    <row r="115" ht="15" customHeight="1">
      <c r="B115" s="279"/>
      <c r="C115" s="257" t="s">
        <v>58</v>
      </c>
      <c r="D115" s="257"/>
      <c r="E115" s="257"/>
      <c r="F115" s="278" t="s">
        <v>334</v>
      </c>
      <c r="G115" s="257"/>
      <c r="H115" s="257" t="s">
        <v>379</v>
      </c>
      <c r="I115" s="257" t="s">
        <v>380</v>
      </c>
      <c r="J115" s="257"/>
      <c r="K115" s="270"/>
    </row>
    <row r="116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ht="18.75" customHeight="1">
      <c r="B117" s="289"/>
      <c r="C117" s="253"/>
      <c r="D117" s="253"/>
      <c r="E117" s="253"/>
      <c r="F117" s="290"/>
      <c r="G117" s="253"/>
      <c r="H117" s="253"/>
      <c r="I117" s="253"/>
      <c r="J117" s="253"/>
      <c r="K117" s="289"/>
    </row>
    <row r="118" ht="18.75" customHeight="1">
      <c r="B118" s="264"/>
      <c r="C118" s="264"/>
      <c r="D118" s="264"/>
      <c r="E118" s="264"/>
      <c r="F118" s="264"/>
      <c r="G118" s="264"/>
      <c r="H118" s="264"/>
      <c r="I118" s="264"/>
      <c r="J118" s="264"/>
      <c r="K118" s="264"/>
    </row>
    <row r="119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ht="45" customHeight="1">
      <c r="B120" s="294"/>
      <c r="C120" s="247" t="s">
        <v>381</v>
      </c>
      <c r="D120" s="247"/>
      <c r="E120" s="247"/>
      <c r="F120" s="247"/>
      <c r="G120" s="247"/>
      <c r="H120" s="247"/>
      <c r="I120" s="247"/>
      <c r="J120" s="247"/>
      <c r="K120" s="295"/>
    </row>
    <row r="121" ht="17.25" customHeight="1">
      <c r="B121" s="296"/>
      <c r="C121" s="271" t="s">
        <v>328</v>
      </c>
      <c r="D121" s="271"/>
      <c r="E121" s="271"/>
      <c r="F121" s="271" t="s">
        <v>329</v>
      </c>
      <c r="G121" s="272"/>
      <c r="H121" s="271" t="s">
        <v>99</v>
      </c>
      <c r="I121" s="271" t="s">
        <v>58</v>
      </c>
      <c r="J121" s="271" t="s">
        <v>330</v>
      </c>
      <c r="K121" s="297"/>
    </row>
    <row r="122" ht="17.25" customHeight="1">
      <c r="B122" s="296"/>
      <c r="C122" s="273" t="s">
        <v>331</v>
      </c>
      <c r="D122" s="273"/>
      <c r="E122" s="273"/>
      <c r="F122" s="274" t="s">
        <v>332</v>
      </c>
      <c r="G122" s="275"/>
      <c r="H122" s="273"/>
      <c r="I122" s="273"/>
      <c r="J122" s="273" t="s">
        <v>333</v>
      </c>
      <c r="K122" s="297"/>
    </row>
    <row r="123" ht="5.25" customHeight="1">
      <c r="B123" s="298"/>
      <c r="C123" s="276"/>
      <c r="D123" s="276"/>
      <c r="E123" s="276"/>
      <c r="F123" s="276"/>
      <c r="G123" s="257"/>
      <c r="H123" s="276"/>
      <c r="I123" s="276"/>
      <c r="J123" s="276"/>
      <c r="K123" s="299"/>
    </row>
    <row r="124" ht="15" customHeight="1">
      <c r="B124" s="298"/>
      <c r="C124" s="257" t="s">
        <v>337</v>
      </c>
      <c r="D124" s="276"/>
      <c r="E124" s="276"/>
      <c r="F124" s="278" t="s">
        <v>334</v>
      </c>
      <c r="G124" s="257"/>
      <c r="H124" s="257" t="s">
        <v>373</v>
      </c>
      <c r="I124" s="257" t="s">
        <v>336</v>
      </c>
      <c r="J124" s="257">
        <v>120</v>
      </c>
      <c r="K124" s="300"/>
    </row>
    <row r="125" ht="15" customHeight="1">
      <c r="B125" s="298"/>
      <c r="C125" s="257" t="s">
        <v>382</v>
      </c>
      <c r="D125" s="257"/>
      <c r="E125" s="257"/>
      <c r="F125" s="278" t="s">
        <v>334</v>
      </c>
      <c r="G125" s="257"/>
      <c r="H125" s="257" t="s">
        <v>383</v>
      </c>
      <c r="I125" s="257" t="s">
        <v>336</v>
      </c>
      <c r="J125" s="257" t="s">
        <v>384</v>
      </c>
      <c r="K125" s="300"/>
    </row>
    <row r="126" ht="15" customHeight="1">
      <c r="B126" s="298"/>
      <c r="C126" s="257" t="s">
        <v>283</v>
      </c>
      <c r="D126" s="257"/>
      <c r="E126" s="257"/>
      <c r="F126" s="278" t="s">
        <v>334</v>
      </c>
      <c r="G126" s="257"/>
      <c r="H126" s="257" t="s">
        <v>385</v>
      </c>
      <c r="I126" s="257" t="s">
        <v>336</v>
      </c>
      <c r="J126" s="257" t="s">
        <v>384</v>
      </c>
      <c r="K126" s="300"/>
    </row>
    <row r="127" ht="15" customHeight="1">
      <c r="B127" s="298"/>
      <c r="C127" s="257" t="s">
        <v>345</v>
      </c>
      <c r="D127" s="257"/>
      <c r="E127" s="257"/>
      <c r="F127" s="278" t="s">
        <v>340</v>
      </c>
      <c r="G127" s="257"/>
      <c r="H127" s="257" t="s">
        <v>346</v>
      </c>
      <c r="I127" s="257" t="s">
        <v>336</v>
      </c>
      <c r="J127" s="257">
        <v>15</v>
      </c>
      <c r="K127" s="300"/>
    </row>
    <row r="128" ht="15" customHeight="1">
      <c r="B128" s="298"/>
      <c r="C128" s="280" t="s">
        <v>347</v>
      </c>
      <c r="D128" s="280"/>
      <c r="E128" s="280"/>
      <c r="F128" s="281" t="s">
        <v>340</v>
      </c>
      <c r="G128" s="280"/>
      <c r="H128" s="280" t="s">
        <v>348</v>
      </c>
      <c r="I128" s="280" t="s">
        <v>336</v>
      </c>
      <c r="J128" s="280">
        <v>15</v>
      </c>
      <c r="K128" s="300"/>
    </row>
    <row r="129" ht="15" customHeight="1">
      <c r="B129" s="298"/>
      <c r="C129" s="280" t="s">
        <v>349</v>
      </c>
      <c r="D129" s="280"/>
      <c r="E129" s="280"/>
      <c r="F129" s="281" t="s">
        <v>340</v>
      </c>
      <c r="G129" s="280"/>
      <c r="H129" s="280" t="s">
        <v>350</v>
      </c>
      <c r="I129" s="280" t="s">
        <v>336</v>
      </c>
      <c r="J129" s="280">
        <v>20</v>
      </c>
      <c r="K129" s="300"/>
    </row>
    <row r="130" ht="15" customHeight="1">
      <c r="B130" s="298"/>
      <c r="C130" s="280" t="s">
        <v>351</v>
      </c>
      <c r="D130" s="280"/>
      <c r="E130" s="280"/>
      <c r="F130" s="281" t="s">
        <v>340</v>
      </c>
      <c r="G130" s="280"/>
      <c r="H130" s="280" t="s">
        <v>352</v>
      </c>
      <c r="I130" s="280" t="s">
        <v>336</v>
      </c>
      <c r="J130" s="280">
        <v>20</v>
      </c>
      <c r="K130" s="300"/>
    </row>
    <row r="131" ht="15" customHeight="1">
      <c r="B131" s="298"/>
      <c r="C131" s="257" t="s">
        <v>339</v>
      </c>
      <c r="D131" s="257"/>
      <c r="E131" s="257"/>
      <c r="F131" s="278" t="s">
        <v>340</v>
      </c>
      <c r="G131" s="257"/>
      <c r="H131" s="257" t="s">
        <v>373</v>
      </c>
      <c r="I131" s="257" t="s">
        <v>336</v>
      </c>
      <c r="J131" s="257">
        <v>50</v>
      </c>
      <c r="K131" s="300"/>
    </row>
    <row r="132" ht="15" customHeight="1">
      <c r="B132" s="298"/>
      <c r="C132" s="257" t="s">
        <v>353</v>
      </c>
      <c r="D132" s="257"/>
      <c r="E132" s="257"/>
      <c r="F132" s="278" t="s">
        <v>340</v>
      </c>
      <c r="G132" s="257"/>
      <c r="H132" s="257" t="s">
        <v>373</v>
      </c>
      <c r="I132" s="257" t="s">
        <v>336</v>
      </c>
      <c r="J132" s="257">
        <v>50</v>
      </c>
      <c r="K132" s="300"/>
    </row>
    <row r="133" ht="15" customHeight="1">
      <c r="B133" s="298"/>
      <c r="C133" s="257" t="s">
        <v>359</v>
      </c>
      <c r="D133" s="257"/>
      <c r="E133" s="257"/>
      <c r="F133" s="278" t="s">
        <v>340</v>
      </c>
      <c r="G133" s="257"/>
      <c r="H133" s="257" t="s">
        <v>373</v>
      </c>
      <c r="I133" s="257" t="s">
        <v>336</v>
      </c>
      <c r="J133" s="257">
        <v>50</v>
      </c>
      <c r="K133" s="300"/>
    </row>
    <row r="134" ht="15" customHeight="1">
      <c r="B134" s="298"/>
      <c r="C134" s="257" t="s">
        <v>361</v>
      </c>
      <c r="D134" s="257"/>
      <c r="E134" s="257"/>
      <c r="F134" s="278" t="s">
        <v>340</v>
      </c>
      <c r="G134" s="257"/>
      <c r="H134" s="257" t="s">
        <v>373</v>
      </c>
      <c r="I134" s="257" t="s">
        <v>336</v>
      </c>
      <c r="J134" s="257">
        <v>50</v>
      </c>
      <c r="K134" s="300"/>
    </row>
    <row r="135" ht="15" customHeight="1">
      <c r="B135" s="298"/>
      <c r="C135" s="257" t="s">
        <v>104</v>
      </c>
      <c r="D135" s="257"/>
      <c r="E135" s="257"/>
      <c r="F135" s="278" t="s">
        <v>340</v>
      </c>
      <c r="G135" s="257"/>
      <c r="H135" s="257" t="s">
        <v>386</v>
      </c>
      <c r="I135" s="257" t="s">
        <v>336</v>
      </c>
      <c r="J135" s="257">
        <v>255</v>
      </c>
      <c r="K135" s="300"/>
    </row>
    <row r="136" ht="15" customHeight="1">
      <c r="B136" s="298"/>
      <c r="C136" s="257" t="s">
        <v>363</v>
      </c>
      <c r="D136" s="257"/>
      <c r="E136" s="257"/>
      <c r="F136" s="278" t="s">
        <v>334</v>
      </c>
      <c r="G136" s="257"/>
      <c r="H136" s="257" t="s">
        <v>387</v>
      </c>
      <c r="I136" s="257" t="s">
        <v>365</v>
      </c>
      <c r="J136" s="257"/>
      <c r="K136" s="300"/>
    </row>
    <row r="137" ht="15" customHeight="1">
      <c r="B137" s="298"/>
      <c r="C137" s="257" t="s">
        <v>366</v>
      </c>
      <c r="D137" s="257"/>
      <c r="E137" s="257"/>
      <c r="F137" s="278" t="s">
        <v>334</v>
      </c>
      <c r="G137" s="257"/>
      <c r="H137" s="257" t="s">
        <v>388</v>
      </c>
      <c r="I137" s="257" t="s">
        <v>368</v>
      </c>
      <c r="J137" s="257"/>
      <c r="K137" s="300"/>
    </row>
    <row r="138" ht="15" customHeight="1">
      <c r="B138" s="298"/>
      <c r="C138" s="257" t="s">
        <v>369</v>
      </c>
      <c r="D138" s="257"/>
      <c r="E138" s="257"/>
      <c r="F138" s="278" t="s">
        <v>334</v>
      </c>
      <c r="G138" s="257"/>
      <c r="H138" s="257" t="s">
        <v>369</v>
      </c>
      <c r="I138" s="257" t="s">
        <v>368</v>
      </c>
      <c r="J138" s="257"/>
      <c r="K138" s="300"/>
    </row>
    <row r="139" ht="15" customHeight="1">
      <c r="B139" s="298"/>
      <c r="C139" s="257" t="s">
        <v>39</v>
      </c>
      <c r="D139" s="257"/>
      <c r="E139" s="257"/>
      <c r="F139" s="278" t="s">
        <v>334</v>
      </c>
      <c r="G139" s="257"/>
      <c r="H139" s="257" t="s">
        <v>389</v>
      </c>
      <c r="I139" s="257" t="s">
        <v>368</v>
      </c>
      <c r="J139" s="257"/>
      <c r="K139" s="300"/>
    </row>
    <row r="140" ht="15" customHeight="1">
      <c r="B140" s="298"/>
      <c r="C140" s="257" t="s">
        <v>390</v>
      </c>
      <c r="D140" s="257"/>
      <c r="E140" s="257"/>
      <c r="F140" s="278" t="s">
        <v>334</v>
      </c>
      <c r="G140" s="257"/>
      <c r="H140" s="257" t="s">
        <v>391</v>
      </c>
      <c r="I140" s="257" t="s">
        <v>368</v>
      </c>
      <c r="J140" s="257"/>
      <c r="K140" s="300"/>
    </row>
    <row r="14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ht="18.75" customHeight="1">
      <c r="B142" s="253"/>
      <c r="C142" s="253"/>
      <c r="D142" s="253"/>
      <c r="E142" s="253"/>
      <c r="F142" s="290"/>
      <c r="G142" s="253"/>
      <c r="H142" s="253"/>
      <c r="I142" s="253"/>
      <c r="J142" s="253"/>
      <c r="K142" s="253"/>
    </row>
    <row r="143" ht="18.75" customHeight="1">
      <c r="B143" s="264"/>
      <c r="C143" s="264"/>
      <c r="D143" s="264"/>
      <c r="E143" s="264"/>
      <c r="F143" s="264"/>
      <c r="G143" s="264"/>
      <c r="H143" s="264"/>
      <c r="I143" s="264"/>
      <c r="J143" s="264"/>
      <c r="K143" s="264"/>
    </row>
    <row r="144" ht="7.5" customHeight="1">
      <c r="B144" s="265"/>
      <c r="C144" s="266"/>
      <c r="D144" s="266"/>
      <c r="E144" s="266"/>
      <c r="F144" s="266"/>
      <c r="G144" s="266"/>
      <c r="H144" s="266"/>
      <c r="I144" s="266"/>
      <c r="J144" s="266"/>
      <c r="K144" s="267"/>
    </row>
    <row r="145" ht="45" customHeight="1">
      <c r="B145" s="268"/>
      <c r="C145" s="269" t="s">
        <v>392</v>
      </c>
      <c r="D145" s="269"/>
      <c r="E145" s="269"/>
      <c r="F145" s="269"/>
      <c r="G145" s="269"/>
      <c r="H145" s="269"/>
      <c r="I145" s="269"/>
      <c r="J145" s="269"/>
      <c r="K145" s="270"/>
    </row>
    <row r="146" ht="17.25" customHeight="1">
      <c r="B146" s="268"/>
      <c r="C146" s="271" t="s">
        <v>328</v>
      </c>
      <c r="D146" s="271"/>
      <c r="E146" s="271"/>
      <c r="F146" s="271" t="s">
        <v>329</v>
      </c>
      <c r="G146" s="272"/>
      <c r="H146" s="271" t="s">
        <v>99</v>
      </c>
      <c r="I146" s="271" t="s">
        <v>58</v>
      </c>
      <c r="J146" s="271" t="s">
        <v>330</v>
      </c>
      <c r="K146" s="270"/>
    </row>
    <row r="147" ht="17.25" customHeight="1">
      <c r="B147" s="268"/>
      <c r="C147" s="273" t="s">
        <v>331</v>
      </c>
      <c r="D147" s="273"/>
      <c r="E147" s="273"/>
      <c r="F147" s="274" t="s">
        <v>332</v>
      </c>
      <c r="G147" s="275"/>
      <c r="H147" s="273"/>
      <c r="I147" s="273"/>
      <c r="J147" s="273" t="s">
        <v>333</v>
      </c>
      <c r="K147" s="270"/>
    </row>
    <row r="148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ht="15" customHeight="1">
      <c r="B149" s="279"/>
      <c r="C149" s="304" t="s">
        <v>337</v>
      </c>
      <c r="D149" s="257"/>
      <c r="E149" s="257"/>
      <c r="F149" s="305" t="s">
        <v>334</v>
      </c>
      <c r="G149" s="257"/>
      <c r="H149" s="304" t="s">
        <v>373</v>
      </c>
      <c r="I149" s="304" t="s">
        <v>336</v>
      </c>
      <c r="J149" s="304">
        <v>120</v>
      </c>
      <c r="K149" s="300"/>
    </row>
    <row r="150" ht="15" customHeight="1">
      <c r="B150" s="279"/>
      <c r="C150" s="304" t="s">
        <v>382</v>
      </c>
      <c r="D150" s="257"/>
      <c r="E150" s="257"/>
      <c r="F150" s="305" t="s">
        <v>334</v>
      </c>
      <c r="G150" s="257"/>
      <c r="H150" s="304" t="s">
        <v>393</v>
      </c>
      <c r="I150" s="304" t="s">
        <v>336</v>
      </c>
      <c r="J150" s="304" t="s">
        <v>384</v>
      </c>
      <c r="K150" s="300"/>
    </row>
    <row r="151" ht="15" customHeight="1">
      <c r="B151" s="279"/>
      <c r="C151" s="304" t="s">
        <v>283</v>
      </c>
      <c r="D151" s="257"/>
      <c r="E151" s="257"/>
      <c r="F151" s="305" t="s">
        <v>334</v>
      </c>
      <c r="G151" s="257"/>
      <c r="H151" s="304" t="s">
        <v>394</v>
      </c>
      <c r="I151" s="304" t="s">
        <v>336</v>
      </c>
      <c r="J151" s="304" t="s">
        <v>384</v>
      </c>
      <c r="K151" s="300"/>
    </row>
    <row r="152" ht="15" customHeight="1">
      <c r="B152" s="279"/>
      <c r="C152" s="304" t="s">
        <v>339</v>
      </c>
      <c r="D152" s="257"/>
      <c r="E152" s="257"/>
      <c r="F152" s="305" t="s">
        <v>340</v>
      </c>
      <c r="G152" s="257"/>
      <c r="H152" s="304" t="s">
        <v>373</v>
      </c>
      <c r="I152" s="304" t="s">
        <v>336</v>
      </c>
      <c r="J152" s="304">
        <v>50</v>
      </c>
      <c r="K152" s="300"/>
    </row>
    <row r="153" ht="15" customHeight="1">
      <c r="B153" s="279"/>
      <c r="C153" s="304" t="s">
        <v>342</v>
      </c>
      <c r="D153" s="257"/>
      <c r="E153" s="257"/>
      <c r="F153" s="305" t="s">
        <v>334</v>
      </c>
      <c r="G153" s="257"/>
      <c r="H153" s="304" t="s">
        <v>373</v>
      </c>
      <c r="I153" s="304" t="s">
        <v>344</v>
      </c>
      <c r="J153" s="304"/>
      <c r="K153" s="300"/>
    </row>
    <row r="154" ht="15" customHeight="1">
      <c r="B154" s="279"/>
      <c r="C154" s="304" t="s">
        <v>353</v>
      </c>
      <c r="D154" s="257"/>
      <c r="E154" s="257"/>
      <c r="F154" s="305" t="s">
        <v>340</v>
      </c>
      <c r="G154" s="257"/>
      <c r="H154" s="304" t="s">
        <v>373</v>
      </c>
      <c r="I154" s="304" t="s">
        <v>336</v>
      </c>
      <c r="J154" s="304">
        <v>50</v>
      </c>
      <c r="K154" s="300"/>
    </row>
    <row r="155" ht="15" customHeight="1">
      <c r="B155" s="279"/>
      <c r="C155" s="304" t="s">
        <v>361</v>
      </c>
      <c r="D155" s="257"/>
      <c r="E155" s="257"/>
      <c r="F155" s="305" t="s">
        <v>340</v>
      </c>
      <c r="G155" s="257"/>
      <c r="H155" s="304" t="s">
        <v>373</v>
      </c>
      <c r="I155" s="304" t="s">
        <v>336</v>
      </c>
      <c r="J155" s="304">
        <v>50</v>
      </c>
      <c r="K155" s="300"/>
    </row>
    <row r="156" ht="15" customHeight="1">
      <c r="B156" s="279"/>
      <c r="C156" s="304" t="s">
        <v>359</v>
      </c>
      <c r="D156" s="257"/>
      <c r="E156" s="257"/>
      <c r="F156" s="305" t="s">
        <v>340</v>
      </c>
      <c r="G156" s="257"/>
      <c r="H156" s="304" t="s">
        <v>373</v>
      </c>
      <c r="I156" s="304" t="s">
        <v>336</v>
      </c>
      <c r="J156" s="304">
        <v>50</v>
      </c>
      <c r="K156" s="300"/>
    </row>
    <row r="157" ht="15" customHeight="1">
      <c r="B157" s="279"/>
      <c r="C157" s="304" t="s">
        <v>91</v>
      </c>
      <c r="D157" s="257"/>
      <c r="E157" s="257"/>
      <c r="F157" s="305" t="s">
        <v>334</v>
      </c>
      <c r="G157" s="257"/>
      <c r="H157" s="304" t="s">
        <v>395</v>
      </c>
      <c r="I157" s="304" t="s">
        <v>336</v>
      </c>
      <c r="J157" s="304" t="s">
        <v>396</v>
      </c>
      <c r="K157" s="300"/>
    </row>
    <row r="158" ht="15" customHeight="1">
      <c r="B158" s="279"/>
      <c r="C158" s="304" t="s">
        <v>397</v>
      </c>
      <c r="D158" s="257"/>
      <c r="E158" s="257"/>
      <c r="F158" s="305" t="s">
        <v>334</v>
      </c>
      <c r="G158" s="257"/>
      <c r="H158" s="304" t="s">
        <v>398</v>
      </c>
      <c r="I158" s="304" t="s">
        <v>368</v>
      </c>
      <c r="J158" s="304"/>
      <c r="K158" s="300"/>
    </row>
    <row r="159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ht="18.75" customHeight="1">
      <c r="B160" s="253"/>
      <c r="C160" s="257"/>
      <c r="D160" s="257"/>
      <c r="E160" s="257"/>
      <c r="F160" s="278"/>
      <c r="G160" s="257"/>
      <c r="H160" s="257"/>
      <c r="I160" s="257"/>
      <c r="J160" s="257"/>
      <c r="K160" s="253"/>
    </row>
    <row r="161" ht="18.75" customHeight="1">
      <c r="B161" s="264"/>
      <c r="C161" s="264"/>
      <c r="D161" s="264"/>
      <c r="E161" s="264"/>
      <c r="F161" s="264"/>
      <c r="G161" s="264"/>
      <c r="H161" s="264"/>
      <c r="I161" s="264"/>
      <c r="J161" s="264"/>
      <c r="K161" s="264"/>
    </row>
    <row r="162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ht="45" customHeight="1">
      <c r="B163" s="246"/>
      <c r="C163" s="247" t="s">
        <v>399</v>
      </c>
      <c r="D163" s="247"/>
      <c r="E163" s="247"/>
      <c r="F163" s="247"/>
      <c r="G163" s="247"/>
      <c r="H163" s="247"/>
      <c r="I163" s="247"/>
      <c r="J163" s="247"/>
      <c r="K163" s="248"/>
    </row>
    <row r="164" ht="17.25" customHeight="1">
      <c r="B164" s="246"/>
      <c r="C164" s="271" t="s">
        <v>328</v>
      </c>
      <c r="D164" s="271"/>
      <c r="E164" s="271"/>
      <c r="F164" s="271" t="s">
        <v>329</v>
      </c>
      <c r="G164" s="308"/>
      <c r="H164" s="309" t="s">
        <v>99</v>
      </c>
      <c r="I164" s="309" t="s">
        <v>58</v>
      </c>
      <c r="J164" s="271" t="s">
        <v>330</v>
      </c>
      <c r="K164" s="248"/>
    </row>
    <row r="165" ht="17.25" customHeight="1">
      <c r="B165" s="249"/>
      <c r="C165" s="273" t="s">
        <v>331</v>
      </c>
      <c r="D165" s="273"/>
      <c r="E165" s="273"/>
      <c r="F165" s="274" t="s">
        <v>332</v>
      </c>
      <c r="G165" s="310"/>
      <c r="H165" s="311"/>
      <c r="I165" s="311"/>
      <c r="J165" s="273" t="s">
        <v>333</v>
      </c>
      <c r="K165" s="251"/>
    </row>
    <row r="166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ht="15" customHeight="1">
      <c r="B167" s="279"/>
      <c r="C167" s="257" t="s">
        <v>337</v>
      </c>
      <c r="D167" s="257"/>
      <c r="E167" s="257"/>
      <c r="F167" s="278" t="s">
        <v>334</v>
      </c>
      <c r="G167" s="257"/>
      <c r="H167" s="257" t="s">
        <v>373</v>
      </c>
      <c r="I167" s="257" t="s">
        <v>336</v>
      </c>
      <c r="J167" s="257">
        <v>120</v>
      </c>
      <c r="K167" s="300"/>
    </row>
    <row r="168" ht="15" customHeight="1">
      <c r="B168" s="279"/>
      <c r="C168" s="257" t="s">
        <v>382</v>
      </c>
      <c r="D168" s="257"/>
      <c r="E168" s="257"/>
      <c r="F168" s="278" t="s">
        <v>334</v>
      </c>
      <c r="G168" s="257"/>
      <c r="H168" s="257" t="s">
        <v>383</v>
      </c>
      <c r="I168" s="257" t="s">
        <v>336</v>
      </c>
      <c r="J168" s="257" t="s">
        <v>384</v>
      </c>
      <c r="K168" s="300"/>
    </row>
    <row r="169" ht="15" customHeight="1">
      <c r="B169" s="279"/>
      <c r="C169" s="257" t="s">
        <v>283</v>
      </c>
      <c r="D169" s="257"/>
      <c r="E169" s="257"/>
      <c r="F169" s="278" t="s">
        <v>334</v>
      </c>
      <c r="G169" s="257"/>
      <c r="H169" s="257" t="s">
        <v>400</v>
      </c>
      <c r="I169" s="257" t="s">
        <v>336</v>
      </c>
      <c r="J169" s="257" t="s">
        <v>384</v>
      </c>
      <c r="K169" s="300"/>
    </row>
    <row r="170" ht="15" customHeight="1">
      <c r="B170" s="279"/>
      <c r="C170" s="257" t="s">
        <v>339</v>
      </c>
      <c r="D170" s="257"/>
      <c r="E170" s="257"/>
      <c r="F170" s="278" t="s">
        <v>340</v>
      </c>
      <c r="G170" s="257"/>
      <c r="H170" s="257" t="s">
        <v>400</v>
      </c>
      <c r="I170" s="257" t="s">
        <v>336</v>
      </c>
      <c r="J170" s="257">
        <v>50</v>
      </c>
      <c r="K170" s="300"/>
    </row>
    <row r="171" ht="15" customHeight="1">
      <c r="B171" s="279"/>
      <c r="C171" s="257" t="s">
        <v>342</v>
      </c>
      <c r="D171" s="257"/>
      <c r="E171" s="257"/>
      <c r="F171" s="278" t="s">
        <v>334</v>
      </c>
      <c r="G171" s="257"/>
      <c r="H171" s="257" t="s">
        <v>400</v>
      </c>
      <c r="I171" s="257" t="s">
        <v>344</v>
      </c>
      <c r="J171" s="257"/>
      <c r="K171" s="300"/>
    </row>
    <row r="172" ht="15" customHeight="1">
      <c r="B172" s="279"/>
      <c r="C172" s="257" t="s">
        <v>353</v>
      </c>
      <c r="D172" s="257"/>
      <c r="E172" s="257"/>
      <c r="F172" s="278" t="s">
        <v>340</v>
      </c>
      <c r="G172" s="257"/>
      <c r="H172" s="257" t="s">
        <v>400</v>
      </c>
      <c r="I172" s="257" t="s">
        <v>336</v>
      </c>
      <c r="J172" s="257">
        <v>50</v>
      </c>
      <c r="K172" s="300"/>
    </row>
    <row r="173" ht="15" customHeight="1">
      <c r="B173" s="279"/>
      <c r="C173" s="257" t="s">
        <v>361</v>
      </c>
      <c r="D173" s="257"/>
      <c r="E173" s="257"/>
      <c r="F173" s="278" t="s">
        <v>340</v>
      </c>
      <c r="G173" s="257"/>
      <c r="H173" s="257" t="s">
        <v>400</v>
      </c>
      <c r="I173" s="257" t="s">
        <v>336</v>
      </c>
      <c r="J173" s="257">
        <v>50</v>
      </c>
      <c r="K173" s="300"/>
    </row>
    <row r="174" ht="15" customHeight="1">
      <c r="B174" s="279"/>
      <c r="C174" s="257" t="s">
        <v>359</v>
      </c>
      <c r="D174" s="257"/>
      <c r="E174" s="257"/>
      <c r="F174" s="278" t="s">
        <v>340</v>
      </c>
      <c r="G174" s="257"/>
      <c r="H174" s="257" t="s">
        <v>400</v>
      </c>
      <c r="I174" s="257" t="s">
        <v>336</v>
      </c>
      <c r="J174" s="257">
        <v>50</v>
      </c>
      <c r="K174" s="300"/>
    </row>
    <row r="175" ht="15" customHeight="1">
      <c r="B175" s="279"/>
      <c r="C175" s="257" t="s">
        <v>98</v>
      </c>
      <c r="D175" s="257"/>
      <c r="E175" s="257"/>
      <c r="F175" s="278" t="s">
        <v>334</v>
      </c>
      <c r="G175" s="257"/>
      <c r="H175" s="257" t="s">
        <v>401</v>
      </c>
      <c r="I175" s="257" t="s">
        <v>402</v>
      </c>
      <c r="J175" s="257"/>
      <c r="K175" s="300"/>
    </row>
    <row r="176" ht="15" customHeight="1">
      <c r="B176" s="279"/>
      <c r="C176" s="257" t="s">
        <v>58</v>
      </c>
      <c r="D176" s="257"/>
      <c r="E176" s="257"/>
      <c r="F176" s="278" t="s">
        <v>334</v>
      </c>
      <c r="G176" s="257"/>
      <c r="H176" s="257" t="s">
        <v>403</v>
      </c>
      <c r="I176" s="257" t="s">
        <v>404</v>
      </c>
      <c r="J176" s="257">
        <v>1</v>
      </c>
      <c r="K176" s="300"/>
    </row>
    <row r="177" ht="15" customHeight="1">
      <c r="B177" s="279"/>
      <c r="C177" s="257" t="s">
        <v>54</v>
      </c>
      <c r="D177" s="257"/>
      <c r="E177" s="257"/>
      <c r="F177" s="278" t="s">
        <v>334</v>
      </c>
      <c r="G177" s="257"/>
      <c r="H177" s="257" t="s">
        <v>405</v>
      </c>
      <c r="I177" s="257" t="s">
        <v>336</v>
      </c>
      <c r="J177" s="257">
        <v>20</v>
      </c>
      <c r="K177" s="300"/>
    </row>
    <row r="178" ht="15" customHeight="1">
      <c r="B178" s="279"/>
      <c r="C178" s="257" t="s">
        <v>99</v>
      </c>
      <c r="D178" s="257"/>
      <c r="E178" s="257"/>
      <c r="F178" s="278" t="s">
        <v>334</v>
      </c>
      <c r="G178" s="257"/>
      <c r="H178" s="257" t="s">
        <v>406</v>
      </c>
      <c r="I178" s="257" t="s">
        <v>336</v>
      </c>
      <c r="J178" s="257">
        <v>255</v>
      </c>
      <c r="K178" s="300"/>
    </row>
    <row r="179" ht="15" customHeight="1">
      <c r="B179" s="279"/>
      <c r="C179" s="257" t="s">
        <v>100</v>
      </c>
      <c r="D179" s="257"/>
      <c r="E179" s="257"/>
      <c r="F179" s="278" t="s">
        <v>334</v>
      </c>
      <c r="G179" s="257"/>
      <c r="H179" s="257" t="s">
        <v>299</v>
      </c>
      <c r="I179" s="257" t="s">
        <v>336</v>
      </c>
      <c r="J179" s="257">
        <v>10</v>
      </c>
      <c r="K179" s="300"/>
    </row>
    <row r="180" ht="15" customHeight="1">
      <c r="B180" s="279"/>
      <c r="C180" s="257" t="s">
        <v>101</v>
      </c>
      <c r="D180" s="257"/>
      <c r="E180" s="257"/>
      <c r="F180" s="278" t="s">
        <v>334</v>
      </c>
      <c r="G180" s="257"/>
      <c r="H180" s="257" t="s">
        <v>407</v>
      </c>
      <c r="I180" s="257" t="s">
        <v>368</v>
      </c>
      <c r="J180" s="257"/>
      <c r="K180" s="300"/>
    </row>
    <row r="181" ht="15" customHeight="1">
      <c r="B181" s="279"/>
      <c r="C181" s="257" t="s">
        <v>408</v>
      </c>
      <c r="D181" s="257"/>
      <c r="E181" s="257"/>
      <c r="F181" s="278" t="s">
        <v>334</v>
      </c>
      <c r="G181" s="257"/>
      <c r="H181" s="257" t="s">
        <v>409</v>
      </c>
      <c r="I181" s="257" t="s">
        <v>368</v>
      </c>
      <c r="J181" s="257"/>
      <c r="K181" s="300"/>
    </row>
    <row r="182" ht="15" customHeight="1">
      <c r="B182" s="279"/>
      <c r="C182" s="257" t="s">
        <v>397</v>
      </c>
      <c r="D182" s="257"/>
      <c r="E182" s="257"/>
      <c r="F182" s="278" t="s">
        <v>334</v>
      </c>
      <c r="G182" s="257"/>
      <c r="H182" s="257" t="s">
        <v>410</v>
      </c>
      <c r="I182" s="257" t="s">
        <v>368</v>
      </c>
      <c r="J182" s="257"/>
      <c r="K182" s="300"/>
    </row>
    <row r="183" ht="15" customHeight="1">
      <c r="B183" s="279"/>
      <c r="C183" s="257" t="s">
        <v>103</v>
      </c>
      <c r="D183" s="257"/>
      <c r="E183" s="257"/>
      <c r="F183" s="278" t="s">
        <v>340</v>
      </c>
      <c r="G183" s="257"/>
      <c r="H183" s="257" t="s">
        <v>411</v>
      </c>
      <c r="I183" s="257" t="s">
        <v>336</v>
      </c>
      <c r="J183" s="257">
        <v>50</v>
      </c>
      <c r="K183" s="300"/>
    </row>
    <row r="184" ht="15" customHeight="1">
      <c r="B184" s="279"/>
      <c r="C184" s="257" t="s">
        <v>412</v>
      </c>
      <c r="D184" s="257"/>
      <c r="E184" s="257"/>
      <c r="F184" s="278" t="s">
        <v>340</v>
      </c>
      <c r="G184" s="257"/>
      <c r="H184" s="257" t="s">
        <v>413</v>
      </c>
      <c r="I184" s="257" t="s">
        <v>414</v>
      </c>
      <c r="J184" s="257"/>
      <c r="K184" s="300"/>
    </row>
    <row r="185" ht="15" customHeight="1">
      <c r="B185" s="279"/>
      <c r="C185" s="257" t="s">
        <v>415</v>
      </c>
      <c r="D185" s="257"/>
      <c r="E185" s="257"/>
      <c r="F185" s="278" t="s">
        <v>340</v>
      </c>
      <c r="G185" s="257"/>
      <c r="H185" s="257" t="s">
        <v>416</v>
      </c>
      <c r="I185" s="257" t="s">
        <v>414</v>
      </c>
      <c r="J185" s="257"/>
      <c r="K185" s="300"/>
    </row>
    <row r="186" ht="15" customHeight="1">
      <c r="B186" s="279"/>
      <c r="C186" s="257" t="s">
        <v>417</v>
      </c>
      <c r="D186" s="257"/>
      <c r="E186" s="257"/>
      <c r="F186" s="278" t="s">
        <v>340</v>
      </c>
      <c r="G186" s="257"/>
      <c r="H186" s="257" t="s">
        <v>418</v>
      </c>
      <c r="I186" s="257" t="s">
        <v>414</v>
      </c>
      <c r="J186" s="257"/>
      <c r="K186" s="300"/>
    </row>
    <row r="187" ht="15" customHeight="1">
      <c r="B187" s="279"/>
      <c r="C187" s="312" t="s">
        <v>419</v>
      </c>
      <c r="D187" s="257"/>
      <c r="E187" s="257"/>
      <c r="F187" s="278" t="s">
        <v>340</v>
      </c>
      <c r="G187" s="257"/>
      <c r="H187" s="257" t="s">
        <v>420</v>
      </c>
      <c r="I187" s="257" t="s">
        <v>421</v>
      </c>
      <c r="J187" s="313" t="s">
        <v>422</v>
      </c>
      <c r="K187" s="300"/>
    </row>
    <row r="188" ht="15" customHeight="1">
      <c r="B188" s="279"/>
      <c r="C188" s="263" t="s">
        <v>43</v>
      </c>
      <c r="D188" s="257"/>
      <c r="E188" s="257"/>
      <c r="F188" s="278" t="s">
        <v>334</v>
      </c>
      <c r="G188" s="257"/>
      <c r="H188" s="253" t="s">
        <v>423</v>
      </c>
      <c r="I188" s="257" t="s">
        <v>424</v>
      </c>
      <c r="J188" s="257"/>
      <c r="K188" s="300"/>
    </row>
    <row r="189" ht="15" customHeight="1">
      <c r="B189" s="279"/>
      <c r="C189" s="263" t="s">
        <v>425</v>
      </c>
      <c r="D189" s="257"/>
      <c r="E189" s="257"/>
      <c r="F189" s="278" t="s">
        <v>334</v>
      </c>
      <c r="G189" s="257"/>
      <c r="H189" s="257" t="s">
        <v>426</v>
      </c>
      <c r="I189" s="257" t="s">
        <v>368</v>
      </c>
      <c r="J189" s="257"/>
      <c r="K189" s="300"/>
    </row>
    <row r="190" ht="15" customHeight="1">
      <c r="B190" s="279"/>
      <c r="C190" s="263" t="s">
        <v>427</v>
      </c>
      <c r="D190" s="257"/>
      <c r="E190" s="257"/>
      <c r="F190" s="278" t="s">
        <v>334</v>
      </c>
      <c r="G190" s="257"/>
      <c r="H190" s="257" t="s">
        <v>428</v>
      </c>
      <c r="I190" s="257" t="s">
        <v>368</v>
      </c>
      <c r="J190" s="257"/>
      <c r="K190" s="300"/>
    </row>
    <row r="191" ht="15" customHeight="1">
      <c r="B191" s="279"/>
      <c r="C191" s="263" t="s">
        <v>429</v>
      </c>
      <c r="D191" s="257"/>
      <c r="E191" s="257"/>
      <c r="F191" s="278" t="s">
        <v>340</v>
      </c>
      <c r="G191" s="257"/>
      <c r="H191" s="257" t="s">
        <v>430</v>
      </c>
      <c r="I191" s="257" t="s">
        <v>368</v>
      </c>
      <c r="J191" s="257"/>
      <c r="K191" s="300"/>
    </row>
    <row r="192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ht="18.75" customHeight="1">
      <c r="B193" s="253"/>
      <c r="C193" s="257"/>
      <c r="D193" s="257"/>
      <c r="E193" s="257"/>
      <c r="F193" s="278"/>
      <c r="G193" s="257"/>
      <c r="H193" s="257"/>
      <c r="I193" s="257"/>
      <c r="J193" s="257"/>
      <c r="K193" s="253"/>
    </row>
    <row r="194" ht="18.75" customHeight="1">
      <c r="B194" s="253"/>
      <c r="C194" s="257"/>
      <c r="D194" s="257"/>
      <c r="E194" s="257"/>
      <c r="F194" s="278"/>
      <c r="G194" s="257"/>
      <c r="H194" s="257"/>
      <c r="I194" s="257"/>
      <c r="J194" s="257"/>
      <c r="K194" s="253"/>
    </row>
    <row r="195" ht="18.75" customHeight="1">
      <c r="B195" s="264"/>
      <c r="C195" s="264"/>
      <c r="D195" s="264"/>
      <c r="E195" s="264"/>
      <c r="F195" s="264"/>
      <c r="G195" s="264"/>
      <c r="H195" s="264"/>
      <c r="I195" s="264"/>
      <c r="J195" s="264"/>
      <c r="K195" s="264"/>
    </row>
    <row r="196" ht="13.5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ht="21">
      <c r="B197" s="246"/>
      <c r="C197" s="247" t="s">
        <v>431</v>
      </c>
      <c r="D197" s="247"/>
      <c r="E197" s="247"/>
      <c r="F197" s="247"/>
      <c r="G197" s="247"/>
      <c r="H197" s="247"/>
      <c r="I197" s="247"/>
      <c r="J197" s="247"/>
      <c r="K197" s="248"/>
    </row>
    <row r="198" ht="25.5" customHeight="1">
      <c r="B198" s="246"/>
      <c r="C198" s="315" t="s">
        <v>432</v>
      </c>
      <c r="D198" s="315"/>
      <c r="E198" s="315"/>
      <c r="F198" s="315" t="s">
        <v>433</v>
      </c>
      <c r="G198" s="316"/>
      <c r="H198" s="315" t="s">
        <v>434</v>
      </c>
      <c r="I198" s="315"/>
      <c r="J198" s="315"/>
      <c r="K198" s="248"/>
    </row>
    <row r="199" ht="5.25" customHeight="1">
      <c r="B199" s="279"/>
      <c r="C199" s="276"/>
      <c r="D199" s="276"/>
      <c r="E199" s="276"/>
      <c r="F199" s="276"/>
      <c r="G199" s="257"/>
      <c r="H199" s="276"/>
      <c r="I199" s="276"/>
      <c r="J199" s="276"/>
      <c r="K199" s="300"/>
    </row>
    <row r="200" ht="15" customHeight="1">
      <c r="B200" s="279"/>
      <c r="C200" s="257" t="s">
        <v>424</v>
      </c>
      <c r="D200" s="257"/>
      <c r="E200" s="257"/>
      <c r="F200" s="278" t="s">
        <v>44</v>
      </c>
      <c r="G200" s="257"/>
      <c r="H200" s="257" t="s">
        <v>435</v>
      </c>
      <c r="I200" s="257"/>
      <c r="J200" s="257"/>
      <c r="K200" s="300"/>
    </row>
    <row r="201" ht="15" customHeight="1">
      <c r="B201" s="279"/>
      <c r="C201" s="285"/>
      <c r="D201" s="257"/>
      <c r="E201" s="257"/>
      <c r="F201" s="278" t="s">
        <v>45</v>
      </c>
      <c r="G201" s="257"/>
      <c r="H201" s="257" t="s">
        <v>436</v>
      </c>
      <c r="I201" s="257"/>
      <c r="J201" s="257"/>
      <c r="K201" s="300"/>
    </row>
    <row r="202" ht="15" customHeight="1">
      <c r="B202" s="279"/>
      <c r="C202" s="285"/>
      <c r="D202" s="257"/>
      <c r="E202" s="257"/>
      <c r="F202" s="278" t="s">
        <v>48</v>
      </c>
      <c r="G202" s="257"/>
      <c r="H202" s="257" t="s">
        <v>437</v>
      </c>
      <c r="I202" s="257"/>
      <c r="J202" s="257"/>
      <c r="K202" s="300"/>
    </row>
    <row r="203" ht="15" customHeight="1">
      <c r="B203" s="279"/>
      <c r="C203" s="257"/>
      <c r="D203" s="257"/>
      <c r="E203" s="257"/>
      <c r="F203" s="278" t="s">
        <v>46</v>
      </c>
      <c r="G203" s="257"/>
      <c r="H203" s="257" t="s">
        <v>438</v>
      </c>
      <c r="I203" s="257"/>
      <c r="J203" s="257"/>
      <c r="K203" s="300"/>
    </row>
    <row r="204" ht="15" customHeight="1">
      <c r="B204" s="279"/>
      <c r="C204" s="257"/>
      <c r="D204" s="257"/>
      <c r="E204" s="257"/>
      <c r="F204" s="278" t="s">
        <v>47</v>
      </c>
      <c r="G204" s="257"/>
      <c r="H204" s="257" t="s">
        <v>439</v>
      </c>
      <c r="I204" s="257"/>
      <c r="J204" s="257"/>
      <c r="K204" s="300"/>
    </row>
    <row r="205" ht="15" customHeight="1">
      <c r="B205" s="279"/>
      <c r="C205" s="257"/>
      <c r="D205" s="257"/>
      <c r="E205" s="257"/>
      <c r="F205" s="278"/>
      <c r="G205" s="257"/>
      <c r="H205" s="257"/>
      <c r="I205" s="257"/>
      <c r="J205" s="257"/>
      <c r="K205" s="300"/>
    </row>
    <row r="206" ht="15" customHeight="1">
      <c r="B206" s="279"/>
      <c r="C206" s="257" t="s">
        <v>380</v>
      </c>
      <c r="D206" s="257"/>
      <c r="E206" s="257"/>
      <c r="F206" s="278" t="s">
        <v>78</v>
      </c>
      <c r="G206" s="257"/>
      <c r="H206" s="257" t="s">
        <v>440</v>
      </c>
      <c r="I206" s="257"/>
      <c r="J206" s="257"/>
      <c r="K206" s="300"/>
    </row>
    <row r="207" ht="15" customHeight="1">
      <c r="B207" s="279"/>
      <c r="C207" s="285"/>
      <c r="D207" s="257"/>
      <c r="E207" s="257"/>
      <c r="F207" s="278" t="s">
        <v>277</v>
      </c>
      <c r="G207" s="257"/>
      <c r="H207" s="257" t="s">
        <v>278</v>
      </c>
      <c r="I207" s="257"/>
      <c r="J207" s="257"/>
      <c r="K207" s="300"/>
    </row>
    <row r="208" ht="15" customHeight="1">
      <c r="B208" s="279"/>
      <c r="C208" s="257"/>
      <c r="D208" s="257"/>
      <c r="E208" s="257"/>
      <c r="F208" s="278" t="s">
        <v>275</v>
      </c>
      <c r="G208" s="257"/>
      <c r="H208" s="257" t="s">
        <v>441</v>
      </c>
      <c r="I208" s="257"/>
      <c r="J208" s="257"/>
      <c r="K208" s="300"/>
    </row>
    <row r="209" ht="15" customHeight="1">
      <c r="B209" s="317"/>
      <c r="C209" s="285"/>
      <c r="D209" s="285"/>
      <c r="E209" s="285"/>
      <c r="F209" s="278" t="s">
        <v>279</v>
      </c>
      <c r="G209" s="263"/>
      <c r="H209" s="304" t="s">
        <v>280</v>
      </c>
      <c r="I209" s="304"/>
      <c r="J209" s="304"/>
      <c r="K209" s="318"/>
    </row>
    <row r="210" ht="15" customHeight="1">
      <c r="B210" s="317"/>
      <c r="C210" s="285"/>
      <c r="D210" s="285"/>
      <c r="E210" s="285"/>
      <c r="F210" s="278" t="s">
        <v>281</v>
      </c>
      <c r="G210" s="263"/>
      <c r="H210" s="304" t="s">
        <v>442</v>
      </c>
      <c r="I210" s="304"/>
      <c r="J210" s="304"/>
      <c r="K210" s="318"/>
    </row>
    <row r="211" ht="15" customHeight="1">
      <c r="B211" s="317"/>
      <c r="C211" s="285"/>
      <c r="D211" s="285"/>
      <c r="E211" s="285"/>
      <c r="F211" s="319"/>
      <c r="G211" s="263"/>
      <c r="H211" s="320"/>
      <c r="I211" s="320"/>
      <c r="J211" s="320"/>
      <c r="K211" s="318"/>
    </row>
    <row r="212" ht="15" customHeight="1">
      <c r="B212" s="317"/>
      <c r="C212" s="257" t="s">
        <v>404</v>
      </c>
      <c r="D212" s="285"/>
      <c r="E212" s="285"/>
      <c r="F212" s="278">
        <v>1</v>
      </c>
      <c r="G212" s="263"/>
      <c r="H212" s="304" t="s">
        <v>443</v>
      </c>
      <c r="I212" s="304"/>
      <c r="J212" s="304"/>
      <c r="K212" s="318"/>
    </row>
    <row r="213" ht="15" customHeight="1">
      <c r="B213" s="317"/>
      <c r="C213" s="285"/>
      <c r="D213" s="285"/>
      <c r="E213" s="285"/>
      <c r="F213" s="278">
        <v>2</v>
      </c>
      <c r="G213" s="263"/>
      <c r="H213" s="304" t="s">
        <v>444</v>
      </c>
      <c r="I213" s="304"/>
      <c r="J213" s="304"/>
      <c r="K213" s="318"/>
    </row>
    <row r="214" ht="15" customHeight="1">
      <c r="B214" s="317"/>
      <c r="C214" s="285"/>
      <c r="D214" s="285"/>
      <c r="E214" s="285"/>
      <c r="F214" s="278">
        <v>3</v>
      </c>
      <c r="G214" s="263"/>
      <c r="H214" s="304" t="s">
        <v>445</v>
      </c>
      <c r="I214" s="304"/>
      <c r="J214" s="304"/>
      <c r="K214" s="318"/>
    </row>
    <row r="215" ht="15" customHeight="1">
      <c r="B215" s="317"/>
      <c r="C215" s="285"/>
      <c r="D215" s="285"/>
      <c r="E215" s="285"/>
      <c r="F215" s="278">
        <v>4</v>
      </c>
      <c r="G215" s="263"/>
      <c r="H215" s="304" t="s">
        <v>446</v>
      </c>
      <c r="I215" s="304"/>
      <c r="J215" s="304"/>
      <c r="K215" s="318"/>
    </row>
    <row r="216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2019-01-23T09:27:21Z</dcterms:created>
  <dcterms:modified xsi:type="dcterms:W3CDTF">2019-01-23T09:27:25Z</dcterms:modified>
</cp:coreProperties>
</file>