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4\094_Family pointy\"/>
    </mc:Choice>
  </mc:AlternateContent>
  <xr:revisionPtr revIDLastSave="0" documentId="8_{ED165429-4D32-4507-8AC3-14B934C3999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5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'05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'05 01 Pol'!$A$1:$Y$99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9" i="1" s="1"/>
  <c r="J58" i="1" s="1"/>
  <c r="I53" i="1"/>
  <c r="I52" i="1"/>
  <c r="G41" i="1"/>
  <c r="F41" i="1"/>
  <c r="G40" i="1"/>
  <c r="F40" i="1"/>
  <c r="G39" i="1"/>
  <c r="F39" i="1"/>
  <c r="G89" i="12"/>
  <c r="G8" i="12"/>
  <c r="K8" i="12"/>
  <c r="O8" i="12"/>
  <c r="Q8" i="12"/>
  <c r="G9" i="12"/>
  <c r="I9" i="12"/>
  <c r="I8" i="12" s="1"/>
  <c r="K9" i="12"/>
  <c r="M9" i="12"/>
  <c r="M8" i="12" s="1"/>
  <c r="O9" i="12"/>
  <c r="Q9" i="12"/>
  <c r="V9" i="12"/>
  <c r="V8" i="12" s="1"/>
  <c r="G11" i="12"/>
  <c r="K11" i="12"/>
  <c r="O11" i="12"/>
  <c r="V11" i="12"/>
  <c r="G12" i="12"/>
  <c r="I12" i="12"/>
  <c r="I11" i="12" s="1"/>
  <c r="K12" i="12"/>
  <c r="M12" i="12"/>
  <c r="M11" i="12" s="1"/>
  <c r="O12" i="12"/>
  <c r="Q12" i="12"/>
  <c r="Q11" i="12" s="1"/>
  <c r="V12" i="12"/>
  <c r="G14" i="12"/>
  <c r="K14" i="12"/>
  <c r="O14" i="12"/>
  <c r="V14" i="12"/>
  <c r="G15" i="12"/>
  <c r="I15" i="12"/>
  <c r="I14" i="12" s="1"/>
  <c r="K15" i="12"/>
  <c r="M15" i="12"/>
  <c r="M14" i="12" s="1"/>
  <c r="O15" i="12"/>
  <c r="Q15" i="12"/>
  <c r="Q14" i="12" s="1"/>
  <c r="V15" i="12"/>
  <c r="G18" i="12"/>
  <c r="I18" i="12"/>
  <c r="I17" i="12" s="1"/>
  <c r="K18" i="12"/>
  <c r="M18" i="12"/>
  <c r="O18" i="12"/>
  <c r="Q18" i="12"/>
  <c r="Q17" i="12" s="1"/>
  <c r="V18" i="12"/>
  <c r="G20" i="12"/>
  <c r="G17" i="12" s="1"/>
  <c r="I20" i="12"/>
  <c r="K20" i="12"/>
  <c r="K17" i="12" s="1"/>
  <c r="O20" i="12"/>
  <c r="Q20" i="12"/>
  <c r="V20" i="12"/>
  <c r="V17" i="12" s="1"/>
  <c r="G22" i="12"/>
  <c r="I22" i="12"/>
  <c r="K22" i="12"/>
  <c r="M22" i="12"/>
  <c r="O22" i="12"/>
  <c r="Q22" i="12"/>
  <c r="V22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O17" i="12" s="1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M40" i="12" s="1"/>
  <c r="I40" i="12"/>
  <c r="K40" i="12"/>
  <c r="O40" i="12"/>
  <c r="Q40" i="12"/>
  <c r="V40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0" i="12"/>
  <c r="M60" i="12" s="1"/>
  <c r="I60" i="12"/>
  <c r="K60" i="12"/>
  <c r="O60" i="12"/>
  <c r="Q60" i="12"/>
  <c r="V60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1" i="12"/>
  <c r="M71" i="12" s="1"/>
  <c r="I71" i="12"/>
  <c r="K71" i="12"/>
  <c r="K70" i="12" s="1"/>
  <c r="O71" i="12"/>
  <c r="O70" i="12" s="1"/>
  <c r="Q71" i="12"/>
  <c r="V71" i="12"/>
  <c r="G74" i="12"/>
  <c r="I74" i="12"/>
  <c r="I70" i="12" s="1"/>
  <c r="K74" i="12"/>
  <c r="M74" i="12"/>
  <c r="O74" i="12"/>
  <c r="Q74" i="12"/>
  <c r="Q70" i="12" s="1"/>
  <c r="V74" i="12"/>
  <c r="G76" i="12"/>
  <c r="M76" i="12" s="1"/>
  <c r="I76" i="12"/>
  <c r="K76" i="12"/>
  <c r="O76" i="12"/>
  <c r="Q76" i="12"/>
  <c r="V76" i="12"/>
  <c r="V70" i="12" s="1"/>
  <c r="G78" i="12"/>
  <c r="I78" i="12"/>
  <c r="K78" i="12"/>
  <c r="M78" i="12"/>
  <c r="O78" i="12"/>
  <c r="Q78" i="12"/>
  <c r="V78" i="12"/>
  <c r="G81" i="12"/>
  <c r="O81" i="12"/>
  <c r="G82" i="12"/>
  <c r="I82" i="12"/>
  <c r="I81" i="12" s="1"/>
  <c r="K82" i="12"/>
  <c r="M82" i="12"/>
  <c r="O82" i="12"/>
  <c r="Q82" i="12"/>
  <c r="Q81" i="12" s="1"/>
  <c r="V82" i="12"/>
  <c r="G83" i="12"/>
  <c r="M83" i="12" s="1"/>
  <c r="M81" i="12" s="1"/>
  <c r="I83" i="12"/>
  <c r="K83" i="12"/>
  <c r="K81" i="12" s="1"/>
  <c r="O83" i="12"/>
  <c r="Q83" i="12"/>
  <c r="V83" i="12"/>
  <c r="V81" i="12" s="1"/>
  <c r="G84" i="12"/>
  <c r="I84" i="12"/>
  <c r="K84" i="12"/>
  <c r="M84" i="12"/>
  <c r="O84" i="12"/>
  <c r="Q84" i="12"/>
  <c r="V84" i="12"/>
  <c r="G85" i="12"/>
  <c r="G86" i="12"/>
  <c r="I86" i="12"/>
  <c r="I85" i="12" s="1"/>
  <c r="K86" i="12"/>
  <c r="M86" i="12"/>
  <c r="M85" i="12" s="1"/>
  <c r="O86" i="12"/>
  <c r="Q86" i="12"/>
  <c r="Q85" i="12" s="1"/>
  <c r="V86" i="12"/>
  <c r="G87" i="12"/>
  <c r="M87" i="12" s="1"/>
  <c r="I87" i="12"/>
  <c r="K87" i="12"/>
  <c r="K85" i="12" s="1"/>
  <c r="O87" i="12"/>
  <c r="O85" i="12" s="1"/>
  <c r="Q87" i="12"/>
  <c r="V87" i="12"/>
  <c r="V85" i="12" s="1"/>
  <c r="AE89" i="12"/>
  <c r="I20" i="1"/>
  <c r="I19" i="1"/>
  <c r="I18" i="1"/>
  <c r="I17" i="1"/>
  <c r="I16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4" i="1" l="1"/>
  <c r="J55" i="1"/>
  <c r="J52" i="1"/>
  <c r="J56" i="1"/>
  <c r="J53" i="1"/>
  <c r="J57" i="1"/>
  <c r="A26" i="1"/>
  <c r="G26" i="1"/>
  <c r="G28" i="1"/>
  <c r="G23" i="1"/>
  <c r="M17" i="12"/>
  <c r="M70" i="12"/>
  <c r="G70" i="12"/>
  <c r="AF89" i="12"/>
  <c r="M20" i="12"/>
  <c r="I21" i="1"/>
  <c r="I39" i="1"/>
  <c r="I42" i="1" s="1"/>
  <c r="J59" i="1" l="1"/>
  <c r="A23" i="1"/>
  <c r="J39" i="1"/>
  <c r="J42" i="1" s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C3BC1CAD-DC5F-4893-BB94-0256B5ADD062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E9656F-8ABC-4171-BCA1-36BE9408AF16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<sst xmlns="http://schemas.openxmlformats.org/spreadsheetml/2006/main" count="552" uniqueCount="220">
  <si>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</si>
  <si>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</si>
  <si>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</si>
  <si>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</si>
  <si>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</si>
  <si>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</si>
  <si>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</si>
  <si>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</si>
  <si>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</si>
  <si>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</si>
  <si>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</si>
  <si>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</si>
  <si>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</si>
  <si>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</si>
  <si>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</si>
  <si>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</si>
  <si>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</si>
  <si>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</si>
  <si>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</si>
  <si>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</si>
  <si>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</si>
  <si>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</si>
  <si>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</si>
  <si>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</si>
  <si>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</si>
  <si>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</si>
  <si>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</si>
  <si>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</si>
  <si>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</si>
  <si>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</si>
  <si>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</si>
  <si>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</si>
  <si>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</si>
  <si>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</si>
  <si>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</si>
  <si>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</si>
  <si>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</si>
  <si>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</si>
  <si>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</si>
  <si>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</si>
  <si>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</si>
  <si>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</si>
  <si>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</si>
  <si>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</si>
  <si>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Položkový rozpočet_rev1</t>
  </si>
  <si>
    <t>05</t>
  </si>
  <si>
    <t>Koliště 19</t>
  </si>
  <si>
    <t>Objekt:</t>
  </si>
  <si>
    <t>Rozpočet:</t>
  </si>
  <si>
    <t>2024094</t>
  </si>
  <si>
    <t>Studie interiéru Family Point</t>
  </si>
  <si>
    <t>Stavba</t>
  </si>
  <si>
    <t>Celkem za stavbu</t>
  </si>
  <si>
    <t>CZK</t>
  </si>
  <si>
    <t>#POPS</t>
  </si>
  <si>
    <t>Popis stavby: 2024094 - Studie interiéru Family Point</t>
  </si>
  <si>
    <t>#POPO</t>
  </si>
  <si>
    <t>Popis objektu: 05 - Koliště 19</t>
  </si>
  <si>
    <t>#POPR</t>
  </si>
  <si>
    <t>Popis rozpočtu: 01 - Položkový rozpočet_rev1</t>
  </si>
  <si>
    <t>Rekapitulace dílů</t>
  </si>
  <si>
    <t>Typ dílu</t>
  </si>
  <si>
    <t>61</t>
  </si>
  <si>
    <t>Úpravy povrchů vnitřní</t>
  </si>
  <si>
    <t>96</t>
  </si>
  <si>
    <t>Bourání konstrukcí</t>
  </si>
  <si>
    <t>784</t>
  </si>
  <si>
    <t>Malby</t>
  </si>
  <si>
    <t>799</t>
  </si>
  <si>
    <t>Ostatní</t>
  </si>
  <si>
    <t>M65</t>
  </si>
  <si>
    <t>Elektroinstalace a veřejné osvětlení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</si>
  <si>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</si>
  <si>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</si>
  <si>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</si>
  <si>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</si>
  <si>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</si>
  <si>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</si>
  <si>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</si>
  <si>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</si>
  <si>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</si>
  <si>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</si>
  <si>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</si>
  <si>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</si>
  <si>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</si>
  <si>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</si>
  <si>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</si>
  <si>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</si>
  <si>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</si>
  <si>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</si>
  <si>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</si>
  <si>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</si>
  <si>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</si>
  <si>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</si>
  <si>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</si>
  <si>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</si>
  <si>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</si>
  <si>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</si>
  <si>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</si>
  <si>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</si>
  <si>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</si>
  <si>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</si>
  <si>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611401311R00</t>
  </si>
  <si>
    <t>Oprava omítky malého rozsahu</t>
  </si>
  <si>
    <t>kus</t>
  </si>
  <si>
    <t>RTS 25/ I</t>
  </si>
  <si>
    <t>RTS 24/ II</t>
  </si>
  <si>
    <t>Práce</t>
  </si>
  <si>
    <t>Běžná</t>
  </si>
  <si>
    <t>POL1_</t>
  </si>
  <si>
    <t>rozsah bude upřesněn na místě dle stavu : 1</t>
  </si>
  <si>
    <t>VV</t>
  </si>
  <si>
    <t>96001.R</t>
  </si>
  <si>
    <t>Demontáž a likvidace stávajícího vybavení vč. odvozu na skládku a poplatku za skládkovné</t>
  </si>
  <si>
    <t>soubor</t>
  </si>
  <si>
    <t>Vlastní</t>
  </si>
  <si>
    <t>Indiv</t>
  </si>
  <si>
    <t>Rozsah bude upřesněn investorem evt. dle prohlídky : 1</t>
  </si>
  <si>
    <t>784498922R00</t>
  </si>
  <si>
    <t>Lokální oprava maleb</t>
  </si>
  <si>
    <t>799001.R</t>
  </si>
  <si>
    <t>Pedálový odpadkový koš, viz. vizualizace, 30l, světle modrá, 29,3x67,9 cm</t>
  </si>
  <si>
    <t>K - položka obsahuje dodávku i případnou montáž : 1</t>
  </si>
  <si>
    <t>799002.R</t>
  </si>
  <si>
    <t>Dětská knihovna, viz. vizualizace, 79x131x30cm</t>
  </si>
  <si>
    <t>Kn - položka obsahuje dodávku i případnou montáž : 1</t>
  </si>
  <si>
    <t>799002.RA</t>
  </si>
  <si>
    <t>Dětská knihovna, viz. vizualizace, 74x120x40cm - alternativa</t>
  </si>
  <si>
    <t>Kn (alternativa) - položka obsahuje dodávku i případnou montáž : 0</t>
  </si>
  <si>
    <t>799003.R</t>
  </si>
  <si>
    <t>Dětský stolek a dvě židle, viz. vizualizace, vzor zaječí ouška</t>
  </si>
  <si>
    <t>St - položka obsahuje dodávku i případnou montáž : 1</t>
  </si>
  <si>
    <t>799003.RA</t>
  </si>
  <si>
    <t>Víceúčelový dětský stolek se židlemi, viz. vizualizace - alternativa</t>
  </si>
  <si>
    <t>St (alternativa) - položka obsahuje dodávku i případnou montáž : 0</t>
  </si>
  <si>
    <t>799004.R</t>
  </si>
  <si>
    <t>Stojan s informačními letáky, A4, transparentní, viz. vizualizace</t>
  </si>
  <si>
    <t>L - položka obsahuje dodávku i případnou montáž : 3</t>
  </si>
  <si>
    <t>799005.R</t>
  </si>
  <si>
    <t>Taburet s úložným prostorem, viz vizualizace, 44x41cm</t>
  </si>
  <si>
    <t>T - položka obsahuje dodávku i případnou montáž : 1</t>
  </si>
  <si>
    <t>799006.R</t>
  </si>
  <si>
    <t>Pěnové puzzle, sada 9ks, viz vizualizace</t>
  </si>
  <si>
    <t>P - položka obsahuje dodávku i případnou montáž : 6</t>
  </si>
  <si>
    <t>799006.RA</t>
  </si>
  <si>
    <t>Koberec, viz. vizualizace (barvy), rozměr 120x180 - alternativa</t>
  </si>
  <si>
    <t>P (alternativa) - položka obsahuje dodávku i případnou montáž : 0</t>
  </si>
  <si>
    <t>799006.RB</t>
  </si>
  <si>
    <t>Koberec, viz. vizualizace (barvy), rozměr 140x200 - alternativa</t>
  </si>
  <si>
    <t>799006.RC</t>
  </si>
  <si>
    <t>Koberec, viz. vizualizace (barvy), rozměr 160x230 - alternativa</t>
  </si>
  <si>
    <t>799006.RD</t>
  </si>
  <si>
    <t>Koberec, viz. vizualizace (zvířata), rozměr 80x150 - alternativa</t>
  </si>
  <si>
    <t>799006.RE</t>
  </si>
  <si>
    <t>Koberec, viz. vizualizace (zvířata), rozměr 120x170 - alternativa</t>
  </si>
  <si>
    <t>799006.RF</t>
  </si>
  <si>
    <t>Koberec, viz. vizualizace (zvířata), rozměr 140x190 - alternativa</t>
  </si>
  <si>
    <t>799006.RG</t>
  </si>
  <si>
    <t>Koberec, viz. vizualizace (zvířata), rozměr 160x220 - alternativa</t>
  </si>
  <si>
    <t>799006.RH</t>
  </si>
  <si>
    <t>Koberec, viz. vizualizace (zvířata), rozměr 180x270 - alternativa</t>
  </si>
  <si>
    <t>799006.RI</t>
  </si>
  <si>
    <t>Koberec, viz. vizualizace (zvířata), rozměr 200x290 - alternativa</t>
  </si>
  <si>
    <t>799007.R</t>
  </si>
  <si>
    <t>Závěsný přebalovací pult, viz. vizualizace</t>
  </si>
  <si>
    <t>Př - položka obsahuje dodávku i případnou montáž : 1</t>
  </si>
  <si>
    <t>799008.R</t>
  </si>
  <si>
    <t>Závěsná knihovna, dřevěné poličky ve tvaru domečku, set 3ks, viz. vizualizace</t>
  </si>
  <si>
    <t>Zk - položka obsahuje dodávku i případnou montáž : 2</t>
  </si>
  <si>
    <t>799009.R</t>
  </si>
  <si>
    <t>Dětská jídelní židle, bílá, viz. vizualizace</t>
  </si>
  <si>
    <t>Ž - položka obsahuje dodávku i případnou montáž : 1</t>
  </si>
  <si>
    <t>799010.R</t>
  </si>
  <si>
    <t>Hrací kostky, viz. vizualizace</t>
  </si>
  <si>
    <t>Hr - položka obsahuje dodávku i případnou montáž : 1</t>
  </si>
  <si>
    <t>799011.R</t>
  </si>
  <si>
    <t>Pohovka, designové dvojkřeslo, 83x69x151cm, viz. vizualizace</t>
  </si>
  <si>
    <t>Po - položka obsahuje dodávku i případnou montáž : 2</t>
  </si>
  <si>
    <t>799016.R</t>
  </si>
  <si>
    <t>Křeslo ušák, žluté, 82x96x101cm, viz. vizualizace</t>
  </si>
  <si>
    <t>Kř - položka obsahuje dodávku i případnou montáž : 1</t>
  </si>
  <si>
    <t>799015.R</t>
  </si>
  <si>
    <t>Konferenční stolek, dýha jasan 45x45 mm, viz. vizualizace</t>
  </si>
  <si>
    <t>Ko - položka obsahuje dodávku i případnou montáž : 1</t>
  </si>
  <si>
    <t>799012.R</t>
  </si>
  <si>
    <t>Obklad stěn, truhlářský výrobek, viz. vizualizace</t>
  </si>
  <si>
    <t>Obklad stěn - položka obsahuje dodávku i montáž (kompletní truhlářský výrobek) : 1</t>
  </si>
  <si>
    <t>799014.R</t>
  </si>
  <si>
    <t>Závěsy, viz. vizualizace</t>
  </si>
  <si>
    <t>Viz. poznámky - položka obsahuje dodávku i případnou montáž : 1</t>
  </si>
  <si>
    <t>M650001.R</t>
  </si>
  <si>
    <t>Úprava elektroinstalace pro osazení nového osvětlení a ovládání</t>
  </si>
  <si>
    <t>Položka obsahuje dodávku materiálu vč. montáže a zednického zapravení : 1</t>
  </si>
  <si>
    <t xml:space="preserve">Pokud je vyžadováno, tak i revizi : </t>
  </si>
  <si>
    <t>650101171R00</t>
  </si>
  <si>
    <t>Montáž žárovkového svítidla nástěnného přisazeného</t>
  </si>
  <si>
    <t>S : 1</t>
  </si>
  <si>
    <t>M65001.R</t>
  </si>
  <si>
    <t>Světlo přisazené, viz. vizualizace, 27,5x25mm - light pink glossy</t>
  </si>
  <si>
    <t>M65002.R</t>
  </si>
  <si>
    <t>Kamera, kompletní D+M</t>
  </si>
  <si>
    <t>Kamera : 1</t>
  </si>
  <si>
    <t xml:space="preserve">položka obsahuje kompletní zhotovení díla vč. uvedení do provozu : </t>
  </si>
  <si>
    <t>005122 R</t>
  </si>
  <si>
    <t>Provozní vlivy</t>
  </si>
  <si>
    <t>Soubor</t>
  </si>
  <si>
    <t>VRN</t>
  </si>
  <si>
    <t>POL99_8</t>
  </si>
  <si>
    <t>005122010R</t>
  </si>
  <si>
    <t xml:space="preserve">Provoz objednatele 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</si>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</sst>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F21" sqref="F21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hGhrLddKp8sbFz4Di48xHUVPepE17Hbff1JkmWvHneVHS5UMXY27muoAg/2S2fnYoAhuYiPU41j3NXPKQNr3xw==" saltValue="qw2C2mt/2SIRwlzZln5bk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2660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SUMIF(F52:F58,A16,I52:I58)+SUMIF(F52:F58,"PSU",I52:I58)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SUMIF(F52:F58,A17,I52:I58)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SUMIF(F52:F58,A18,I52:I58)</f>
        <v>0</v>
      </c>
      <c r="J18" s="85"/>
    </row>
    <row r="19" spans="1:10" ht="23.25" customHeight="1" x14ac:dyDescent="0.2">
      <c r="A19" s="196" t="s">
        <v>72</v>
      </c>
      <c r="B19" s="38" t="s">
        <v>29</v>
      </c>
      <c r="C19" s="62"/>
      <c r="D19" s="63"/>
      <c r="E19" s="83"/>
      <c r="F19" s="84"/>
      <c r="G19" s="83"/>
      <c r="H19" s="84"/>
      <c r="I19" s="83">
        <f>SUMIF(F52:F58,A19,I52:I58)</f>
        <v>0</v>
      </c>
      <c r="J19" s="85"/>
    </row>
    <row r="20" spans="1:10" ht="23.25" customHeight="1" x14ac:dyDescent="0.2">
      <c r="A20" s="196" t="s">
        <v>73</v>
      </c>
      <c r="B20" s="38" t="s">
        <v>30</v>
      </c>
      <c r="C20" s="62"/>
      <c r="D20" s="63"/>
      <c r="E20" s="83"/>
      <c r="F20" s="84"/>
      <c r="G20" s="83"/>
      <c r="H20" s="84"/>
      <c r="I20" s="83">
        <f>SUMIF(F52:F58,A20,I52:I58)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'05 01 Pol'!AE89</f>
        <v>0</v>
      </c>
      <c r="G39" s="149">
        <f>'05 01 Pol'!AF89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'05 01 Pol'!AE89</f>
        <v>0</v>
      </c>
      <c r="G40" s="155">
        <f>'05 01 Pol'!AF89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'05 01 Pol'!AE89</f>
        <v>0</v>
      </c>
      <c r="G41" s="150">
        <f>'05 01 Pol'!AF89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10" x14ac:dyDescent="0.2">
      <c r="A44" t="s">
        <v>54</v>
      </c>
      <c r="B44" t="s">
        <v>55</v>
      </c>
    </row>
    <row r="45" spans="1:10" x14ac:dyDescent="0.2">
      <c r="A45" t="s">
        <v>56</v>
      </c>
      <c r="B45" t="s">
        <v>57</v>
      </c>
    </row>
    <row r="46" spans="1:10" x14ac:dyDescent="0.2">
      <c r="A46" t="s">
        <v>58</v>
      </c>
      <c r="B46" t="s">
        <v>59</v>
      </c>
    </row>
    <row r="49" spans="1:10" ht="15.75" x14ac:dyDescent="0.25">
      <c r="B49" s="175" t="s">
        <v>60</v>
      </c>
    </row>
    <row r="51" spans="1:10" ht="25.5" customHeight="1" x14ac:dyDescent="0.2">
      <c r="A51" s="177"/>
      <c r="B51" s="180" t="s">
        <v>18</v>
      </c>
      <c r="C51" s="180" t="s">
        <v>6</v>
      </c>
      <c r="D51" s="181"/>
      <c r="E51" s="181"/>
      <c r="F51" s="182" t="s">
        <v>61</v>
      </c>
      <c r="G51" s="182"/>
      <c r="H51" s="182"/>
      <c r="I51" s="182" t="s">
        <v>31</v>
      </c>
      <c r="J51" s="182" t="s">
        <v>0</v>
      </c>
    </row>
    <row r="52" spans="1:10" ht="36.75" customHeight="1" x14ac:dyDescent="0.2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'05 01 Pol'!G8</f>
        <v>0</v>
      </c>
      <c r="J52" s="189" t="str">
        <f>IF(I59=0,"",I52/I59*100)</f>
        <v/>
      </c>
    </row>
    <row r="53" spans="1:10" ht="36.75" customHeight="1" x14ac:dyDescent="0.2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'05 01 Pol'!G11</f>
        <v>0</v>
      </c>
      <c r="J53" s="189" t="str">
        <f>IF(I59=0,"",I53/I59*100)</f>
        <v/>
      </c>
    </row>
    <row r="54" spans="1:10" ht="36.75" customHeight="1" x14ac:dyDescent="0.2">
      <c r="A54" s="178"/>
      <c r="B54" s="183" t="s">
        <v>66</v>
      </c>
      <c r="C54" s="184" t="s">
        <v>67</v>
      </c>
      <c r="D54" s="185"/>
      <c r="E54" s="185"/>
      <c r="F54" s="192" t="s">
        <v>27</v>
      </c>
      <c r="G54" s="193"/>
      <c r="H54" s="193"/>
      <c r="I54" s="193">
        <f>'05 01 Pol'!G14</f>
        <v>0</v>
      </c>
      <c r="J54" s="189" t="str">
        <f>IF(I59=0,"",I54/I59*100)</f>
        <v/>
      </c>
    </row>
    <row r="55" spans="1:10" ht="36.75" customHeight="1" x14ac:dyDescent="0.2">
      <c r="A55" s="178"/>
      <c r="B55" s="183" t="s">
        <v>68</v>
      </c>
      <c r="C55" s="184" t="s">
        <v>69</v>
      </c>
      <c r="D55" s="185"/>
      <c r="E55" s="185"/>
      <c r="F55" s="192" t="s">
        <v>27</v>
      </c>
      <c r="G55" s="193"/>
      <c r="H55" s="193"/>
      <c r="I55" s="193">
        <f>'05 01 Pol'!G17</f>
        <v>0</v>
      </c>
      <c r="J55" s="189" t="str">
        <f>IF(I59=0,"",I55/I59*100)</f>
        <v/>
      </c>
    </row>
    <row r="56" spans="1:10" ht="36.75" customHeight="1" x14ac:dyDescent="0.2">
      <c r="A56" s="178"/>
      <c r="B56" s="183" t="s">
        <v>70</v>
      </c>
      <c r="C56" s="184" t="s">
        <v>71</v>
      </c>
      <c r="D56" s="185"/>
      <c r="E56" s="185"/>
      <c r="F56" s="192" t="s">
        <v>28</v>
      </c>
      <c r="G56" s="193"/>
      <c r="H56" s="193"/>
      <c r="I56" s="193">
        <f>'05 01 Pol'!G70</f>
        <v>0</v>
      </c>
      <c r="J56" s="189" t="str">
        <f>IF(I59=0,"",I56/I59*100)</f>
        <v/>
      </c>
    </row>
    <row r="57" spans="1:10" ht="36.75" customHeight="1" x14ac:dyDescent="0.2">
      <c r="A57" s="178"/>
      <c r="B57" s="183" t="s">
        <v>72</v>
      </c>
      <c r="C57" s="184" t="s">
        <v>29</v>
      </c>
      <c r="D57" s="185"/>
      <c r="E57" s="185"/>
      <c r="F57" s="192" t="s">
        <v>72</v>
      </c>
      <c r="G57" s="193"/>
      <c r="H57" s="193"/>
      <c r="I57" s="193">
        <f>'05 01 Pol'!G81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30</v>
      </c>
      <c r="D58" s="185"/>
      <c r="E58" s="185"/>
      <c r="F58" s="192" t="s">
        <v>73</v>
      </c>
      <c r="G58" s="193"/>
      <c r="H58" s="193"/>
      <c r="I58" s="193">
        <f>'05 01 Pol'!G85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SUM(I52:I58)</f>
        <v>0</v>
      </c>
      <c r="J59" s="190">
        <f>SUM(J52:J58)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ZUxEeV4XUEp9tKE5p0Gmh650MmJKjIRHUaTO3NpHw83dU1gmQ122rLmPTY8M92U0uh4BPoktPhCu1BX8PcXRKg==" saltValue="vUi8mm+nrWeYicGCTmZHJ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8:E58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Ghg0uaaScvFzxu0Trl6SQKdMToVUdSv2verxiTymydQJEgynOb2Qv9PvVKryYlH6dBfafGMuTy9qJRUrCjSQUw==" saltValue="dksq+7LxClQqe3QsCyWzC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00573-729F-4D3A-8415-2374DF70CAA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74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75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75</v>
      </c>
      <c r="AG3" t="s">
        <v>76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77</v>
      </c>
    </row>
    <row r="5" spans="1:60" x14ac:dyDescent="0.2">
      <c r="D5" s="10"/>
    </row>
    <row r="6" spans="1:60" ht="38.25" x14ac:dyDescent="0.2">
      <c r="A6" s="208" t="s">
        <v>78</v>
      </c>
      <c r="B6" s="210" t="s">
        <v>79</v>
      </c>
      <c r="C6" s="210" t="s">
        <v>80</v>
      </c>
      <c r="D6" s="209" t="s">
        <v>81</v>
      </c>
      <c r="E6" s="208" t="s">
        <v>82</v>
      </c>
      <c r="F6" s="207" t="s">
        <v>83</v>
      </c>
      <c r="G6" s="208" t="s">
        <v>31</v>
      </c>
      <c r="H6" s="211" t="s">
        <v>32</v>
      </c>
      <c r="I6" s="211" t="s">
        <v>84</v>
      </c>
      <c r="J6" s="211" t="s">
        <v>33</v>
      </c>
      <c r="K6" s="211" t="s">
        <v>85</v>
      </c>
      <c r="L6" s="211" t="s">
        <v>86</v>
      </c>
      <c r="M6" s="211" t="s">
        <v>87</v>
      </c>
      <c r="N6" s="211" t="s">
        <v>88</v>
      </c>
      <c r="O6" s="211" t="s">
        <v>89</v>
      </c>
      <c r="P6" s="211" t="s">
        <v>90</v>
      </c>
      <c r="Q6" s="211" t="s">
        <v>91</v>
      </c>
      <c r="R6" s="211" t="s">
        <v>92</v>
      </c>
      <c r="S6" s="211" t="s">
        <v>93</v>
      </c>
      <c r="T6" s="211" t="s">
        <v>94</v>
      </c>
      <c r="U6" s="211" t="s">
        <v>95</v>
      </c>
      <c r="V6" s="211" t="s">
        <v>96</v>
      </c>
      <c r="W6" s="211" t="s">
        <v>97</v>
      </c>
      <c r="X6" s="211" t="s">
        <v>98</v>
      </c>
      <c r="Y6" s="211" t="s">
        <v>99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100</v>
      </c>
      <c r="B8" s="239" t="s">
        <v>62</v>
      </c>
      <c r="C8" s="257" t="s">
        <v>63</v>
      </c>
      <c r="D8" s="240"/>
      <c r="E8" s="241"/>
      <c r="F8" s="242"/>
      <c r="G8" s="243">
        <f>SUMIF(AG9:AG10,"&lt;&gt;NOR",G9:G10)</f>
        <v>0</v>
      </c>
      <c r="H8" s="237"/>
      <c r="I8" s="237">
        <f>SUM(I9:I10)</f>
        <v>0</v>
      </c>
      <c r="J8" s="237"/>
      <c r="K8" s="237">
        <f>SUM(K9:K10)</f>
        <v>0</v>
      </c>
      <c r="L8" s="237"/>
      <c r="M8" s="237">
        <f>SUM(M9:M10)</f>
        <v>0</v>
      </c>
      <c r="N8" s="236"/>
      <c r="O8" s="236">
        <f>SUM(O9:O10)</f>
        <v>0.04</v>
      </c>
      <c r="P8" s="236"/>
      <c r="Q8" s="236">
        <f>SUM(Q9:Q10)</f>
        <v>0</v>
      </c>
      <c r="R8" s="237"/>
      <c r="S8" s="237"/>
      <c r="T8" s="237"/>
      <c r="U8" s="237"/>
      <c r="V8" s="237">
        <f>SUM(V9:V10)</f>
        <v>1.0900000000000001</v>
      </c>
      <c r="W8" s="237"/>
      <c r="X8" s="237"/>
      <c r="Y8" s="237"/>
      <c r="AG8" t="s">
        <v>101</v>
      </c>
    </row>
    <row r="9" spans="1:60" outlineLevel="1" x14ac:dyDescent="0.2">
      <c r="A9" s="245">
        <v>1</v>
      </c>
      <c r="B9" s="246" t="s">
        <v>102</v>
      </c>
      <c r="C9" s="258" t="s">
        <v>103</v>
      </c>
      <c r="D9" s="247" t="s">
        <v>104</v>
      </c>
      <c r="E9" s="248">
        <v>1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3.696E-2</v>
      </c>
      <c r="O9" s="231">
        <f>ROUND(E9*N9,2)</f>
        <v>0.04</v>
      </c>
      <c r="P9" s="231">
        <v>0</v>
      </c>
      <c r="Q9" s="231">
        <f>ROUND(E9*P9,2)</f>
        <v>0</v>
      </c>
      <c r="R9" s="232"/>
      <c r="S9" s="232" t="s">
        <v>105</v>
      </c>
      <c r="T9" s="232" t="s">
        <v>106</v>
      </c>
      <c r="U9" s="232">
        <v>1.0941000000000001</v>
      </c>
      <c r="V9" s="232">
        <f>ROUND(E9*U9,2)</f>
        <v>1.0900000000000001</v>
      </c>
      <c r="W9" s="232"/>
      <c r="X9" s="232" t="s">
        <v>107</v>
      </c>
      <c r="Y9" s="232" t="s">
        <v>108</v>
      </c>
      <c r="Z9" s="212"/>
      <c r="AA9" s="212"/>
      <c r="AB9" s="212"/>
      <c r="AC9" s="212"/>
      <c r="AD9" s="212"/>
      <c r="AE9" s="212"/>
      <c r="AF9" s="212"/>
      <c r="AG9" s="212" t="s">
        <v>109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59" t="s">
        <v>110</v>
      </c>
      <c r="D10" s="234"/>
      <c r="E10" s="235">
        <v>1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38" t="s">
        <v>100</v>
      </c>
      <c r="B11" s="239" t="s">
        <v>64</v>
      </c>
      <c r="C11" s="257" t="s">
        <v>65</v>
      </c>
      <c r="D11" s="240"/>
      <c r="E11" s="241"/>
      <c r="F11" s="242"/>
      <c r="G11" s="243">
        <f>SUMIF(AG12:AG13,"&lt;&gt;NOR",G12:G13)</f>
        <v>0</v>
      </c>
      <c r="H11" s="237"/>
      <c r="I11" s="237">
        <f>SUM(I12:I13)</f>
        <v>0</v>
      </c>
      <c r="J11" s="237"/>
      <c r="K11" s="237">
        <f>SUM(K12:K13)</f>
        <v>0</v>
      </c>
      <c r="L11" s="237"/>
      <c r="M11" s="237">
        <f>SUM(M12:M13)</f>
        <v>0</v>
      </c>
      <c r="N11" s="236"/>
      <c r="O11" s="236">
        <f>SUM(O12:O13)</f>
        <v>0</v>
      </c>
      <c r="P11" s="236"/>
      <c r="Q11" s="236">
        <f>SUM(Q12:Q13)</f>
        <v>0</v>
      </c>
      <c r="R11" s="237"/>
      <c r="S11" s="237"/>
      <c r="T11" s="237"/>
      <c r="U11" s="237"/>
      <c r="V11" s="237">
        <f>SUM(V12:V13)</f>
        <v>0</v>
      </c>
      <c r="W11" s="237"/>
      <c r="X11" s="237"/>
      <c r="Y11" s="237"/>
      <c r="AG11" t="s">
        <v>101</v>
      </c>
    </row>
    <row r="12" spans="1:60" ht="22.5" outlineLevel="1" x14ac:dyDescent="0.2">
      <c r="A12" s="245">
        <v>2</v>
      </c>
      <c r="B12" s="246" t="s">
        <v>112</v>
      </c>
      <c r="C12" s="258" t="s">
        <v>113</v>
      </c>
      <c r="D12" s="247" t="s">
        <v>114</v>
      </c>
      <c r="E12" s="248">
        <v>1</v>
      </c>
      <c r="F12" s="249"/>
      <c r="G12" s="250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115</v>
      </c>
      <c r="T12" s="232" t="s">
        <v>116</v>
      </c>
      <c r="U12" s="232">
        <v>0</v>
      </c>
      <c r="V12" s="232">
        <f>ROUND(E12*U12,2)</f>
        <v>0</v>
      </c>
      <c r="W12" s="232"/>
      <c r="X12" s="232" t="s">
        <v>107</v>
      </c>
      <c r="Y12" s="232" t="s">
        <v>108</v>
      </c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2" x14ac:dyDescent="0.2">
      <c r="A13" s="229"/>
      <c r="B13" s="230"/>
      <c r="C13" s="259" t="s">
        <v>117</v>
      </c>
      <c r="D13" s="234"/>
      <c r="E13" s="235">
        <v>1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38" t="s">
        <v>100</v>
      </c>
      <c r="B14" s="239" t="s">
        <v>66</v>
      </c>
      <c r="C14" s="257" t="s">
        <v>67</v>
      </c>
      <c r="D14" s="240"/>
      <c r="E14" s="241"/>
      <c r="F14" s="242"/>
      <c r="G14" s="243">
        <f>SUMIF(AG15:AG16,"&lt;&gt;NOR",G15:G16)</f>
        <v>0</v>
      </c>
      <c r="H14" s="237"/>
      <c r="I14" s="237">
        <f>SUM(I15:I16)</f>
        <v>0</v>
      </c>
      <c r="J14" s="237"/>
      <c r="K14" s="237">
        <f>SUM(K15:K16)</f>
        <v>0</v>
      </c>
      <c r="L14" s="237"/>
      <c r="M14" s="237">
        <f>SUM(M15:M16)</f>
        <v>0</v>
      </c>
      <c r="N14" s="236"/>
      <c r="O14" s="236">
        <f>SUM(O15:O16)</f>
        <v>0</v>
      </c>
      <c r="P14" s="236"/>
      <c r="Q14" s="236">
        <f>SUM(Q15:Q16)</f>
        <v>0</v>
      </c>
      <c r="R14" s="237"/>
      <c r="S14" s="237"/>
      <c r="T14" s="237"/>
      <c r="U14" s="237"/>
      <c r="V14" s="237">
        <f>SUM(V15:V16)</f>
        <v>0.27</v>
      </c>
      <c r="W14" s="237"/>
      <c r="X14" s="237"/>
      <c r="Y14" s="237"/>
      <c r="AG14" t="s">
        <v>101</v>
      </c>
    </row>
    <row r="15" spans="1:60" outlineLevel="1" x14ac:dyDescent="0.2">
      <c r="A15" s="245">
        <v>3</v>
      </c>
      <c r="B15" s="246" t="s">
        <v>118</v>
      </c>
      <c r="C15" s="258" t="s">
        <v>119</v>
      </c>
      <c r="D15" s="247" t="s">
        <v>104</v>
      </c>
      <c r="E15" s="248">
        <v>1</v>
      </c>
      <c r="F15" s="249"/>
      <c r="G15" s="250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5.8E-4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105</v>
      </c>
      <c r="T15" s="232" t="s">
        <v>106</v>
      </c>
      <c r="U15" s="232">
        <v>0.27</v>
      </c>
      <c r="V15" s="232">
        <f>ROUND(E15*U15,2)</f>
        <v>0.27</v>
      </c>
      <c r="W15" s="232"/>
      <c r="X15" s="232" t="s">
        <v>107</v>
      </c>
      <c r="Y15" s="232" t="s">
        <v>108</v>
      </c>
      <c r="Z15" s="212"/>
      <c r="AA15" s="212"/>
      <c r="AB15" s="212"/>
      <c r="AC15" s="212"/>
      <c r="AD15" s="212"/>
      <c r="AE15" s="212"/>
      <c r="AF15" s="212"/>
      <c r="AG15" s="212" t="s">
        <v>109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29"/>
      <c r="B16" s="230"/>
      <c r="C16" s="259" t="s">
        <v>110</v>
      </c>
      <c r="D16" s="234"/>
      <c r="E16" s="235">
        <v>1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x14ac:dyDescent="0.2">
      <c r="A17" s="238" t="s">
        <v>100</v>
      </c>
      <c r="B17" s="239" t="s">
        <v>68</v>
      </c>
      <c r="C17" s="257" t="s">
        <v>69</v>
      </c>
      <c r="D17" s="240"/>
      <c r="E17" s="241"/>
      <c r="F17" s="242"/>
      <c r="G17" s="243">
        <f>SUMIF(AG18:AG69,"&lt;&gt;NOR",G18:G69)</f>
        <v>0</v>
      </c>
      <c r="H17" s="237"/>
      <c r="I17" s="237">
        <f>SUM(I18:I69)</f>
        <v>0</v>
      </c>
      <c r="J17" s="237"/>
      <c r="K17" s="237">
        <f>SUM(K18:K69)</f>
        <v>0</v>
      </c>
      <c r="L17" s="237"/>
      <c r="M17" s="237">
        <f>SUM(M18:M69)</f>
        <v>0</v>
      </c>
      <c r="N17" s="236"/>
      <c r="O17" s="236">
        <f>SUM(O18:O69)</f>
        <v>0</v>
      </c>
      <c r="P17" s="236"/>
      <c r="Q17" s="236">
        <f>SUM(Q18:Q69)</f>
        <v>0</v>
      </c>
      <c r="R17" s="237"/>
      <c r="S17" s="237"/>
      <c r="T17" s="237"/>
      <c r="U17" s="237"/>
      <c r="V17" s="237">
        <f>SUM(V18:V69)</f>
        <v>0</v>
      </c>
      <c r="W17" s="237"/>
      <c r="X17" s="237"/>
      <c r="Y17" s="237"/>
      <c r="AG17" t="s">
        <v>101</v>
      </c>
    </row>
    <row r="18" spans="1:60" ht="22.5" outlineLevel="1" x14ac:dyDescent="0.2">
      <c r="A18" s="245">
        <v>4</v>
      </c>
      <c r="B18" s="246" t="s">
        <v>120</v>
      </c>
      <c r="C18" s="258" t="s">
        <v>121</v>
      </c>
      <c r="D18" s="247" t="s">
        <v>104</v>
      </c>
      <c r="E18" s="248">
        <v>1</v>
      </c>
      <c r="F18" s="249"/>
      <c r="G18" s="250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115</v>
      </c>
      <c r="T18" s="232" t="s">
        <v>116</v>
      </c>
      <c r="U18" s="232">
        <v>0</v>
      </c>
      <c r="V18" s="232">
        <f>ROUND(E18*U18,2)</f>
        <v>0</v>
      </c>
      <c r="W18" s="232"/>
      <c r="X18" s="232" t="s">
        <v>107</v>
      </c>
      <c r="Y18" s="232" t="s">
        <v>108</v>
      </c>
      <c r="Z18" s="212"/>
      <c r="AA18" s="212"/>
      <c r="AB18" s="212"/>
      <c r="AC18" s="212"/>
      <c r="AD18" s="212"/>
      <c r="AE18" s="212"/>
      <c r="AF18" s="212"/>
      <c r="AG18" s="212" t="s">
        <v>109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2" x14ac:dyDescent="0.2">
      <c r="A19" s="229"/>
      <c r="B19" s="230"/>
      <c r="C19" s="259" t="s">
        <v>122</v>
      </c>
      <c r="D19" s="234"/>
      <c r="E19" s="235">
        <v>1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5">
        <v>5</v>
      </c>
      <c r="B20" s="246" t="s">
        <v>123</v>
      </c>
      <c r="C20" s="258" t="s">
        <v>124</v>
      </c>
      <c r="D20" s="247" t="s">
        <v>104</v>
      </c>
      <c r="E20" s="248">
        <v>1</v>
      </c>
      <c r="F20" s="249"/>
      <c r="G20" s="250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115</v>
      </c>
      <c r="T20" s="232" t="s">
        <v>116</v>
      </c>
      <c r="U20" s="232">
        <v>0</v>
      </c>
      <c r="V20" s="232">
        <f>ROUND(E20*U20,2)</f>
        <v>0</v>
      </c>
      <c r="W20" s="232"/>
      <c r="X20" s="232" t="s">
        <v>107</v>
      </c>
      <c r="Y20" s="232" t="s">
        <v>108</v>
      </c>
      <c r="Z20" s="212"/>
      <c r="AA20" s="212"/>
      <c r="AB20" s="212"/>
      <c r="AC20" s="212"/>
      <c r="AD20" s="212"/>
      <c r="AE20" s="212"/>
      <c r="AF20" s="212"/>
      <c r="AG20" s="212" t="s">
        <v>109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2" x14ac:dyDescent="0.2">
      <c r="A21" s="229"/>
      <c r="B21" s="230"/>
      <c r="C21" s="259" t="s">
        <v>125</v>
      </c>
      <c r="D21" s="234"/>
      <c r="E21" s="235">
        <v>1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5">
        <v>6</v>
      </c>
      <c r="B22" s="246" t="s">
        <v>126</v>
      </c>
      <c r="C22" s="258" t="s">
        <v>127</v>
      </c>
      <c r="D22" s="247" t="s">
        <v>104</v>
      </c>
      <c r="E22" s="248">
        <v>0</v>
      </c>
      <c r="F22" s="249"/>
      <c r="G22" s="250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115</v>
      </c>
      <c r="T22" s="232" t="s">
        <v>116</v>
      </c>
      <c r="U22" s="232">
        <v>0</v>
      </c>
      <c r="V22" s="232">
        <f>ROUND(E22*U22,2)</f>
        <v>0</v>
      </c>
      <c r="W22" s="232"/>
      <c r="X22" s="232" t="s">
        <v>107</v>
      </c>
      <c r="Y22" s="232" t="s">
        <v>108</v>
      </c>
      <c r="Z22" s="212"/>
      <c r="AA22" s="212"/>
      <c r="AB22" s="212"/>
      <c r="AC22" s="212"/>
      <c r="AD22" s="212"/>
      <c r="AE22" s="212"/>
      <c r="AF22" s="212"/>
      <c r="AG22" s="212" t="s">
        <v>109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2" x14ac:dyDescent="0.2">
      <c r="A23" s="229"/>
      <c r="B23" s="230"/>
      <c r="C23" s="259" t="s">
        <v>128</v>
      </c>
      <c r="D23" s="234"/>
      <c r="E23" s="235"/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5">
        <v>7</v>
      </c>
      <c r="B24" s="246" t="s">
        <v>129</v>
      </c>
      <c r="C24" s="258" t="s">
        <v>130</v>
      </c>
      <c r="D24" s="247" t="s">
        <v>114</v>
      </c>
      <c r="E24" s="248">
        <v>1</v>
      </c>
      <c r="F24" s="249"/>
      <c r="G24" s="250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115</v>
      </c>
      <c r="T24" s="232" t="s">
        <v>116</v>
      </c>
      <c r="U24" s="232">
        <v>0</v>
      </c>
      <c r="V24" s="232">
        <f>ROUND(E24*U24,2)</f>
        <v>0</v>
      </c>
      <c r="W24" s="232"/>
      <c r="X24" s="232" t="s">
        <v>107</v>
      </c>
      <c r="Y24" s="232" t="s">
        <v>108</v>
      </c>
      <c r="Z24" s="212"/>
      <c r="AA24" s="212"/>
      <c r="AB24" s="212"/>
      <c r="AC24" s="212"/>
      <c r="AD24" s="212"/>
      <c r="AE24" s="212"/>
      <c r="AF24" s="212"/>
      <c r="AG24" s="212" t="s">
        <v>109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2" x14ac:dyDescent="0.2">
      <c r="A25" s="229"/>
      <c r="B25" s="230"/>
      <c r="C25" s="259" t="s">
        <v>131</v>
      </c>
      <c r="D25" s="234"/>
      <c r="E25" s="235">
        <v>1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45">
        <v>8</v>
      </c>
      <c r="B26" s="246" t="s">
        <v>132</v>
      </c>
      <c r="C26" s="258" t="s">
        <v>133</v>
      </c>
      <c r="D26" s="247" t="s">
        <v>114</v>
      </c>
      <c r="E26" s="248">
        <v>0</v>
      </c>
      <c r="F26" s="249"/>
      <c r="G26" s="250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115</v>
      </c>
      <c r="T26" s="232" t="s">
        <v>116</v>
      </c>
      <c r="U26" s="232">
        <v>0</v>
      </c>
      <c r="V26" s="232">
        <f>ROUND(E26*U26,2)</f>
        <v>0</v>
      </c>
      <c r="W26" s="232"/>
      <c r="X26" s="232" t="s">
        <v>107</v>
      </c>
      <c r="Y26" s="232" t="s">
        <v>108</v>
      </c>
      <c r="Z26" s="212"/>
      <c r="AA26" s="212"/>
      <c r="AB26" s="212"/>
      <c r="AC26" s="212"/>
      <c r="AD26" s="212"/>
      <c r="AE26" s="212"/>
      <c r="AF26" s="212"/>
      <c r="AG26" s="212" t="s">
        <v>109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2" x14ac:dyDescent="0.2">
      <c r="A27" s="229"/>
      <c r="B27" s="230"/>
      <c r="C27" s="259" t="s">
        <v>134</v>
      </c>
      <c r="D27" s="234"/>
      <c r="E27" s="235"/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5">
        <v>9</v>
      </c>
      <c r="B28" s="246" t="s">
        <v>135</v>
      </c>
      <c r="C28" s="258" t="s">
        <v>136</v>
      </c>
      <c r="D28" s="247" t="s">
        <v>114</v>
      </c>
      <c r="E28" s="248">
        <v>3</v>
      </c>
      <c r="F28" s="249"/>
      <c r="G28" s="250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115</v>
      </c>
      <c r="T28" s="232" t="s">
        <v>116</v>
      </c>
      <c r="U28" s="232">
        <v>0</v>
      </c>
      <c r="V28" s="232">
        <f>ROUND(E28*U28,2)</f>
        <v>0</v>
      </c>
      <c r="W28" s="232"/>
      <c r="X28" s="232" t="s">
        <v>107</v>
      </c>
      <c r="Y28" s="232" t="s">
        <v>108</v>
      </c>
      <c r="Z28" s="212"/>
      <c r="AA28" s="212"/>
      <c r="AB28" s="212"/>
      <c r="AC28" s="212"/>
      <c r="AD28" s="212"/>
      <c r="AE28" s="212"/>
      <c r="AF28" s="212"/>
      <c r="AG28" s="212" t="s">
        <v>109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59" t="s">
        <v>137</v>
      </c>
      <c r="D29" s="234"/>
      <c r="E29" s="235">
        <v>3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5">
        <v>10</v>
      </c>
      <c r="B30" s="246" t="s">
        <v>138</v>
      </c>
      <c r="C30" s="258" t="s">
        <v>139</v>
      </c>
      <c r="D30" s="247" t="s">
        <v>114</v>
      </c>
      <c r="E30" s="248">
        <v>1</v>
      </c>
      <c r="F30" s="249"/>
      <c r="G30" s="250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115</v>
      </c>
      <c r="T30" s="232" t="s">
        <v>116</v>
      </c>
      <c r="U30" s="232">
        <v>0</v>
      </c>
      <c r="V30" s="232">
        <f>ROUND(E30*U30,2)</f>
        <v>0</v>
      </c>
      <c r="W30" s="232"/>
      <c r="X30" s="232" t="s">
        <v>107</v>
      </c>
      <c r="Y30" s="232" t="s">
        <v>108</v>
      </c>
      <c r="Z30" s="212"/>
      <c r="AA30" s="212"/>
      <c r="AB30" s="212"/>
      <c r="AC30" s="212"/>
      <c r="AD30" s="212"/>
      <c r="AE30" s="212"/>
      <c r="AF30" s="212"/>
      <c r="AG30" s="212" t="s">
        <v>109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29"/>
      <c r="B31" s="230"/>
      <c r="C31" s="259" t="s">
        <v>140</v>
      </c>
      <c r="D31" s="234"/>
      <c r="E31" s="235">
        <v>1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111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5">
        <v>11</v>
      </c>
      <c r="B32" s="246" t="s">
        <v>141</v>
      </c>
      <c r="C32" s="258" t="s">
        <v>142</v>
      </c>
      <c r="D32" s="247" t="s">
        <v>104</v>
      </c>
      <c r="E32" s="248">
        <v>6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115</v>
      </c>
      <c r="T32" s="232" t="s">
        <v>116</v>
      </c>
      <c r="U32" s="232">
        <v>0</v>
      </c>
      <c r="V32" s="232">
        <f>ROUND(E32*U32,2)</f>
        <v>0</v>
      </c>
      <c r="W32" s="232"/>
      <c r="X32" s="232" t="s">
        <v>107</v>
      </c>
      <c r="Y32" s="232" t="s">
        <v>108</v>
      </c>
      <c r="Z32" s="212"/>
      <c r="AA32" s="212"/>
      <c r="AB32" s="212"/>
      <c r="AC32" s="212"/>
      <c r="AD32" s="212"/>
      <c r="AE32" s="212"/>
      <c r="AF32" s="212"/>
      <c r="AG32" s="212" t="s">
        <v>109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29"/>
      <c r="B33" s="230"/>
      <c r="C33" s="259" t="s">
        <v>143</v>
      </c>
      <c r="D33" s="234"/>
      <c r="E33" s="235">
        <v>6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111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45">
        <v>12</v>
      </c>
      <c r="B34" s="246" t="s">
        <v>144</v>
      </c>
      <c r="C34" s="258" t="s">
        <v>145</v>
      </c>
      <c r="D34" s="247" t="s">
        <v>104</v>
      </c>
      <c r="E34" s="248">
        <v>0</v>
      </c>
      <c r="F34" s="249"/>
      <c r="G34" s="250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115</v>
      </c>
      <c r="T34" s="232" t="s">
        <v>116</v>
      </c>
      <c r="U34" s="232">
        <v>0</v>
      </c>
      <c r="V34" s="232">
        <f>ROUND(E34*U34,2)</f>
        <v>0</v>
      </c>
      <c r="W34" s="232"/>
      <c r="X34" s="232" t="s">
        <v>107</v>
      </c>
      <c r="Y34" s="232" t="s">
        <v>108</v>
      </c>
      <c r="Z34" s="212"/>
      <c r="AA34" s="212"/>
      <c r="AB34" s="212"/>
      <c r="AC34" s="212"/>
      <c r="AD34" s="212"/>
      <c r="AE34" s="212"/>
      <c r="AF34" s="212"/>
      <c r="AG34" s="212" t="s">
        <v>109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2" x14ac:dyDescent="0.2">
      <c r="A35" s="229"/>
      <c r="B35" s="230"/>
      <c r="C35" s="259" t="s">
        <v>146</v>
      </c>
      <c r="D35" s="234"/>
      <c r="E35" s="235"/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111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5">
        <v>13</v>
      </c>
      <c r="B36" s="246" t="s">
        <v>147</v>
      </c>
      <c r="C36" s="258" t="s">
        <v>148</v>
      </c>
      <c r="D36" s="247" t="s">
        <v>104</v>
      </c>
      <c r="E36" s="248">
        <v>0</v>
      </c>
      <c r="F36" s="249"/>
      <c r="G36" s="250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115</v>
      </c>
      <c r="T36" s="232" t="s">
        <v>116</v>
      </c>
      <c r="U36" s="232">
        <v>0</v>
      </c>
      <c r="V36" s="232">
        <f>ROUND(E36*U36,2)</f>
        <v>0</v>
      </c>
      <c r="W36" s="232"/>
      <c r="X36" s="232" t="s">
        <v>107</v>
      </c>
      <c r="Y36" s="232" t="s">
        <v>108</v>
      </c>
      <c r="Z36" s="212"/>
      <c r="AA36" s="212"/>
      <c r="AB36" s="212"/>
      <c r="AC36" s="212"/>
      <c r="AD36" s="212"/>
      <c r="AE36" s="212"/>
      <c r="AF36" s="212"/>
      <c r="AG36" s="212" t="s">
        <v>109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2" x14ac:dyDescent="0.2">
      <c r="A37" s="229"/>
      <c r="B37" s="230"/>
      <c r="C37" s="259" t="s">
        <v>146</v>
      </c>
      <c r="D37" s="234"/>
      <c r="E37" s="235"/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45">
        <v>14</v>
      </c>
      <c r="B38" s="246" t="s">
        <v>149</v>
      </c>
      <c r="C38" s="258" t="s">
        <v>150</v>
      </c>
      <c r="D38" s="247" t="s">
        <v>104</v>
      </c>
      <c r="E38" s="248">
        <v>0</v>
      </c>
      <c r="F38" s="249"/>
      <c r="G38" s="250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115</v>
      </c>
      <c r="T38" s="232" t="s">
        <v>116</v>
      </c>
      <c r="U38" s="232">
        <v>0</v>
      </c>
      <c r="V38" s="232">
        <f>ROUND(E38*U38,2)</f>
        <v>0</v>
      </c>
      <c r="W38" s="232"/>
      <c r="X38" s="232" t="s">
        <v>107</v>
      </c>
      <c r="Y38" s="232" t="s">
        <v>108</v>
      </c>
      <c r="Z38" s="212"/>
      <c r="AA38" s="212"/>
      <c r="AB38" s="212"/>
      <c r="AC38" s="212"/>
      <c r="AD38" s="212"/>
      <c r="AE38" s="212"/>
      <c r="AF38" s="212"/>
      <c r="AG38" s="212" t="s">
        <v>109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2" x14ac:dyDescent="0.2">
      <c r="A39" s="229"/>
      <c r="B39" s="230"/>
      <c r="C39" s="259" t="s">
        <v>146</v>
      </c>
      <c r="D39" s="234"/>
      <c r="E39" s="235"/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111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5">
        <v>15</v>
      </c>
      <c r="B40" s="246" t="s">
        <v>151</v>
      </c>
      <c r="C40" s="258" t="s">
        <v>152</v>
      </c>
      <c r="D40" s="247" t="s">
        <v>104</v>
      </c>
      <c r="E40" s="248">
        <v>0</v>
      </c>
      <c r="F40" s="249"/>
      <c r="G40" s="250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115</v>
      </c>
      <c r="T40" s="232" t="s">
        <v>116</v>
      </c>
      <c r="U40" s="232">
        <v>0</v>
      </c>
      <c r="V40" s="232">
        <f>ROUND(E40*U40,2)</f>
        <v>0</v>
      </c>
      <c r="W40" s="232"/>
      <c r="X40" s="232" t="s">
        <v>107</v>
      </c>
      <c r="Y40" s="232" t="s">
        <v>108</v>
      </c>
      <c r="Z40" s="212"/>
      <c r="AA40" s="212"/>
      <c r="AB40" s="212"/>
      <c r="AC40" s="212"/>
      <c r="AD40" s="212"/>
      <c r="AE40" s="212"/>
      <c r="AF40" s="212"/>
      <c r="AG40" s="212" t="s">
        <v>109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2" x14ac:dyDescent="0.2">
      <c r="A41" s="229"/>
      <c r="B41" s="230"/>
      <c r="C41" s="259" t="s">
        <v>146</v>
      </c>
      <c r="D41" s="234"/>
      <c r="E41" s="235"/>
      <c r="F41" s="232"/>
      <c r="G41" s="232"/>
      <c r="H41" s="232"/>
      <c r="I41" s="232"/>
      <c r="J41" s="232"/>
      <c r="K41" s="232"/>
      <c r="L41" s="232"/>
      <c r="M41" s="232"/>
      <c r="N41" s="231"/>
      <c r="O41" s="231"/>
      <c r="P41" s="231"/>
      <c r="Q41" s="231"/>
      <c r="R41" s="232"/>
      <c r="S41" s="232"/>
      <c r="T41" s="232"/>
      <c r="U41" s="232"/>
      <c r="V41" s="232"/>
      <c r="W41" s="232"/>
      <c r="X41" s="232"/>
      <c r="Y41" s="232"/>
      <c r="Z41" s="212"/>
      <c r="AA41" s="212"/>
      <c r="AB41" s="212"/>
      <c r="AC41" s="212"/>
      <c r="AD41" s="212"/>
      <c r="AE41" s="212"/>
      <c r="AF41" s="212"/>
      <c r="AG41" s="212" t="s">
        <v>111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45">
        <v>16</v>
      </c>
      <c r="B42" s="246" t="s">
        <v>153</v>
      </c>
      <c r="C42" s="258" t="s">
        <v>154</v>
      </c>
      <c r="D42" s="247" t="s">
        <v>104</v>
      </c>
      <c r="E42" s="248">
        <v>0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115</v>
      </c>
      <c r="T42" s="232" t="s">
        <v>116</v>
      </c>
      <c r="U42" s="232">
        <v>0</v>
      </c>
      <c r="V42" s="232">
        <f>ROUND(E42*U42,2)</f>
        <v>0</v>
      </c>
      <c r="W42" s="232"/>
      <c r="X42" s="232" t="s">
        <v>107</v>
      </c>
      <c r="Y42" s="232" t="s">
        <v>108</v>
      </c>
      <c r="Z42" s="212"/>
      <c r="AA42" s="212"/>
      <c r="AB42" s="212"/>
      <c r="AC42" s="212"/>
      <c r="AD42" s="212"/>
      <c r="AE42" s="212"/>
      <c r="AF42" s="212"/>
      <c r="AG42" s="212" t="s">
        <v>109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2" x14ac:dyDescent="0.2">
      <c r="A43" s="229"/>
      <c r="B43" s="230"/>
      <c r="C43" s="259" t="s">
        <v>146</v>
      </c>
      <c r="D43" s="234"/>
      <c r="E43" s="235"/>
      <c r="F43" s="232"/>
      <c r="G43" s="232"/>
      <c r="H43" s="232"/>
      <c r="I43" s="232"/>
      <c r="J43" s="232"/>
      <c r="K43" s="232"/>
      <c r="L43" s="232"/>
      <c r="M43" s="232"/>
      <c r="N43" s="231"/>
      <c r="O43" s="231"/>
      <c r="P43" s="231"/>
      <c r="Q43" s="231"/>
      <c r="R43" s="232"/>
      <c r="S43" s="232"/>
      <c r="T43" s="232"/>
      <c r="U43" s="232"/>
      <c r="V43" s="232"/>
      <c r="W43" s="232"/>
      <c r="X43" s="232"/>
      <c r="Y43" s="232"/>
      <c r="Z43" s="212"/>
      <c r="AA43" s="212"/>
      <c r="AB43" s="212"/>
      <c r="AC43" s="212"/>
      <c r="AD43" s="212"/>
      <c r="AE43" s="212"/>
      <c r="AF43" s="212"/>
      <c r="AG43" s="212" t="s">
        <v>111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2.5" outlineLevel="1" x14ac:dyDescent="0.2">
      <c r="A44" s="245">
        <v>17</v>
      </c>
      <c r="B44" s="246" t="s">
        <v>155</v>
      </c>
      <c r="C44" s="258" t="s">
        <v>156</v>
      </c>
      <c r="D44" s="247" t="s">
        <v>104</v>
      </c>
      <c r="E44" s="248">
        <v>0</v>
      </c>
      <c r="F44" s="249"/>
      <c r="G44" s="250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115</v>
      </c>
      <c r="T44" s="232" t="s">
        <v>116</v>
      </c>
      <c r="U44" s="232">
        <v>0</v>
      </c>
      <c r="V44" s="232">
        <f>ROUND(E44*U44,2)</f>
        <v>0</v>
      </c>
      <c r="W44" s="232"/>
      <c r="X44" s="232" t="s">
        <v>107</v>
      </c>
      <c r="Y44" s="232" t="s">
        <v>108</v>
      </c>
      <c r="Z44" s="212"/>
      <c r="AA44" s="212"/>
      <c r="AB44" s="212"/>
      <c r="AC44" s="212"/>
      <c r="AD44" s="212"/>
      <c r="AE44" s="212"/>
      <c r="AF44" s="212"/>
      <c r="AG44" s="212" t="s">
        <v>109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2" x14ac:dyDescent="0.2">
      <c r="A45" s="229"/>
      <c r="B45" s="230"/>
      <c r="C45" s="259" t="s">
        <v>146</v>
      </c>
      <c r="D45" s="234"/>
      <c r="E45" s="235"/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111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45">
        <v>18</v>
      </c>
      <c r="B46" s="246" t="s">
        <v>157</v>
      </c>
      <c r="C46" s="258" t="s">
        <v>158</v>
      </c>
      <c r="D46" s="247" t="s">
        <v>104</v>
      </c>
      <c r="E46" s="248">
        <v>0</v>
      </c>
      <c r="F46" s="249"/>
      <c r="G46" s="250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115</v>
      </c>
      <c r="T46" s="232" t="s">
        <v>116</v>
      </c>
      <c r="U46" s="232">
        <v>0</v>
      </c>
      <c r="V46" s="232">
        <f>ROUND(E46*U46,2)</f>
        <v>0</v>
      </c>
      <c r="W46" s="232"/>
      <c r="X46" s="232" t="s">
        <v>107</v>
      </c>
      <c r="Y46" s="232" t="s">
        <v>108</v>
      </c>
      <c r="Z46" s="212"/>
      <c r="AA46" s="212"/>
      <c r="AB46" s="212"/>
      <c r="AC46" s="212"/>
      <c r="AD46" s="212"/>
      <c r="AE46" s="212"/>
      <c r="AF46" s="212"/>
      <c r="AG46" s="212" t="s">
        <v>109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2" x14ac:dyDescent="0.2">
      <c r="A47" s="229"/>
      <c r="B47" s="230"/>
      <c r="C47" s="259" t="s">
        <v>146</v>
      </c>
      <c r="D47" s="234"/>
      <c r="E47" s="235"/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111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45">
        <v>19</v>
      </c>
      <c r="B48" s="246" t="s">
        <v>159</v>
      </c>
      <c r="C48" s="258" t="s">
        <v>160</v>
      </c>
      <c r="D48" s="247" t="s">
        <v>104</v>
      </c>
      <c r="E48" s="248">
        <v>0</v>
      </c>
      <c r="F48" s="249"/>
      <c r="G48" s="250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115</v>
      </c>
      <c r="T48" s="232" t="s">
        <v>116</v>
      </c>
      <c r="U48" s="232">
        <v>0</v>
      </c>
      <c r="V48" s="232">
        <f>ROUND(E48*U48,2)</f>
        <v>0</v>
      </c>
      <c r="W48" s="232"/>
      <c r="X48" s="232" t="s">
        <v>107</v>
      </c>
      <c r="Y48" s="232" t="s">
        <v>108</v>
      </c>
      <c r="Z48" s="212"/>
      <c r="AA48" s="212"/>
      <c r="AB48" s="212"/>
      <c r="AC48" s="212"/>
      <c r="AD48" s="212"/>
      <c r="AE48" s="212"/>
      <c r="AF48" s="212"/>
      <c r="AG48" s="212" t="s">
        <v>109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2" x14ac:dyDescent="0.2">
      <c r="A49" s="229"/>
      <c r="B49" s="230"/>
      <c r="C49" s="259" t="s">
        <v>146</v>
      </c>
      <c r="D49" s="234"/>
      <c r="E49" s="235"/>
      <c r="F49" s="232"/>
      <c r="G49" s="232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111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45">
        <v>20</v>
      </c>
      <c r="B50" s="246" t="s">
        <v>161</v>
      </c>
      <c r="C50" s="258" t="s">
        <v>162</v>
      </c>
      <c r="D50" s="247" t="s">
        <v>104</v>
      </c>
      <c r="E50" s="248">
        <v>0</v>
      </c>
      <c r="F50" s="249"/>
      <c r="G50" s="250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115</v>
      </c>
      <c r="T50" s="232" t="s">
        <v>116</v>
      </c>
      <c r="U50" s="232">
        <v>0</v>
      </c>
      <c r="V50" s="232">
        <f>ROUND(E50*U50,2)</f>
        <v>0</v>
      </c>
      <c r="W50" s="232"/>
      <c r="X50" s="232" t="s">
        <v>107</v>
      </c>
      <c r="Y50" s="232" t="s">
        <v>108</v>
      </c>
      <c r="Z50" s="212"/>
      <c r="AA50" s="212"/>
      <c r="AB50" s="212"/>
      <c r="AC50" s="212"/>
      <c r="AD50" s="212"/>
      <c r="AE50" s="212"/>
      <c r="AF50" s="212"/>
      <c r="AG50" s="212" t="s">
        <v>109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2" x14ac:dyDescent="0.2">
      <c r="A51" s="229"/>
      <c r="B51" s="230"/>
      <c r="C51" s="259" t="s">
        <v>146</v>
      </c>
      <c r="D51" s="234"/>
      <c r="E51" s="235"/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111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45">
        <v>21</v>
      </c>
      <c r="B52" s="246" t="s">
        <v>163</v>
      </c>
      <c r="C52" s="258" t="s">
        <v>164</v>
      </c>
      <c r="D52" s="247" t="s">
        <v>104</v>
      </c>
      <c r="E52" s="248">
        <v>1</v>
      </c>
      <c r="F52" s="249"/>
      <c r="G52" s="250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115</v>
      </c>
      <c r="T52" s="232" t="s">
        <v>116</v>
      </c>
      <c r="U52" s="232">
        <v>0</v>
      </c>
      <c r="V52" s="232">
        <f>ROUND(E52*U52,2)</f>
        <v>0</v>
      </c>
      <c r="W52" s="232"/>
      <c r="X52" s="232" t="s">
        <v>107</v>
      </c>
      <c r="Y52" s="232" t="s">
        <v>108</v>
      </c>
      <c r="Z52" s="212"/>
      <c r="AA52" s="212"/>
      <c r="AB52" s="212"/>
      <c r="AC52" s="212"/>
      <c r="AD52" s="212"/>
      <c r="AE52" s="212"/>
      <c r="AF52" s="212"/>
      <c r="AG52" s="212" t="s">
        <v>109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2" x14ac:dyDescent="0.2">
      <c r="A53" s="229"/>
      <c r="B53" s="230"/>
      <c r="C53" s="259" t="s">
        <v>165</v>
      </c>
      <c r="D53" s="234"/>
      <c r="E53" s="235">
        <v>1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111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45">
        <v>22</v>
      </c>
      <c r="B54" s="246" t="s">
        <v>166</v>
      </c>
      <c r="C54" s="258" t="s">
        <v>167</v>
      </c>
      <c r="D54" s="247" t="s">
        <v>114</v>
      </c>
      <c r="E54" s="248">
        <v>2</v>
      </c>
      <c r="F54" s="249"/>
      <c r="G54" s="250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115</v>
      </c>
      <c r="T54" s="232" t="s">
        <v>116</v>
      </c>
      <c r="U54" s="232">
        <v>0</v>
      </c>
      <c r="V54" s="232">
        <f>ROUND(E54*U54,2)</f>
        <v>0</v>
      </c>
      <c r="W54" s="232"/>
      <c r="X54" s="232" t="s">
        <v>107</v>
      </c>
      <c r="Y54" s="232" t="s">
        <v>108</v>
      </c>
      <c r="Z54" s="212"/>
      <c r="AA54" s="212"/>
      <c r="AB54" s="212"/>
      <c r="AC54" s="212"/>
      <c r="AD54" s="212"/>
      <c r="AE54" s="212"/>
      <c r="AF54" s="212"/>
      <c r="AG54" s="212" t="s">
        <v>109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2" x14ac:dyDescent="0.2">
      <c r="A55" s="229"/>
      <c r="B55" s="230"/>
      <c r="C55" s="259" t="s">
        <v>168</v>
      </c>
      <c r="D55" s="234"/>
      <c r="E55" s="235">
        <v>2</v>
      </c>
      <c r="F55" s="232"/>
      <c r="G55" s="232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111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5">
        <v>23</v>
      </c>
      <c r="B56" s="246" t="s">
        <v>169</v>
      </c>
      <c r="C56" s="258" t="s">
        <v>170</v>
      </c>
      <c r="D56" s="247" t="s">
        <v>104</v>
      </c>
      <c r="E56" s="248">
        <v>1</v>
      </c>
      <c r="F56" s="249"/>
      <c r="G56" s="250">
        <f>ROUND(E56*F56,2)</f>
        <v>0</v>
      </c>
      <c r="H56" s="233"/>
      <c r="I56" s="232">
        <f>ROUND(E56*H56,2)</f>
        <v>0</v>
      </c>
      <c r="J56" s="233"/>
      <c r="K56" s="232">
        <f>ROUND(E56*J56,2)</f>
        <v>0</v>
      </c>
      <c r="L56" s="232">
        <v>21</v>
      </c>
      <c r="M56" s="232">
        <f>G56*(1+L56/100)</f>
        <v>0</v>
      </c>
      <c r="N56" s="231">
        <v>0</v>
      </c>
      <c r="O56" s="231">
        <f>ROUND(E56*N56,2)</f>
        <v>0</v>
      </c>
      <c r="P56" s="231">
        <v>0</v>
      </c>
      <c r="Q56" s="231">
        <f>ROUND(E56*P56,2)</f>
        <v>0</v>
      </c>
      <c r="R56" s="232"/>
      <c r="S56" s="232" t="s">
        <v>115</v>
      </c>
      <c r="T56" s="232" t="s">
        <v>116</v>
      </c>
      <c r="U56" s="232">
        <v>0</v>
      </c>
      <c r="V56" s="232">
        <f>ROUND(E56*U56,2)</f>
        <v>0</v>
      </c>
      <c r="W56" s="232"/>
      <c r="X56" s="232" t="s">
        <v>107</v>
      </c>
      <c r="Y56" s="232" t="s">
        <v>108</v>
      </c>
      <c r="Z56" s="212"/>
      <c r="AA56" s="212"/>
      <c r="AB56" s="212"/>
      <c r="AC56" s="212"/>
      <c r="AD56" s="212"/>
      <c r="AE56" s="212"/>
      <c r="AF56" s="212"/>
      <c r="AG56" s="212" t="s">
        <v>109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2" x14ac:dyDescent="0.2">
      <c r="A57" s="229"/>
      <c r="B57" s="230"/>
      <c r="C57" s="259" t="s">
        <v>171</v>
      </c>
      <c r="D57" s="234"/>
      <c r="E57" s="235">
        <v>1</v>
      </c>
      <c r="F57" s="232"/>
      <c r="G57" s="232"/>
      <c r="H57" s="232"/>
      <c r="I57" s="232"/>
      <c r="J57" s="232"/>
      <c r="K57" s="232"/>
      <c r="L57" s="232"/>
      <c r="M57" s="232"/>
      <c r="N57" s="231"/>
      <c r="O57" s="231"/>
      <c r="P57" s="231"/>
      <c r="Q57" s="231"/>
      <c r="R57" s="232"/>
      <c r="S57" s="232"/>
      <c r="T57" s="232"/>
      <c r="U57" s="232"/>
      <c r="V57" s="232"/>
      <c r="W57" s="232"/>
      <c r="X57" s="232"/>
      <c r="Y57" s="232"/>
      <c r="Z57" s="212"/>
      <c r="AA57" s="212"/>
      <c r="AB57" s="212"/>
      <c r="AC57" s="212"/>
      <c r="AD57" s="212"/>
      <c r="AE57" s="212"/>
      <c r="AF57" s="212"/>
      <c r="AG57" s="212" t="s">
        <v>111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5">
        <v>24</v>
      </c>
      <c r="B58" s="246" t="s">
        <v>172</v>
      </c>
      <c r="C58" s="258" t="s">
        <v>173</v>
      </c>
      <c r="D58" s="247" t="s">
        <v>114</v>
      </c>
      <c r="E58" s="248">
        <v>1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1">
        <v>0</v>
      </c>
      <c r="O58" s="231">
        <f>ROUND(E58*N58,2)</f>
        <v>0</v>
      </c>
      <c r="P58" s="231">
        <v>0</v>
      </c>
      <c r="Q58" s="231">
        <f>ROUND(E58*P58,2)</f>
        <v>0</v>
      </c>
      <c r="R58" s="232"/>
      <c r="S58" s="232" t="s">
        <v>115</v>
      </c>
      <c r="T58" s="232" t="s">
        <v>116</v>
      </c>
      <c r="U58" s="232">
        <v>0</v>
      </c>
      <c r="V58" s="232">
        <f>ROUND(E58*U58,2)</f>
        <v>0</v>
      </c>
      <c r="W58" s="232"/>
      <c r="X58" s="232" t="s">
        <v>107</v>
      </c>
      <c r="Y58" s="232" t="s">
        <v>108</v>
      </c>
      <c r="Z58" s="212"/>
      <c r="AA58" s="212"/>
      <c r="AB58" s="212"/>
      <c r="AC58" s="212"/>
      <c r="AD58" s="212"/>
      <c r="AE58" s="212"/>
      <c r="AF58" s="212"/>
      <c r="AG58" s="212" t="s">
        <v>109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2" x14ac:dyDescent="0.2">
      <c r="A59" s="229"/>
      <c r="B59" s="230"/>
      <c r="C59" s="259" t="s">
        <v>174</v>
      </c>
      <c r="D59" s="234"/>
      <c r="E59" s="235">
        <v>1</v>
      </c>
      <c r="F59" s="232"/>
      <c r="G59" s="232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111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45">
        <v>25</v>
      </c>
      <c r="B60" s="246" t="s">
        <v>175</v>
      </c>
      <c r="C60" s="258" t="s">
        <v>176</v>
      </c>
      <c r="D60" s="247" t="s">
        <v>114</v>
      </c>
      <c r="E60" s="248">
        <v>2</v>
      </c>
      <c r="F60" s="249"/>
      <c r="G60" s="250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</v>
      </c>
      <c r="O60" s="231">
        <f>ROUND(E60*N60,2)</f>
        <v>0</v>
      </c>
      <c r="P60" s="231">
        <v>0</v>
      </c>
      <c r="Q60" s="231">
        <f>ROUND(E60*P60,2)</f>
        <v>0</v>
      </c>
      <c r="R60" s="232"/>
      <c r="S60" s="232" t="s">
        <v>115</v>
      </c>
      <c r="T60" s="232" t="s">
        <v>116</v>
      </c>
      <c r="U60" s="232">
        <v>0</v>
      </c>
      <c r="V60" s="232">
        <f>ROUND(E60*U60,2)</f>
        <v>0</v>
      </c>
      <c r="W60" s="232"/>
      <c r="X60" s="232" t="s">
        <v>107</v>
      </c>
      <c r="Y60" s="232" t="s">
        <v>108</v>
      </c>
      <c r="Z60" s="212"/>
      <c r="AA60" s="212"/>
      <c r="AB60" s="212"/>
      <c r="AC60" s="212"/>
      <c r="AD60" s="212"/>
      <c r="AE60" s="212"/>
      <c r="AF60" s="212"/>
      <c r="AG60" s="212" t="s">
        <v>109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2" x14ac:dyDescent="0.2">
      <c r="A61" s="229"/>
      <c r="B61" s="230"/>
      <c r="C61" s="259" t="s">
        <v>177</v>
      </c>
      <c r="D61" s="234"/>
      <c r="E61" s="235">
        <v>2</v>
      </c>
      <c r="F61" s="232"/>
      <c r="G61" s="232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111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5">
        <v>26</v>
      </c>
      <c r="B62" s="246" t="s">
        <v>178</v>
      </c>
      <c r="C62" s="258" t="s">
        <v>179</v>
      </c>
      <c r="D62" s="247" t="s">
        <v>114</v>
      </c>
      <c r="E62" s="248">
        <v>1</v>
      </c>
      <c r="F62" s="249"/>
      <c r="G62" s="250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115</v>
      </c>
      <c r="T62" s="232" t="s">
        <v>116</v>
      </c>
      <c r="U62" s="232">
        <v>0</v>
      </c>
      <c r="V62" s="232">
        <f>ROUND(E62*U62,2)</f>
        <v>0</v>
      </c>
      <c r="W62" s="232"/>
      <c r="X62" s="232" t="s">
        <v>107</v>
      </c>
      <c r="Y62" s="232" t="s">
        <v>108</v>
      </c>
      <c r="Z62" s="212"/>
      <c r="AA62" s="212"/>
      <c r="AB62" s="212"/>
      <c r="AC62" s="212"/>
      <c r="AD62" s="212"/>
      <c r="AE62" s="212"/>
      <c r="AF62" s="212"/>
      <c r="AG62" s="212" t="s">
        <v>109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22.5" outlineLevel="2" x14ac:dyDescent="0.2">
      <c r="A63" s="229"/>
      <c r="B63" s="230"/>
      <c r="C63" s="259" t="s">
        <v>180</v>
      </c>
      <c r="D63" s="234"/>
      <c r="E63" s="235">
        <v>1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111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45">
        <v>27</v>
      </c>
      <c r="B64" s="246" t="s">
        <v>181</v>
      </c>
      <c r="C64" s="258" t="s">
        <v>182</v>
      </c>
      <c r="D64" s="247" t="s">
        <v>104</v>
      </c>
      <c r="E64" s="248">
        <v>1</v>
      </c>
      <c r="F64" s="249"/>
      <c r="G64" s="250">
        <f>ROUND(E64*F64,2)</f>
        <v>0</v>
      </c>
      <c r="H64" s="233"/>
      <c r="I64" s="232">
        <f>ROUND(E64*H64,2)</f>
        <v>0</v>
      </c>
      <c r="J64" s="233"/>
      <c r="K64" s="232">
        <f>ROUND(E64*J64,2)</f>
        <v>0</v>
      </c>
      <c r="L64" s="232">
        <v>21</v>
      </c>
      <c r="M64" s="232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2"/>
      <c r="S64" s="232" t="s">
        <v>115</v>
      </c>
      <c r="T64" s="232" t="s">
        <v>116</v>
      </c>
      <c r="U64" s="232">
        <v>0</v>
      </c>
      <c r="V64" s="232">
        <f>ROUND(E64*U64,2)</f>
        <v>0</v>
      </c>
      <c r="W64" s="232"/>
      <c r="X64" s="232" t="s">
        <v>107</v>
      </c>
      <c r="Y64" s="232" t="s">
        <v>108</v>
      </c>
      <c r="Z64" s="212"/>
      <c r="AA64" s="212"/>
      <c r="AB64" s="212"/>
      <c r="AC64" s="212"/>
      <c r="AD64" s="212"/>
      <c r="AE64" s="212"/>
      <c r="AF64" s="212"/>
      <c r="AG64" s="212" t="s">
        <v>109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2" x14ac:dyDescent="0.2">
      <c r="A65" s="229"/>
      <c r="B65" s="230"/>
      <c r="C65" s="259" t="s">
        <v>183</v>
      </c>
      <c r="D65" s="234"/>
      <c r="E65" s="235">
        <v>1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111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45">
        <v>28</v>
      </c>
      <c r="B66" s="246" t="s">
        <v>184</v>
      </c>
      <c r="C66" s="258" t="s">
        <v>185</v>
      </c>
      <c r="D66" s="247" t="s">
        <v>114</v>
      </c>
      <c r="E66" s="248">
        <v>1</v>
      </c>
      <c r="F66" s="249"/>
      <c r="G66" s="250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2"/>
      <c r="S66" s="232" t="s">
        <v>115</v>
      </c>
      <c r="T66" s="232" t="s">
        <v>116</v>
      </c>
      <c r="U66" s="232">
        <v>0</v>
      </c>
      <c r="V66" s="232">
        <f>ROUND(E66*U66,2)</f>
        <v>0</v>
      </c>
      <c r="W66" s="232"/>
      <c r="X66" s="232" t="s">
        <v>107</v>
      </c>
      <c r="Y66" s="232" t="s">
        <v>108</v>
      </c>
      <c r="Z66" s="212"/>
      <c r="AA66" s="212"/>
      <c r="AB66" s="212"/>
      <c r="AC66" s="212"/>
      <c r="AD66" s="212"/>
      <c r="AE66" s="212"/>
      <c r="AF66" s="212"/>
      <c r="AG66" s="212" t="s">
        <v>109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2" x14ac:dyDescent="0.2">
      <c r="A67" s="229"/>
      <c r="B67" s="230"/>
      <c r="C67" s="259" t="s">
        <v>186</v>
      </c>
      <c r="D67" s="234"/>
      <c r="E67" s="235">
        <v>1</v>
      </c>
      <c r="F67" s="232"/>
      <c r="G67" s="232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111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45">
        <v>29</v>
      </c>
      <c r="B68" s="246" t="s">
        <v>187</v>
      </c>
      <c r="C68" s="258" t="s">
        <v>188</v>
      </c>
      <c r="D68" s="247" t="s">
        <v>114</v>
      </c>
      <c r="E68" s="248">
        <v>1</v>
      </c>
      <c r="F68" s="249"/>
      <c r="G68" s="250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2"/>
      <c r="S68" s="232" t="s">
        <v>115</v>
      </c>
      <c r="T68" s="232" t="s">
        <v>116</v>
      </c>
      <c r="U68" s="232">
        <v>0</v>
      </c>
      <c r="V68" s="232">
        <f>ROUND(E68*U68,2)</f>
        <v>0</v>
      </c>
      <c r="W68" s="232"/>
      <c r="X68" s="232" t="s">
        <v>107</v>
      </c>
      <c r="Y68" s="232" t="s">
        <v>108</v>
      </c>
      <c r="Z68" s="212"/>
      <c r="AA68" s="212"/>
      <c r="AB68" s="212"/>
      <c r="AC68" s="212"/>
      <c r="AD68" s="212"/>
      <c r="AE68" s="212"/>
      <c r="AF68" s="212"/>
      <c r="AG68" s="212" t="s">
        <v>109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2" x14ac:dyDescent="0.2">
      <c r="A69" s="229"/>
      <c r="B69" s="230"/>
      <c r="C69" s="259" t="s">
        <v>189</v>
      </c>
      <c r="D69" s="234"/>
      <c r="E69" s="235">
        <v>1</v>
      </c>
      <c r="F69" s="232"/>
      <c r="G69" s="232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111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38" t="s">
        <v>100</v>
      </c>
      <c r="B70" s="239" t="s">
        <v>70</v>
      </c>
      <c r="C70" s="257" t="s">
        <v>71</v>
      </c>
      <c r="D70" s="240"/>
      <c r="E70" s="241"/>
      <c r="F70" s="242"/>
      <c r="G70" s="243">
        <f>SUMIF(AG71:AG80,"&lt;&gt;NOR",G71:G80)</f>
        <v>0</v>
      </c>
      <c r="H70" s="237"/>
      <c r="I70" s="237">
        <f>SUM(I71:I80)</f>
        <v>0</v>
      </c>
      <c r="J70" s="237"/>
      <c r="K70" s="237">
        <f>SUM(K71:K80)</f>
        <v>0</v>
      </c>
      <c r="L70" s="237"/>
      <c r="M70" s="237">
        <f>SUM(M71:M80)</f>
        <v>0</v>
      </c>
      <c r="N70" s="236"/>
      <c r="O70" s="236">
        <f>SUM(O71:O80)</f>
        <v>0</v>
      </c>
      <c r="P70" s="236"/>
      <c r="Q70" s="236">
        <f>SUM(Q71:Q80)</f>
        <v>0</v>
      </c>
      <c r="R70" s="237"/>
      <c r="S70" s="237"/>
      <c r="T70" s="237"/>
      <c r="U70" s="237"/>
      <c r="V70" s="237">
        <f>SUM(V71:V80)</f>
        <v>0.89999999999999991</v>
      </c>
      <c r="W70" s="237"/>
      <c r="X70" s="237"/>
      <c r="Y70" s="237"/>
      <c r="AG70" t="s">
        <v>101</v>
      </c>
    </row>
    <row r="71" spans="1:60" ht="22.5" outlineLevel="1" x14ac:dyDescent="0.2">
      <c r="A71" s="245">
        <v>30</v>
      </c>
      <c r="B71" s="246" t="s">
        <v>190</v>
      </c>
      <c r="C71" s="258" t="s">
        <v>191</v>
      </c>
      <c r="D71" s="247" t="s">
        <v>114</v>
      </c>
      <c r="E71" s="248">
        <v>1</v>
      </c>
      <c r="F71" s="249"/>
      <c r="G71" s="250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2"/>
      <c r="S71" s="232" t="s">
        <v>115</v>
      </c>
      <c r="T71" s="232" t="s">
        <v>116</v>
      </c>
      <c r="U71" s="232">
        <v>0.42</v>
      </c>
      <c r="V71" s="232">
        <f>ROUND(E71*U71,2)</f>
        <v>0.42</v>
      </c>
      <c r="W71" s="232"/>
      <c r="X71" s="232" t="s">
        <v>107</v>
      </c>
      <c r="Y71" s="232" t="s">
        <v>108</v>
      </c>
      <c r="Z71" s="212"/>
      <c r="AA71" s="212"/>
      <c r="AB71" s="212"/>
      <c r="AC71" s="212"/>
      <c r="AD71" s="212"/>
      <c r="AE71" s="212"/>
      <c r="AF71" s="212"/>
      <c r="AG71" s="212" t="s">
        <v>109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2" x14ac:dyDescent="0.2">
      <c r="A72" s="229"/>
      <c r="B72" s="230"/>
      <c r="C72" s="259" t="s">
        <v>192</v>
      </c>
      <c r="D72" s="234"/>
      <c r="E72" s="235">
        <v>1</v>
      </c>
      <c r="F72" s="232"/>
      <c r="G72" s="232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111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29"/>
      <c r="B73" s="230"/>
      <c r="C73" s="259" t="s">
        <v>193</v>
      </c>
      <c r="D73" s="234"/>
      <c r="E73" s="235"/>
      <c r="F73" s="232"/>
      <c r="G73" s="232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111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45">
        <v>31</v>
      </c>
      <c r="B74" s="246" t="s">
        <v>194</v>
      </c>
      <c r="C74" s="258" t="s">
        <v>195</v>
      </c>
      <c r="D74" s="247" t="s">
        <v>104</v>
      </c>
      <c r="E74" s="248">
        <v>1</v>
      </c>
      <c r="F74" s="249"/>
      <c r="G74" s="250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2"/>
      <c r="S74" s="232" t="s">
        <v>105</v>
      </c>
      <c r="T74" s="232" t="s">
        <v>106</v>
      </c>
      <c r="U74" s="232">
        <v>0.47499999999999998</v>
      </c>
      <c r="V74" s="232">
        <f>ROUND(E74*U74,2)</f>
        <v>0.48</v>
      </c>
      <c r="W74" s="232"/>
      <c r="X74" s="232" t="s">
        <v>107</v>
      </c>
      <c r="Y74" s="232" t="s">
        <v>108</v>
      </c>
      <c r="Z74" s="212"/>
      <c r="AA74" s="212"/>
      <c r="AB74" s="212"/>
      <c r="AC74" s="212"/>
      <c r="AD74" s="212"/>
      <c r="AE74" s="212"/>
      <c r="AF74" s="212"/>
      <c r="AG74" s="212" t="s">
        <v>109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2" x14ac:dyDescent="0.2">
      <c r="A75" s="229"/>
      <c r="B75" s="230"/>
      <c r="C75" s="259" t="s">
        <v>196</v>
      </c>
      <c r="D75" s="234"/>
      <c r="E75" s="235">
        <v>1</v>
      </c>
      <c r="F75" s="232"/>
      <c r="G75" s="232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111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45">
        <v>32</v>
      </c>
      <c r="B76" s="246" t="s">
        <v>197</v>
      </c>
      <c r="C76" s="258" t="s">
        <v>198</v>
      </c>
      <c r="D76" s="247" t="s">
        <v>104</v>
      </c>
      <c r="E76" s="248">
        <v>1</v>
      </c>
      <c r="F76" s="249"/>
      <c r="G76" s="250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115</v>
      </c>
      <c r="T76" s="232" t="s">
        <v>116</v>
      </c>
      <c r="U76" s="232">
        <v>0</v>
      </c>
      <c r="V76" s="232">
        <f>ROUND(E76*U76,2)</f>
        <v>0</v>
      </c>
      <c r="W76" s="232"/>
      <c r="X76" s="232" t="s">
        <v>107</v>
      </c>
      <c r="Y76" s="232" t="s">
        <v>108</v>
      </c>
      <c r="Z76" s="212"/>
      <c r="AA76" s="212"/>
      <c r="AB76" s="212"/>
      <c r="AC76" s="212"/>
      <c r="AD76" s="212"/>
      <c r="AE76" s="212"/>
      <c r="AF76" s="212"/>
      <c r="AG76" s="212" t="s">
        <v>109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">
      <c r="A77" s="229"/>
      <c r="B77" s="230"/>
      <c r="C77" s="259" t="s">
        <v>196</v>
      </c>
      <c r="D77" s="234"/>
      <c r="E77" s="235">
        <v>1</v>
      </c>
      <c r="F77" s="232"/>
      <c r="G77" s="232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111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5">
        <v>33</v>
      </c>
      <c r="B78" s="246" t="s">
        <v>199</v>
      </c>
      <c r="C78" s="258" t="s">
        <v>200</v>
      </c>
      <c r="D78" s="247" t="s">
        <v>114</v>
      </c>
      <c r="E78" s="248">
        <v>1</v>
      </c>
      <c r="F78" s="249"/>
      <c r="G78" s="250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2"/>
      <c r="S78" s="232" t="s">
        <v>115</v>
      </c>
      <c r="T78" s="232" t="s">
        <v>116</v>
      </c>
      <c r="U78" s="232">
        <v>0</v>
      </c>
      <c r="V78" s="232">
        <f>ROUND(E78*U78,2)</f>
        <v>0</v>
      </c>
      <c r="W78" s="232"/>
      <c r="X78" s="232" t="s">
        <v>107</v>
      </c>
      <c r="Y78" s="232" t="s">
        <v>108</v>
      </c>
      <c r="Z78" s="212"/>
      <c r="AA78" s="212"/>
      <c r="AB78" s="212"/>
      <c r="AC78" s="212"/>
      <c r="AD78" s="212"/>
      <c r="AE78" s="212"/>
      <c r="AF78" s="212"/>
      <c r="AG78" s="212" t="s">
        <v>109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">
      <c r="A79" s="229"/>
      <c r="B79" s="230"/>
      <c r="C79" s="259" t="s">
        <v>201</v>
      </c>
      <c r="D79" s="234"/>
      <c r="E79" s="235">
        <v>1</v>
      </c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111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3" x14ac:dyDescent="0.2">
      <c r="A80" s="229"/>
      <c r="B80" s="230"/>
      <c r="C80" s="259" t="s">
        <v>202</v>
      </c>
      <c r="D80" s="234"/>
      <c r="E80" s="235"/>
      <c r="F80" s="232"/>
      <c r="G80" s="232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111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38" t="s">
        <v>100</v>
      </c>
      <c r="B81" s="239" t="s">
        <v>72</v>
      </c>
      <c r="C81" s="257" t="s">
        <v>29</v>
      </c>
      <c r="D81" s="240"/>
      <c r="E81" s="241"/>
      <c r="F81" s="242"/>
      <c r="G81" s="243">
        <f>SUMIF(AG82:AG84,"&lt;&gt;NOR",G82:G84)</f>
        <v>0</v>
      </c>
      <c r="H81" s="237"/>
      <c r="I81" s="237">
        <f>SUM(I82:I84)</f>
        <v>0</v>
      </c>
      <c r="J81" s="237"/>
      <c r="K81" s="237">
        <f>SUM(K82:K84)</f>
        <v>0</v>
      </c>
      <c r="L81" s="237"/>
      <c r="M81" s="237">
        <f>SUM(M82:M84)</f>
        <v>0</v>
      </c>
      <c r="N81" s="236"/>
      <c r="O81" s="236">
        <f>SUM(O82:O84)</f>
        <v>0</v>
      </c>
      <c r="P81" s="236"/>
      <c r="Q81" s="236">
        <f>SUM(Q82:Q84)</f>
        <v>0</v>
      </c>
      <c r="R81" s="237"/>
      <c r="S81" s="237"/>
      <c r="T81" s="237"/>
      <c r="U81" s="237"/>
      <c r="V81" s="237">
        <f>SUM(V82:V84)</f>
        <v>0</v>
      </c>
      <c r="W81" s="237"/>
      <c r="X81" s="237"/>
      <c r="Y81" s="237"/>
      <c r="AG81" t="s">
        <v>101</v>
      </c>
    </row>
    <row r="82" spans="1:60" outlineLevel="1" x14ac:dyDescent="0.2">
      <c r="A82" s="251">
        <v>34</v>
      </c>
      <c r="B82" s="252" t="s">
        <v>203</v>
      </c>
      <c r="C82" s="260" t="s">
        <v>204</v>
      </c>
      <c r="D82" s="253" t="s">
        <v>205</v>
      </c>
      <c r="E82" s="254">
        <v>1</v>
      </c>
      <c r="F82" s="255"/>
      <c r="G82" s="256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21</v>
      </c>
      <c r="M82" s="232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2"/>
      <c r="S82" s="232" t="s">
        <v>105</v>
      </c>
      <c r="T82" s="232" t="s">
        <v>116</v>
      </c>
      <c r="U82" s="232">
        <v>0</v>
      </c>
      <c r="V82" s="232">
        <f>ROUND(E82*U82,2)</f>
        <v>0</v>
      </c>
      <c r="W82" s="232"/>
      <c r="X82" s="232" t="s">
        <v>206</v>
      </c>
      <c r="Y82" s="232" t="s">
        <v>108</v>
      </c>
      <c r="Z82" s="212"/>
      <c r="AA82" s="212"/>
      <c r="AB82" s="212"/>
      <c r="AC82" s="212"/>
      <c r="AD82" s="212"/>
      <c r="AE82" s="212"/>
      <c r="AF82" s="212"/>
      <c r="AG82" s="212" t="s">
        <v>207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1">
        <v>35</v>
      </c>
      <c r="B83" s="252" t="s">
        <v>208</v>
      </c>
      <c r="C83" s="260" t="s">
        <v>209</v>
      </c>
      <c r="D83" s="253" t="s">
        <v>205</v>
      </c>
      <c r="E83" s="254">
        <v>1</v>
      </c>
      <c r="F83" s="255"/>
      <c r="G83" s="256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105</v>
      </c>
      <c r="T83" s="232" t="s">
        <v>116</v>
      </c>
      <c r="U83" s="232">
        <v>0</v>
      </c>
      <c r="V83" s="232">
        <f>ROUND(E83*U83,2)</f>
        <v>0</v>
      </c>
      <c r="W83" s="232"/>
      <c r="X83" s="232" t="s">
        <v>206</v>
      </c>
      <c r="Y83" s="232" t="s">
        <v>108</v>
      </c>
      <c r="Z83" s="212"/>
      <c r="AA83" s="212"/>
      <c r="AB83" s="212"/>
      <c r="AC83" s="212"/>
      <c r="AD83" s="212"/>
      <c r="AE83" s="212"/>
      <c r="AF83" s="212"/>
      <c r="AG83" s="212" t="s">
        <v>207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1">
        <v>36</v>
      </c>
      <c r="B84" s="252" t="s">
        <v>210</v>
      </c>
      <c r="C84" s="260" t="s">
        <v>211</v>
      </c>
      <c r="D84" s="253" t="s">
        <v>205</v>
      </c>
      <c r="E84" s="254">
        <v>1</v>
      </c>
      <c r="F84" s="255"/>
      <c r="G84" s="256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21</v>
      </c>
      <c r="M84" s="232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2"/>
      <c r="S84" s="232" t="s">
        <v>105</v>
      </c>
      <c r="T84" s="232" t="s">
        <v>116</v>
      </c>
      <c r="U84" s="232">
        <v>0</v>
      </c>
      <c r="V84" s="232">
        <f>ROUND(E84*U84,2)</f>
        <v>0</v>
      </c>
      <c r="W84" s="232"/>
      <c r="X84" s="232" t="s">
        <v>206</v>
      </c>
      <c r="Y84" s="232" t="s">
        <v>108</v>
      </c>
      <c r="Z84" s="212"/>
      <c r="AA84" s="212"/>
      <c r="AB84" s="212"/>
      <c r="AC84" s="212"/>
      <c r="AD84" s="212"/>
      <c r="AE84" s="212"/>
      <c r="AF84" s="212"/>
      <c r="AG84" s="212" t="s">
        <v>207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x14ac:dyDescent="0.2">
      <c r="A85" s="238" t="s">
        <v>100</v>
      </c>
      <c r="B85" s="239" t="s">
        <v>73</v>
      </c>
      <c r="C85" s="257" t="s">
        <v>30</v>
      </c>
      <c r="D85" s="240"/>
      <c r="E85" s="241"/>
      <c r="F85" s="242"/>
      <c r="G85" s="243">
        <f>SUMIF(AG86:AG87,"&lt;&gt;NOR",G86:G87)</f>
        <v>0</v>
      </c>
      <c r="H85" s="237"/>
      <c r="I85" s="237">
        <f>SUM(I86:I87)</f>
        <v>0</v>
      </c>
      <c r="J85" s="237"/>
      <c r="K85" s="237">
        <f>SUM(K86:K87)</f>
        <v>0</v>
      </c>
      <c r="L85" s="237"/>
      <c r="M85" s="237">
        <f>SUM(M86:M87)</f>
        <v>0</v>
      </c>
      <c r="N85" s="236"/>
      <c r="O85" s="236">
        <f>SUM(O86:O87)</f>
        <v>0</v>
      </c>
      <c r="P85" s="236"/>
      <c r="Q85" s="236">
        <f>SUM(Q86:Q87)</f>
        <v>0</v>
      </c>
      <c r="R85" s="237"/>
      <c r="S85" s="237"/>
      <c r="T85" s="237"/>
      <c r="U85" s="237"/>
      <c r="V85" s="237">
        <f>SUM(V86:V87)</f>
        <v>0</v>
      </c>
      <c r="W85" s="237"/>
      <c r="X85" s="237"/>
      <c r="Y85" s="237"/>
      <c r="AG85" t="s">
        <v>101</v>
      </c>
    </row>
    <row r="86" spans="1:60" outlineLevel="1" x14ac:dyDescent="0.2">
      <c r="A86" s="251">
        <v>37</v>
      </c>
      <c r="B86" s="252" t="s">
        <v>212</v>
      </c>
      <c r="C86" s="260" t="s">
        <v>213</v>
      </c>
      <c r="D86" s="253" t="s">
        <v>205</v>
      </c>
      <c r="E86" s="254">
        <v>1</v>
      </c>
      <c r="F86" s="255"/>
      <c r="G86" s="256">
        <f>ROUND(E86*F86,2)</f>
        <v>0</v>
      </c>
      <c r="H86" s="233"/>
      <c r="I86" s="232">
        <f>ROUND(E86*H86,2)</f>
        <v>0</v>
      </c>
      <c r="J86" s="233"/>
      <c r="K86" s="232">
        <f>ROUND(E86*J86,2)</f>
        <v>0</v>
      </c>
      <c r="L86" s="232">
        <v>21</v>
      </c>
      <c r="M86" s="232">
        <f>G86*(1+L86/100)</f>
        <v>0</v>
      </c>
      <c r="N86" s="231">
        <v>0</v>
      </c>
      <c r="O86" s="231">
        <f>ROUND(E86*N86,2)</f>
        <v>0</v>
      </c>
      <c r="P86" s="231">
        <v>0</v>
      </c>
      <c r="Q86" s="231">
        <f>ROUND(E86*P86,2)</f>
        <v>0</v>
      </c>
      <c r="R86" s="232"/>
      <c r="S86" s="232" t="s">
        <v>105</v>
      </c>
      <c r="T86" s="232" t="s">
        <v>116</v>
      </c>
      <c r="U86" s="232">
        <v>0</v>
      </c>
      <c r="V86" s="232">
        <f>ROUND(E86*U86,2)</f>
        <v>0</v>
      </c>
      <c r="W86" s="232"/>
      <c r="X86" s="232" t="s">
        <v>206</v>
      </c>
      <c r="Y86" s="232" t="s">
        <v>108</v>
      </c>
      <c r="Z86" s="212"/>
      <c r="AA86" s="212"/>
      <c r="AB86" s="212"/>
      <c r="AC86" s="212"/>
      <c r="AD86" s="212"/>
      <c r="AE86" s="212"/>
      <c r="AF86" s="212"/>
      <c r="AG86" s="212" t="s">
        <v>207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5">
        <v>38</v>
      </c>
      <c r="B87" s="246" t="s">
        <v>214</v>
      </c>
      <c r="C87" s="258" t="s">
        <v>215</v>
      </c>
      <c r="D87" s="247" t="s">
        <v>205</v>
      </c>
      <c r="E87" s="248">
        <v>1</v>
      </c>
      <c r="F87" s="249"/>
      <c r="G87" s="250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21</v>
      </c>
      <c r="M87" s="232">
        <f>G87*(1+L87/100)</f>
        <v>0</v>
      </c>
      <c r="N87" s="231">
        <v>0</v>
      </c>
      <c r="O87" s="231">
        <f>ROUND(E87*N87,2)</f>
        <v>0</v>
      </c>
      <c r="P87" s="231">
        <v>0</v>
      </c>
      <c r="Q87" s="231">
        <f>ROUND(E87*P87,2)</f>
        <v>0</v>
      </c>
      <c r="R87" s="232"/>
      <c r="S87" s="232" t="s">
        <v>105</v>
      </c>
      <c r="T87" s="232" t="s">
        <v>116</v>
      </c>
      <c r="U87" s="232">
        <v>0</v>
      </c>
      <c r="V87" s="232">
        <f>ROUND(E87*U87,2)</f>
        <v>0</v>
      </c>
      <c r="W87" s="232"/>
      <c r="X87" s="232" t="s">
        <v>206</v>
      </c>
      <c r="Y87" s="232" t="s">
        <v>108</v>
      </c>
      <c r="Z87" s="212"/>
      <c r="AA87" s="212"/>
      <c r="AB87" s="212"/>
      <c r="AC87" s="212"/>
      <c r="AD87" s="212"/>
      <c r="AE87" s="212"/>
      <c r="AF87" s="212"/>
      <c r="AG87" s="212" t="s">
        <v>207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">
      <c r="A88" s="3"/>
      <c r="B88" s="4"/>
      <c r="C88" s="261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E88">
        <v>12</v>
      </c>
      <c r="AF88">
        <v>21</v>
      </c>
      <c r="AG88" t="s">
        <v>86</v>
      </c>
    </row>
    <row r="89" spans="1:60" x14ac:dyDescent="0.2">
      <c r="A89" s="215"/>
      <c r="B89" s="216" t="s">
        <v>31</v>
      </c>
      <c r="C89" s="262"/>
      <c r="D89" s="217"/>
      <c r="E89" s="218"/>
      <c r="F89" s="218"/>
      <c r="G89" s="244">
        <f>G8+G11+G14+G17+G70+G81+G85</f>
        <v>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f>SUMIF(L7:L87,AE88,G7:G87)</f>
        <v>0</v>
      </c>
      <c r="AF89">
        <f>SUMIF(L7:L87,AF88,G7:G87)</f>
        <v>0</v>
      </c>
      <c r="AG89" t="s">
        <v>216</v>
      </c>
    </row>
    <row r="90" spans="1:60" x14ac:dyDescent="0.2">
      <c r="A90" s="3"/>
      <c r="B90" s="4"/>
      <c r="C90" s="261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3"/>
      <c r="B91" s="4"/>
      <c r="C91" s="261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219" t="s">
        <v>217</v>
      </c>
      <c r="B92" s="219"/>
      <c r="C92" s="263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220"/>
      <c r="B93" s="221"/>
      <c r="C93" s="264"/>
      <c r="D93" s="221"/>
      <c r="E93" s="221"/>
      <c r="F93" s="221"/>
      <c r="G93" s="222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G93" t="s">
        <v>218</v>
      </c>
    </row>
    <row r="94" spans="1:60" x14ac:dyDescent="0.2">
      <c r="A94" s="223"/>
      <c r="B94" s="224"/>
      <c r="C94" s="265"/>
      <c r="D94" s="224"/>
      <c r="E94" s="224"/>
      <c r="F94" s="224"/>
      <c r="G94" s="225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223"/>
      <c r="B95" s="224"/>
      <c r="C95" s="265"/>
      <c r="D95" s="224"/>
      <c r="E95" s="224"/>
      <c r="F95" s="224"/>
      <c r="G95" s="225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223"/>
      <c r="B96" s="224"/>
      <c r="C96" s="265"/>
      <c r="D96" s="224"/>
      <c r="E96" s="224"/>
      <c r="F96" s="224"/>
      <c r="G96" s="225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226"/>
      <c r="B97" s="227"/>
      <c r="C97" s="266"/>
      <c r="D97" s="227"/>
      <c r="E97" s="227"/>
      <c r="F97" s="227"/>
      <c r="G97" s="22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3"/>
      <c r="B98" s="4"/>
      <c r="C98" s="261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C99" s="267"/>
      <c r="D99" s="10"/>
      <c r="AG99" t="s">
        <v>219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4wEr72dn5Pg/+WOi+1IKP0vN0x48FEpZlU1a2Hs8zB7OpMLEl6wn1yKh1MBKE2rD5JyoIuDrqLSb1ctzL+rg9Q==" saltValue="U+6aql766seSOgMj7FWleg==" spinCount="100000" sheet="1" formatRows="0"/>
  <mergeCells count="6">
    <mergeCell ref="A1:G1"/>
    <mergeCell ref="C2:G2"/>
    <mergeCell ref="C3:G3"/>
    <mergeCell ref="C4:G4"/>
    <mergeCell ref="A92:C92"/>
    <mergeCell ref="A93:G9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05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'05 01 Pol'!Názvy_tisku</vt:lpstr>
      <vt:lpstr>oadresa</vt:lpstr>
      <vt:lpstr>Stavba!Objednatel</vt:lpstr>
      <vt:lpstr>Stavba!Objekt</vt:lpstr>
      <vt:lpstr>'05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Petr Čížek</cp:lastModifiedBy>
  <cp:lastPrinted>2019-03-19T12:27:02Z</cp:lastPrinted>
  <dcterms:created xsi:type="dcterms:W3CDTF">2009-04-08T07:15:50Z</dcterms:created>
  <dcterms:modified xsi:type="dcterms:W3CDTF">2025-07-01T08:07:28Z</dcterms:modified>
</cp:coreProperties>
</file>