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PS01 0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'PS01 001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'PS01 001 Pol'!$A$1:$X$220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G42" i="1"/>
  <c r="F42" i="1"/>
  <c r="G41" i="1"/>
  <c r="F41" i="1"/>
  <c r="G39" i="1"/>
  <c r="F39" i="1"/>
  <c r="G219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6" i="12"/>
  <c r="AF219" i="12" s="1"/>
  <c r="I16" i="12"/>
  <c r="K16" i="12"/>
  <c r="M16" i="12"/>
  <c r="O16" i="12"/>
  <c r="Q16" i="12"/>
  <c r="V16" i="12"/>
  <c r="G21" i="12"/>
  <c r="M21" i="12" s="1"/>
  <c r="I21" i="12"/>
  <c r="K21" i="12"/>
  <c r="O21" i="12"/>
  <c r="Q21" i="12"/>
  <c r="V21" i="12"/>
  <c r="G26" i="12"/>
  <c r="I26" i="12"/>
  <c r="K26" i="12"/>
  <c r="M26" i="12"/>
  <c r="O26" i="12"/>
  <c r="Q26" i="12"/>
  <c r="V26" i="12"/>
  <c r="G31" i="12"/>
  <c r="I31" i="12"/>
  <c r="K31" i="12"/>
  <c r="M31" i="12"/>
  <c r="O31" i="12"/>
  <c r="Q31" i="12"/>
  <c r="V31" i="12"/>
  <c r="G34" i="12"/>
  <c r="I34" i="12"/>
  <c r="K34" i="12"/>
  <c r="M34" i="12"/>
  <c r="O34" i="12"/>
  <c r="Q34" i="12"/>
  <c r="V34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4" i="12"/>
  <c r="I44" i="12"/>
  <c r="K44" i="12"/>
  <c r="M44" i="12"/>
  <c r="O44" i="12"/>
  <c r="Q44" i="12"/>
  <c r="V44" i="12"/>
  <c r="G50" i="12"/>
  <c r="M50" i="12" s="1"/>
  <c r="I50" i="12"/>
  <c r="K50" i="12"/>
  <c r="O50" i="12"/>
  <c r="Q50" i="12"/>
  <c r="V50" i="12"/>
  <c r="G54" i="12"/>
  <c r="I54" i="12"/>
  <c r="K54" i="12"/>
  <c r="M54" i="12"/>
  <c r="O54" i="12"/>
  <c r="Q54" i="12"/>
  <c r="V54" i="12"/>
  <c r="G56" i="12"/>
  <c r="I56" i="12"/>
  <c r="K56" i="12"/>
  <c r="M56" i="12"/>
  <c r="O56" i="12"/>
  <c r="Q56" i="12"/>
  <c r="V56" i="12"/>
  <c r="G58" i="12"/>
  <c r="I58" i="12"/>
  <c r="K58" i="12"/>
  <c r="M58" i="12"/>
  <c r="O58" i="12"/>
  <c r="Q58" i="12"/>
  <c r="V58" i="12"/>
  <c r="G60" i="12"/>
  <c r="I60" i="12"/>
  <c r="K60" i="12"/>
  <c r="M60" i="12"/>
  <c r="O60" i="12"/>
  <c r="Q60" i="12"/>
  <c r="V60" i="12"/>
  <c r="G68" i="12"/>
  <c r="I68" i="12"/>
  <c r="K68" i="12"/>
  <c r="M68" i="12"/>
  <c r="O68" i="12"/>
  <c r="Q68" i="12"/>
  <c r="V68" i="12"/>
  <c r="G71" i="12"/>
  <c r="I71" i="12"/>
  <c r="K71" i="12"/>
  <c r="M71" i="12"/>
  <c r="O71" i="12"/>
  <c r="Q71" i="12"/>
  <c r="V71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8" i="12"/>
  <c r="I78" i="12"/>
  <c r="K78" i="12"/>
  <c r="M78" i="12"/>
  <c r="O78" i="12"/>
  <c r="Q78" i="12"/>
  <c r="V78" i="12"/>
  <c r="G80" i="12"/>
  <c r="I80" i="12"/>
  <c r="K80" i="12"/>
  <c r="M80" i="12"/>
  <c r="O80" i="12"/>
  <c r="Q80" i="12"/>
  <c r="V80" i="12"/>
  <c r="G83" i="12"/>
  <c r="I83" i="12"/>
  <c r="K83" i="12"/>
  <c r="M83" i="12"/>
  <c r="O83" i="12"/>
  <c r="Q83" i="12"/>
  <c r="V83" i="12"/>
  <c r="G85" i="12"/>
  <c r="I85" i="12"/>
  <c r="K85" i="12"/>
  <c r="M85" i="12"/>
  <c r="O85" i="12"/>
  <c r="Q85" i="12"/>
  <c r="V85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2" i="12"/>
  <c r="I92" i="12"/>
  <c r="K92" i="12"/>
  <c r="M92" i="12"/>
  <c r="O92" i="12"/>
  <c r="Q92" i="12"/>
  <c r="V92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M99" i="12"/>
  <c r="O99" i="12"/>
  <c r="Q99" i="12"/>
  <c r="V99" i="12"/>
  <c r="G101" i="12"/>
  <c r="I101" i="12"/>
  <c r="K101" i="12"/>
  <c r="M101" i="12"/>
  <c r="O101" i="12"/>
  <c r="Q101" i="12"/>
  <c r="V101" i="12"/>
  <c r="G104" i="12"/>
  <c r="I104" i="12"/>
  <c r="K104" i="12"/>
  <c r="M104" i="12"/>
  <c r="O104" i="12"/>
  <c r="Q104" i="12"/>
  <c r="V104" i="12"/>
  <c r="G107" i="12"/>
  <c r="I107" i="12"/>
  <c r="K107" i="12"/>
  <c r="M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I111" i="12"/>
  <c r="K111" i="12"/>
  <c r="M111" i="12"/>
  <c r="O111" i="12"/>
  <c r="Q111" i="12"/>
  <c r="V111" i="12"/>
  <c r="G114" i="12"/>
  <c r="M114" i="12" s="1"/>
  <c r="I114" i="12"/>
  <c r="K114" i="12"/>
  <c r="O114" i="12"/>
  <c r="Q114" i="12"/>
  <c r="V114" i="12"/>
  <c r="G116" i="12"/>
  <c r="I116" i="12"/>
  <c r="K116" i="12"/>
  <c r="M116" i="12"/>
  <c r="O116" i="12"/>
  <c r="Q116" i="12"/>
  <c r="V116" i="12"/>
  <c r="G118" i="12"/>
  <c r="I118" i="12"/>
  <c r="K118" i="12"/>
  <c r="M118" i="12"/>
  <c r="O118" i="12"/>
  <c r="Q118" i="12"/>
  <c r="V118" i="12"/>
  <c r="G120" i="12"/>
  <c r="I120" i="12"/>
  <c r="K120" i="12"/>
  <c r="M120" i="12"/>
  <c r="O120" i="12"/>
  <c r="Q120" i="12"/>
  <c r="V120" i="12"/>
  <c r="G124" i="12"/>
  <c r="I124" i="12"/>
  <c r="K124" i="12"/>
  <c r="M124" i="12"/>
  <c r="O124" i="12"/>
  <c r="Q124" i="12"/>
  <c r="V124" i="12"/>
  <c r="G126" i="12"/>
  <c r="I126" i="12"/>
  <c r="K126" i="12"/>
  <c r="M126" i="12"/>
  <c r="O126" i="12"/>
  <c r="Q126" i="12"/>
  <c r="V126" i="12"/>
  <c r="G128" i="12"/>
  <c r="I128" i="12"/>
  <c r="K128" i="12"/>
  <c r="M128" i="12"/>
  <c r="O128" i="12"/>
  <c r="Q128" i="12"/>
  <c r="V128" i="12"/>
  <c r="G130" i="12"/>
  <c r="M130" i="12" s="1"/>
  <c r="I130" i="12"/>
  <c r="K130" i="12"/>
  <c r="O130" i="12"/>
  <c r="Q130" i="12"/>
  <c r="V130" i="12"/>
  <c r="G132" i="12"/>
  <c r="I132" i="12"/>
  <c r="K132" i="12"/>
  <c r="M132" i="12"/>
  <c r="O132" i="12"/>
  <c r="Q132" i="12"/>
  <c r="V132" i="12"/>
  <c r="G134" i="12"/>
  <c r="I134" i="12"/>
  <c r="K134" i="12"/>
  <c r="M134" i="12"/>
  <c r="O134" i="12"/>
  <c r="Q134" i="12"/>
  <c r="V134" i="12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G140" i="12"/>
  <c r="I140" i="12"/>
  <c r="K140" i="12"/>
  <c r="M140" i="12"/>
  <c r="O140" i="12"/>
  <c r="Q140" i="12"/>
  <c r="V140" i="12"/>
  <c r="G144" i="12"/>
  <c r="I144" i="12"/>
  <c r="K144" i="12"/>
  <c r="M144" i="12"/>
  <c r="O144" i="12"/>
  <c r="Q144" i="12"/>
  <c r="V144" i="12"/>
  <c r="G146" i="12"/>
  <c r="I146" i="12"/>
  <c r="K146" i="12"/>
  <c r="M146" i="12"/>
  <c r="O146" i="12"/>
  <c r="Q146" i="12"/>
  <c r="V146" i="12"/>
  <c r="G148" i="12"/>
  <c r="I148" i="12"/>
  <c r="K148" i="12"/>
  <c r="M148" i="12"/>
  <c r="O148" i="12"/>
  <c r="Q148" i="12"/>
  <c r="V148" i="12"/>
  <c r="G150" i="12"/>
  <c r="I150" i="12"/>
  <c r="K150" i="12"/>
  <c r="M150" i="12"/>
  <c r="O150" i="12"/>
  <c r="Q150" i="12"/>
  <c r="V150" i="12"/>
  <c r="G153" i="12"/>
  <c r="M153" i="12" s="1"/>
  <c r="I153" i="12"/>
  <c r="K153" i="12"/>
  <c r="O153" i="12"/>
  <c r="Q153" i="12"/>
  <c r="V153" i="12"/>
  <c r="G155" i="12"/>
  <c r="I155" i="12"/>
  <c r="K155" i="12"/>
  <c r="M155" i="12"/>
  <c r="O155" i="12"/>
  <c r="Q155" i="12"/>
  <c r="V155" i="12"/>
  <c r="G157" i="12"/>
  <c r="I157" i="12"/>
  <c r="K157" i="12"/>
  <c r="M157" i="12"/>
  <c r="O157" i="12"/>
  <c r="Q157" i="12"/>
  <c r="V157" i="12"/>
  <c r="G161" i="12"/>
  <c r="I161" i="12"/>
  <c r="K161" i="12"/>
  <c r="M161" i="12"/>
  <c r="O161" i="12"/>
  <c r="Q161" i="12"/>
  <c r="V161" i="12"/>
  <c r="G163" i="12"/>
  <c r="I163" i="12"/>
  <c r="K163" i="12"/>
  <c r="M163" i="12"/>
  <c r="O163" i="12"/>
  <c r="Q163" i="12"/>
  <c r="V163" i="12"/>
  <c r="G167" i="12"/>
  <c r="M167" i="12" s="1"/>
  <c r="I167" i="12"/>
  <c r="K167" i="12"/>
  <c r="O167" i="12"/>
  <c r="Q167" i="12"/>
  <c r="V167" i="12"/>
  <c r="G169" i="12"/>
  <c r="I169" i="12"/>
  <c r="K169" i="12"/>
  <c r="M169" i="12"/>
  <c r="O169" i="12"/>
  <c r="Q169" i="12"/>
  <c r="V169" i="12"/>
  <c r="G171" i="12"/>
  <c r="M171" i="12" s="1"/>
  <c r="I171" i="12"/>
  <c r="K171" i="12"/>
  <c r="O171" i="12"/>
  <c r="Q171" i="12"/>
  <c r="V171" i="12"/>
  <c r="G175" i="12"/>
  <c r="I175" i="12"/>
  <c r="K175" i="12"/>
  <c r="M175" i="12"/>
  <c r="O175" i="12"/>
  <c r="Q175" i="12"/>
  <c r="V175" i="12"/>
  <c r="G177" i="12"/>
  <c r="I177" i="12"/>
  <c r="K177" i="12"/>
  <c r="M177" i="12"/>
  <c r="O177" i="12"/>
  <c r="Q177" i="12"/>
  <c r="V177" i="12"/>
  <c r="G179" i="12"/>
  <c r="I179" i="12"/>
  <c r="K179" i="12"/>
  <c r="M179" i="12"/>
  <c r="O179" i="12"/>
  <c r="Q179" i="12"/>
  <c r="V179" i="12"/>
  <c r="G181" i="12"/>
  <c r="I181" i="12"/>
  <c r="K181" i="12"/>
  <c r="M181" i="12"/>
  <c r="O181" i="12"/>
  <c r="Q181" i="12"/>
  <c r="V181" i="12"/>
  <c r="G183" i="12"/>
  <c r="I183" i="12"/>
  <c r="K183" i="12"/>
  <c r="M183" i="12"/>
  <c r="O183" i="12"/>
  <c r="Q183" i="12"/>
  <c r="V183" i="12"/>
  <c r="G185" i="12"/>
  <c r="I185" i="12"/>
  <c r="K185" i="12"/>
  <c r="M185" i="12"/>
  <c r="O185" i="12"/>
  <c r="Q185" i="12"/>
  <c r="V185" i="12"/>
  <c r="G187" i="12"/>
  <c r="M187" i="12" s="1"/>
  <c r="I187" i="12"/>
  <c r="K187" i="12"/>
  <c r="O187" i="12"/>
  <c r="Q187" i="12"/>
  <c r="V187" i="12"/>
  <c r="G189" i="12"/>
  <c r="I189" i="12"/>
  <c r="K189" i="12"/>
  <c r="M189" i="12"/>
  <c r="O189" i="12"/>
  <c r="Q189" i="12"/>
  <c r="V189" i="12"/>
  <c r="O191" i="12"/>
  <c r="Q191" i="12"/>
  <c r="V191" i="12"/>
  <c r="G192" i="12"/>
  <c r="G191" i="12" s="1"/>
  <c r="I192" i="12"/>
  <c r="I191" i="12" s="1"/>
  <c r="K192" i="12"/>
  <c r="K191" i="12" s="1"/>
  <c r="M192" i="12"/>
  <c r="M191" i="12" s="1"/>
  <c r="O192" i="12"/>
  <c r="Q192" i="12"/>
  <c r="V192" i="12"/>
  <c r="G199" i="12"/>
  <c r="I199" i="12"/>
  <c r="K199" i="12"/>
  <c r="M199" i="12"/>
  <c r="O199" i="12"/>
  <c r="Q199" i="12"/>
  <c r="V199" i="12"/>
  <c r="G204" i="12"/>
  <c r="G203" i="12" s="1"/>
  <c r="I204" i="12"/>
  <c r="I203" i="12" s="1"/>
  <c r="K204" i="12"/>
  <c r="K203" i="12" s="1"/>
  <c r="M204" i="12"/>
  <c r="M203" i="12" s="1"/>
  <c r="O204" i="12"/>
  <c r="O203" i="12" s="1"/>
  <c r="Q204" i="12"/>
  <c r="Q203" i="12" s="1"/>
  <c r="V204" i="12"/>
  <c r="V203" i="12" s="1"/>
  <c r="G208" i="12"/>
  <c r="G207" i="12" s="1"/>
  <c r="I208" i="12"/>
  <c r="I207" i="12" s="1"/>
  <c r="K208" i="12"/>
  <c r="K207" i="12" s="1"/>
  <c r="M208" i="12"/>
  <c r="M207" i="12" s="1"/>
  <c r="O208" i="12"/>
  <c r="O207" i="12" s="1"/>
  <c r="Q208" i="12"/>
  <c r="Q207" i="12" s="1"/>
  <c r="V208" i="12"/>
  <c r="V207" i="12" s="1"/>
  <c r="G210" i="12"/>
  <c r="I210" i="12"/>
  <c r="K210" i="12"/>
  <c r="M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V213" i="12"/>
  <c r="G214" i="12"/>
  <c r="G213" i="12" s="1"/>
  <c r="I214" i="12"/>
  <c r="I213" i="12" s="1"/>
  <c r="K214" i="12"/>
  <c r="K213" i="12" s="1"/>
  <c r="M214" i="12"/>
  <c r="M213" i="12" s="1"/>
  <c r="O214" i="12"/>
  <c r="O213" i="12" s="1"/>
  <c r="Q214" i="12"/>
  <c r="Q213" i="12" s="1"/>
  <c r="V214" i="12"/>
  <c r="G216" i="12"/>
  <c r="I216" i="12"/>
  <c r="K216" i="12"/>
  <c r="M216" i="12"/>
  <c r="O216" i="12"/>
  <c r="Q216" i="12"/>
  <c r="V216" i="12"/>
  <c r="AE219" i="12"/>
  <c r="I20" i="1"/>
  <c r="I19" i="1"/>
  <c r="I18" i="1"/>
  <c r="I17" i="1"/>
  <c r="I16" i="1"/>
  <c r="I55" i="1"/>
  <c r="J54" i="1" s="1"/>
  <c r="J53" i="1"/>
  <c r="J52" i="1"/>
  <c r="J51" i="1"/>
  <c r="J50" i="1"/>
  <c r="F43" i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55" i="1" l="1"/>
  <c r="G26" i="1"/>
  <c r="A26" i="1"/>
  <c r="G28" i="1"/>
  <c r="G23" i="1"/>
  <c r="M8" i="12"/>
  <c r="J41" i="1"/>
  <c r="J39" i="1"/>
  <c r="J43" i="1" s="1"/>
  <c r="J42" i="1"/>
  <c r="H43" i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Bielík Jiří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<sst xmlns="http://schemas.openxmlformats.org/spreadsheetml/2006/main" count="1015" uniqueCount="384">
  <si>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</si>
  <si>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</si>
  <si>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</si>
  <si>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</si>
  <si>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</si>
  <si>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</si>
  <si>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</si>
  <si>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</si>
  <si>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</si>
  <si>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</si>
  <si>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</si>
  <si>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</si>
  <si>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</si>
  <si>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</si>
  <si>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</si>
  <si>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</si>
  <si>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</si>
  <si>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</si>
  <si>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</si>
  <si>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</si>
  <si>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</si>
  <si>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</si>
  <si>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</si>
  <si>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</si>
  <si>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</si>
  <si>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</si>
  <si>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</si>
  <si>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</si>
  <si>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</si>
  <si>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</si>
  <si>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</si>
  <si>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</si>
  <si>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</si>
  <si>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</si>
  <si>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</si>
  <si>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</si>
  <si>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</si>
  <si>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</si>
  <si>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</si>
  <si>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</si>
  <si>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</si>
  <si>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</si>
  <si>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</si>
  <si>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</si>
  <si>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Vnitřní rozvod plynu</t>
  </si>
  <si>
    <t>PS01</t>
  </si>
  <si>
    <t>Rekonstrukce kotelny</t>
  </si>
  <si>
    <t>Objekt:</t>
  </si>
  <si>
    <t>Rozpočet:</t>
  </si>
  <si>
    <t>2020/20</t>
  </si>
  <si>
    <t>Rekonstrukce kotelny a topné soustavy na ZŠ Heyrovského 32 v Brně-Bystrci</t>
  </si>
  <si>
    <t>Statutární město Brno</t>
  </si>
  <si>
    <t>nám. 28. dubna 60</t>
  </si>
  <si>
    <t xml:space="preserve">Brno-Bystrc </t>
  </si>
  <si>
    <t>63500</t>
  </si>
  <si>
    <t>44992876</t>
  </si>
  <si>
    <t>CZ44992785</t>
  </si>
  <si>
    <t>ENBRA, a.s.</t>
  </si>
  <si>
    <t>Durďákova 5</t>
  </si>
  <si>
    <t>Brno</t>
  </si>
  <si>
    <t>61300</t>
  </si>
  <si>
    <t>44015844</t>
  </si>
  <si>
    <t>CZ44015844</t>
  </si>
  <si>
    <t>Stavba</t>
  </si>
  <si>
    <t>Provozní soubor</t>
  </si>
  <si>
    <t>Celkem za stavbu</t>
  </si>
  <si>
    <t>CZK</t>
  </si>
  <si>
    <t>Rekapitulace dílů</t>
  </si>
  <si>
    <t>Typ dílu</t>
  </si>
  <si>
    <t>723</t>
  </si>
  <si>
    <t>Vnitřní plynovod</t>
  </si>
  <si>
    <t>783</t>
  </si>
  <si>
    <t>Nátěry</t>
  </si>
  <si>
    <t>HZS</t>
  </si>
  <si>
    <t>Hodinové zúčtovací sazby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</si>
  <si>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</si>
  <si>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</si>
  <si>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</si>
  <si>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</si>
  <si>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</si>
  <si>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</si>
  <si>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</si>
  <si>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</si>
  <si>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</si>
  <si>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</si>
  <si>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</si>
  <si>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</si>
  <si>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</si>
  <si>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</si>
  <si>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</si>
  <si>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</si>
  <si>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</si>
  <si>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</si>
  <si>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</si>
  <si>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</si>
  <si>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</si>
  <si>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</si>
  <si>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</si>
  <si>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</si>
  <si>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</si>
  <si>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</si>
  <si>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</si>
  <si>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</si>
  <si>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</si>
  <si>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</si>
  <si>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</si>
  <si>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</si>
  <si>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</si>
  <si>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</si>
  <si>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723120203R00</t>
  </si>
  <si>
    <t>Potrubí z trubek černých závitových svařovaných DN 20</t>
  </si>
  <si>
    <t>m</t>
  </si>
  <si>
    <t>800-721</t>
  </si>
  <si>
    <t>RTS 20/ I</t>
  </si>
  <si>
    <t>Práce</t>
  </si>
  <si>
    <t>POL1_</t>
  </si>
  <si>
    <t>bezešvých ČSN 42 0250 a běžných ČSN 42 5710 - jakost 11353.0,</t>
  </si>
  <si>
    <t>SPI</t>
  </si>
  <si>
    <t>Potrubí včetně tvarovek a zednických výpomocí.</t>
  </si>
  <si>
    <t>POP</t>
  </si>
  <si>
    <t>Včetně pomocného lešení o výšce podlahy do 1900 mm a pro zatížení do 1,5 kPa.</t>
  </si>
  <si>
    <t>Odvzdušnění přípojky plynového kotle : 2*(0,5+3,5+3)</t>
  </si>
  <si>
    <t>VV</t>
  </si>
  <si>
    <t>Odvzdušnění přípojky KGJ : 0,5+3,5+3</t>
  </si>
  <si>
    <t>Odvzdušnění akumulačního potrubí : 1</t>
  </si>
  <si>
    <t>723120204R00</t>
  </si>
  <si>
    <t>Potrubí z trubek černých závitových svařovaných DN 25</t>
  </si>
  <si>
    <t>Připojení plynového kotle : 0,5+0,5</t>
  </si>
  <si>
    <t>Připojení plynoměru pro KGJ : 0,5</t>
  </si>
  <si>
    <t>Připojení regulátoru tlaku plynu : 0,5</t>
  </si>
  <si>
    <t>723120205R00</t>
  </si>
  <si>
    <t>Potrubí z trubek černých závitových svařovaných DN 32</t>
  </si>
  <si>
    <t>Připojení plynového kotle : 1+1</t>
  </si>
  <si>
    <t>723120206R00</t>
  </si>
  <si>
    <t>Potrubí z trubek černých závitových svařovaných DN 40</t>
  </si>
  <si>
    <t>Připojení KGJ : 1+1+1+3,5+2,5</t>
  </si>
  <si>
    <t>723120805R00</t>
  </si>
  <si>
    <t>Demontáž potrubí svařovaného z trubek závitových přes 25 do DN 50</t>
  </si>
  <si>
    <t>Potrubí v RS plynu : 2,5+5+1+4+4+2,5+4</t>
  </si>
  <si>
    <t>Potrubí v kotelně : 3+3+3</t>
  </si>
  <si>
    <t>723150803R00</t>
  </si>
  <si>
    <t>Demontáž potrubí svařovaného z trubek hladkých přes D 44,5 mm do D 76 mm</t>
  </si>
  <si>
    <t>Potrubí v RS plynu : 2</t>
  </si>
  <si>
    <t>Potrubí v kotelně : 2+2+2</t>
  </si>
  <si>
    <t>723150804R00</t>
  </si>
  <si>
    <t>Demontáž potrubí svařovaného z trubek hladkých přes D 76 mm do D 108 mm</t>
  </si>
  <si>
    <t>Potrubí v RS plynu : 0,5+3+1+2+3,5+3,5+1</t>
  </si>
  <si>
    <t>Potrubí v kotelně : 3,5+8+3,5+3,5+3,5</t>
  </si>
  <si>
    <t>723150312R00</t>
  </si>
  <si>
    <t>Potrubí ocelové hladké černé svařované D 57 mm, s 2,9 mm</t>
  </si>
  <si>
    <t>Přípojka plynového kotle : 2*(3,5+0,5+2,5)</t>
  </si>
  <si>
    <t>723150314R00</t>
  </si>
  <si>
    <t>Potrubí ocelové hladké černé svařované D 89 mm, s 3,6 mm</t>
  </si>
  <si>
    <t>STL plynovod v RS : 0,5+1,5</t>
  </si>
  <si>
    <t>NTL plynovod v RS : 0,5+2+2+0,5+2+3,5</t>
  </si>
  <si>
    <t>NTL plynovod v kotelně : 3,5+4</t>
  </si>
  <si>
    <t>723150315R00</t>
  </si>
  <si>
    <t>Potrubí ocelové hladké černé svařované D 108 mm, s 4,0 mm</t>
  </si>
  <si>
    <t>Těleso akumulace plynu : 4</t>
  </si>
  <si>
    <t>723150371R00</t>
  </si>
  <si>
    <t>Potrubí ocel. černé svařované - chráničky D 108 mm, s 4,0 mm</t>
  </si>
  <si>
    <t>Prostup plynovodu z RS do kotelny : 1</t>
  </si>
  <si>
    <t>723160334R00</t>
  </si>
  <si>
    <t>Rozpěrka přípojky plynoměru G 1"</t>
  </si>
  <si>
    <t>soubor</t>
  </si>
  <si>
    <t>Odkaz na mn. položky pořadí 50 : 1,00000</t>
  </si>
  <si>
    <t>723160337R00</t>
  </si>
  <si>
    <t>Rozpěrka přípojky plynoměru G 2"</t>
  </si>
  <si>
    <t>Fakturační plynoměr : 1</t>
  </si>
  <si>
    <t>723190907R00</t>
  </si>
  <si>
    <t>Opravy plynovodního potrubí doplňkové práce_x000D_
 odvzdušnění a napuštění plynového potrubí</t>
  </si>
  <si>
    <t>Odkaz na mn. položky pořadí 1 : 22,00000</t>
  </si>
  <si>
    <t>Odkaz na mn. položky pořadí 2 : 2,00000</t>
  </si>
  <si>
    <t>Odkaz na mn. položky pořadí 3 : 2,00000</t>
  </si>
  <si>
    <t>Odkaz na mn. položky pořadí 4 : 9,00000</t>
  </si>
  <si>
    <t>Odkaz na mn. položky pořadí 8 : 13,00000</t>
  </si>
  <si>
    <t>Odkaz na mn. položky pořadí 9 : 20,00000</t>
  </si>
  <si>
    <t>Odkaz na mn. položky pořadí 10 : 4,00000</t>
  </si>
  <si>
    <t>723190909R00</t>
  </si>
  <si>
    <t>Opravy plynovodního potrubí doplňkové práce_x000D_
 neúřední tlaková zkouška dosavadního potrubí</t>
  </si>
  <si>
    <t>kus</t>
  </si>
  <si>
    <t>Plynovod v RS : 1</t>
  </si>
  <si>
    <t>Plynovod v kotelně : 1</t>
  </si>
  <si>
    <t>723219101R00</t>
  </si>
  <si>
    <t>Montáž plynovodních přírubových armatur DN 40</t>
  </si>
  <si>
    <t>Kalkul</t>
  </si>
  <si>
    <t>Odkaz na mn. položky pořadí 59 : 1,00000</t>
  </si>
  <si>
    <t>723219102R00</t>
  </si>
  <si>
    <t>Montáž plynovodních přírubových armatur DN 50</t>
  </si>
  <si>
    <t>723219104R00</t>
  </si>
  <si>
    <t>Montáž plynovodních přírubových armatur DN 80</t>
  </si>
  <si>
    <t>Odkaz na mn. položky pořadí 51 : 4,00000</t>
  </si>
  <si>
    <t>Odkaz na mn. položky pořadí 62 : 1,00000</t>
  </si>
  <si>
    <t>723229102R00</t>
  </si>
  <si>
    <t>Montáž armatur plynovodních s jedním závitem G 1/2"</t>
  </si>
  <si>
    <t>Odkaz na mn. položky pořadí 56 : 4,00000</t>
  </si>
  <si>
    <t>723230801R00</t>
  </si>
  <si>
    <t>Demontáž středotlakých regulátorů tlaku plynu regulační řada jednoduchá</t>
  </si>
  <si>
    <t>Rozvod plynu v RS plynu STL/STL : 1</t>
  </si>
  <si>
    <t>Rozvod plynu v RS plynu STL/NTL : 1</t>
  </si>
  <si>
    <t>723239211R00</t>
  </si>
  <si>
    <t xml:space="preserve">Montáž regulátoru středotlakého, jednoduchého, závitového,  </t>
  </si>
  <si>
    <t>Odkaz na mn. položky pořadí 63 : 1,00000</t>
  </si>
  <si>
    <t>723239101R00</t>
  </si>
  <si>
    <t>Montáž plynovodních armatur se dvěma závity  , G 1/2"</t>
  </si>
  <si>
    <t>Odkaz na mn. položky pořadí 52 : 1,00000</t>
  </si>
  <si>
    <t>723239102R00</t>
  </si>
  <si>
    <t>Montáž plynovodních armatur se dvěma závity  , G 3/4"</t>
  </si>
  <si>
    <t>Odkaz na mn. položky pořadí 53 : 7,00000</t>
  </si>
  <si>
    <t>723239105R00</t>
  </si>
  <si>
    <t>Montáž plynovodních armatur se dvěma závity  , G 6/4"</t>
  </si>
  <si>
    <t>Odkaz na mn. položky pořadí 54 : 4,00000</t>
  </si>
  <si>
    <t>Odkaz na mn. položky pořadí 60 : 1,00000</t>
  </si>
  <si>
    <t>723239106R00</t>
  </si>
  <si>
    <t>Montáž plynovodních armatur se dvěma závity  , G 2"</t>
  </si>
  <si>
    <t>Odkaz na mn. položky pořadí 55 : 2,00000</t>
  </si>
  <si>
    <t>Odkaz na mn. položky pořadí 61 : 2,00000</t>
  </si>
  <si>
    <t>723260816R00</t>
  </si>
  <si>
    <t>Demontáž plynoměrů PS 50, PS 60</t>
  </si>
  <si>
    <t>Stávající fakturační plynoměr : 1</t>
  </si>
  <si>
    <t>723261912R00</t>
  </si>
  <si>
    <t>Montáž plynoměrů s odvzdušněním a vyzkoušením PS-2, PS-6</t>
  </si>
  <si>
    <t>723261913R00</t>
  </si>
  <si>
    <t>Montáž plynoměrů s odvzdušněním a vyzkoušením PS-10</t>
  </si>
  <si>
    <t>734100812R00</t>
  </si>
  <si>
    <t>Demontáž přírubových armatur se dvěma přírubami, přes 50 do DN 100</t>
  </si>
  <si>
    <t>800-731</t>
  </si>
  <si>
    <t>Armatury v RS plynu : 1+1+1+1+1+1+1</t>
  </si>
  <si>
    <t>Armatury v kotelně : 1+1+1</t>
  </si>
  <si>
    <t>734200822R00</t>
  </si>
  <si>
    <t>Demontáž závitových armatur se dvěma závity, přes 1/2 do G 1"</t>
  </si>
  <si>
    <t>Armatury v RS plynu : 1+1+1</t>
  </si>
  <si>
    <t>Armatury v kotelně : 2+2+2</t>
  </si>
  <si>
    <t>734200824R00</t>
  </si>
  <si>
    <t>Demontáž závitových armatur se dvěma závity, přes 6/4 do G 2"</t>
  </si>
  <si>
    <t>Armatury v kotelně : 2+3+3</t>
  </si>
  <si>
    <t>734410811R00</t>
  </si>
  <si>
    <t>Demontáž teploměrů přímých a rohových</t>
  </si>
  <si>
    <t>Rozvod plynu v RS plynu : 1</t>
  </si>
  <si>
    <t>734420811R00</t>
  </si>
  <si>
    <t>Demontáž tlakoměrů se spodním přípojením</t>
  </si>
  <si>
    <t>Rozvod plynu v RS plynu : 1+1+1+1</t>
  </si>
  <si>
    <t>Rozvod plynu v kotelně : 1+1+1</t>
  </si>
  <si>
    <t>734494121R00</t>
  </si>
  <si>
    <t>Návarek s metrickým závitem M 20 x 1,5, délka do 220 mm, včetně dodávky materiálu</t>
  </si>
  <si>
    <t>NTL plynovod : 1</t>
  </si>
  <si>
    <t>734494213R00</t>
  </si>
  <si>
    <t>Návarek s trubkovým závitem G 1/2", včetně dodávky materiálu</t>
  </si>
  <si>
    <t>734411111E01</t>
  </si>
  <si>
    <t>D+M Technický kalibrovaný skleněný teploměr s rozsahem -30/+50°C v jímce</t>
  </si>
  <si>
    <t>Vlastní</t>
  </si>
  <si>
    <t>Plynovod v RS plynu : 1</t>
  </si>
  <si>
    <t>734421160E00</t>
  </si>
  <si>
    <t>D+M Tlakoměr deformační 0-6 kPa, D 100</t>
  </si>
  <si>
    <t>Plynové kotle : 1+1</t>
  </si>
  <si>
    <t>Kogenerační jednotka : 1</t>
  </si>
  <si>
    <t>734421160E02</t>
  </si>
  <si>
    <t>D+M Tlakoměr deformační 0-400 kPa, D 100</t>
  </si>
  <si>
    <t>RS plynu : 1</t>
  </si>
  <si>
    <t>31630510.AR</t>
  </si>
  <si>
    <t>oblouk trubkový mat. ocel S 235; typ 3; úhel 90 °; DN 25 mm; vnější pr. 33,7 mm; síla stěny 2,6 mm</t>
  </si>
  <si>
    <t>SPCM</t>
  </si>
  <si>
    <t>Specifikace</t>
  </si>
  <si>
    <t>POL3_</t>
  </si>
  <si>
    <t>Přípojky nových kotlů : 2+2</t>
  </si>
  <si>
    <t>31630512.AR</t>
  </si>
  <si>
    <t>oblouk trubkový mat. ocel S 235; typ 3; úhel 90 °; DN 32 mm; vnější pr. 42,4 mm; síla stěny 2,6 mm</t>
  </si>
  <si>
    <t>Plynovod pro zdroj tepla : 1+1+1</t>
  </si>
  <si>
    <t>316331015R</t>
  </si>
  <si>
    <t>přechod mat. ocel St35.8 (P235GH); přímý; DN 32; pr.D =  42,4 mm; pr.D1 =  33,7 mm; T =  2,6 mm; T1 =  2,6 mm; L =  50 mm</t>
  </si>
  <si>
    <t>316331017R</t>
  </si>
  <si>
    <t>přechod mat. ocel St35.8 (P235GH); přímý; DN 40; pr.D =  48,3 mm; pr.D1 =  26,9 mm; T =  2,6 mm; T1 =  2,3 mm; L =  64 mm</t>
  </si>
  <si>
    <t>Připojení KGJ : 1</t>
  </si>
  <si>
    <t>316331018R</t>
  </si>
  <si>
    <t>přechod mat. ocel St35.8 (P235GH); přímý; DN 40; pr.D =  48,3 mm; pr.D1 =  33,7 mm; T =  2,6 mm; T1 =  2,6 mm; L =  64 mm</t>
  </si>
  <si>
    <t>Připojení plynoměru pro KGJ : 1+1</t>
  </si>
  <si>
    <t>316331021R</t>
  </si>
  <si>
    <t>přechod mat. ocel St35.8 (P235GH); přímý; DN 50; pr.D =  60,3 mm; pr.D1 =  33,7 mm; T =  2,9 mm; T1 =  2,6 mm; L =  76 mm</t>
  </si>
  <si>
    <t>Připojení regulátoru tlaku plynu : 1+1</t>
  </si>
  <si>
    <t>316331022R</t>
  </si>
  <si>
    <t>přechod mat. ocel St35.8 (P235GH); přímý; DN 50; pr.D =  60,3 mm; pr.D1 =  42,4 mm; T =  2,9 mm; T1 =  2,6 mm; L =  76 mm</t>
  </si>
  <si>
    <t>316331030R</t>
  </si>
  <si>
    <t>přechod mat. ocel St35.8 (P235GH); přímý; DN 80; pr.D =  88,9 mm; pr.D1 =  60,3 mm; T =  3,2 mm; T1 =  2,9 mm; L =  90 mm</t>
  </si>
  <si>
    <t>Připojení havarijního ventilu : 1+1</t>
  </si>
  <si>
    <t>Připojení fakturačního plynoměru : 1+1</t>
  </si>
  <si>
    <t>316331038R</t>
  </si>
  <si>
    <t>přechod mat. ocel St35.8 (P235GH); přímý; DN 100; pr.D =  114,3 mm; pr.D1 =  88,9 mm; T =  3,6 mm; T1 =  3,2 mm; L =  102 mm</t>
  </si>
  <si>
    <t>Těleso akumulace plynu : 1</t>
  </si>
  <si>
    <t>31946406R</t>
  </si>
  <si>
    <t>příruba přivařovací s krkem; mat. uhlík. ocel (11 416); Js (DN) 40 mm; 1,6 MPa; PN 16; vnitř.D = 39,5 mm; vnější D1= 145 mm; V = 44 mm; ČSN 13 1231</t>
  </si>
  <si>
    <t>RTS 18/ I</t>
  </si>
  <si>
    <t>Odkaz na mn. položky pořadí 58 : 1,00000*2</t>
  </si>
  <si>
    <t>31946407R</t>
  </si>
  <si>
    <t>příruba přivařovací s krkem; mat. uhlík. ocel (11 416); Js (DN) 50 mm; 1,6 MPa; PN 16; vnitř.D = 51,0 mm; vnější D1= 160 mm; V = 45 mm; ČSN 13 1231</t>
  </si>
  <si>
    <t>Odkaz na mn. položky pořadí 59 : 1,00000*2</t>
  </si>
  <si>
    <t>31946409R</t>
  </si>
  <si>
    <t>příruba přivařovací s krkem; mat. uhlík. ocel (11 416); Js (DN) 80 mm; 1,6 MPa; PN 16; vnitř.D = 80,0 mm; vnější D1= 200 mm; V = 50 mm; ČSN 13 1231</t>
  </si>
  <si>
    <t>Odkaz na mn. položky pořadí 51 : 4,00000*2</t>
  </si>
  <si>
    <t>Odkaz na mn. položky pořadí 62 : 1,00000*2</t>
  </si>
  <si>
    <t>31960208R</t>
  </si>
  <si>
    <t>dno klenuté dle ON 13 1825; Js (DN) 100 mm; jmen. tlak PN 40; materiál ocel 11353; 11416; P265GH; vnější průměr 108,0 mm; tl. stěny 3,6 mm</t>
  </si>
  <si>
    <t>38822272R</t>
  </si>
  <si>
    <t>plynoměr membránový se šroubením; cyklický objem 2,0 dm3; světlost připojení 25 mm; měřicí rozsah 0,060 až 10,000 m3/hod; připojení dvouhrdlový; prac. teplota -20 až 50 °C; max.prac.tlak 0,5 bar</t>
  </si>
  <si>
    <t>Plynoměr pro kogenerační jednotku : 1</t>
  </si>
  <si>
    <t>42285534R</t>
  </si>
  <si>
    <t>klapka mezipřírubová uzavírací; pro plynové instalace; materiál tělesa GGG 40 litina, disk litina GGG40, vložka EPDM,O-kroužek NBR; médium plyn; DN 80; provozní tlak PN 5, příruba PN10/PN16</t>
  </si>
  <si>
    <t>Uzávěr STL přípojky : 1</t>
  </si>
  <si>
    <t>Uzávěry fakturačního plynoměru : 1+1</t>
  </si>
  <si>
    <t>Obtok fakturačního plynoměru : 1</t>
  </si>
  <si>
    <t>55113458.AR</t>
  </si>
  <si>
    <t>kohout kulový plnoprůtokový, nátrubkový; PN 42; 1/2 "; ovládání páčka</t>
  </si>
  <si>
    <t>55113459.AR</t>
  </si>
  <si>
    <t>kohout kulový plnoprůtokový, nátrubkový; PN 42; 3/4 "; ovládání páčka</t>
  </si>
  <si>
    <t>Odvzdušnění u kotle : 2+2</t>
  </si>
  <si>
    <t>Odvzdušnění u KGJ : 2</t>
  </si>
  <si>
    <t>55113462.AR</t>
  </si>
  <si>
    <t>kohout kulový plnoprůtokový, nátrubkový; PN 35; 1 1/2 "; ovládání páčka</t>
  </si>
  <si>
    <t>Kogenerační jednotka : 1+1+1+1</t>
  </si>
  <si>
    <t>55113463.AR</t>
  </si>
  <si>
    <t>kohout kulový plnoprůtokový, nátrubkový; PN 35; 2 "; ovládání páčka</t>
  </si>
  <si>
    <t>Plynový kotel : 1+1</t>
  </si>
  <si>
    <t>551310173R</t>
  </si>
  <si>
    <t>kohout kulový vzorkovací; pro plyn; přímý; PN 5; 1/2 "</t>
  </si>
  <si>
    <t>Odvzdušnění plynovodu u kotle : 1+1</t>
  </si>
  <si>
    <t>Odvzdušnění plynovodu u KGJ : 1</t>
  </si>
  <si>
    <t>723.COR40.16.26</t>
  </si>
  <si>
    <t>Axiální nerezový vlnovcový kompenzátor, přírubový, DN40, PN16, s volnými přírubami</t>
  </si>
  <si>
    <t>Indiv</t>
  </si>
  <si>
    <t>Připojení kogenerační jednotky : 1</t>
  </si>
  <si>
    <t>733.0010E15</t>
  </si>
  <si>
    <t>Ostatní nespecifikovaný matriál (šroubení, fitinky, těsnění....)</t>
  </si>
  <si>
    <t>Nová kotelna : 1</t>
  </si>
  <si>
    <t>R732.1050.01/P</t>
  </si>
  <si>
    <t>Havarijní ventil pro plynná paliva: NTL 5,0kPa, nebo STL 400kPa, s ručním otevíráním, DN50, PN16, přírubový, uzavírání el. impulsem, ovládací napětí 24VAC</t>
  </si>
  <si>
    <t xml:space="preserve">ks    </t>
  </si>
  <si>
    <t>Přívod NTL plynovodu do kotelny : 1</t>
  </si>
  <si>
    <t>R732.2061</t>
  </si>
  <si>
    <t>Filtr plynový, DN40, PN6, Rp 1 1/2", vložka 5µm</t>
  </si>
  <si>
    <t>R732.5220001</t>
  </si>
  <si>
    <t>Filtr plynový, DN50, PN6, Rp 2", vložka 5µm</t>
  </si>
  <si>
    <t>R732.6310002</t>
  </si>
  <si>
    <t>Filtr plynový, DN80, PN16, vložka 5µm</t>
  </si>
  <si>
    <t>STL plynovod v RS plynu : 1</t>
  </si>
  <si>
    <t>R732.8800280202</t>
  </si>
  <si>
    <t>Regulátor tlaku plynu 100/2,5kPa (1000/25mbar), přímý, pro průtok plynu 4,9-40,6m3/h, připojení Rp 1"</t>
  </si>
  <si>
    <t>998723101R00</t>
  </si>
  <si>
    <t>Přesun hmot pro vnitřní plynovod v objektech výšky do 6 m</t>
  </si>
  <si>
    <t>t</t>
  </si>
  <si>
    <t>Přesun hmot</t>
  </si>
  <si>
    <t>POL7_</t>
  </si>
  <si>
    <t>vodorovně do 50 m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</si>
  <si>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</si>
  <si>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</si>
  <si>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</si>
  <si>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</si>
  <si>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783425350R00</t>
  </si>
  <si>
    <t>Nátěry potrubí a armatur syntetické potrubí, do DN 100 mm, dvojnásobné s 1x emailováním a základním nátěrem</t>
  </si>
  <si>
    <t>153655T10</t>
  </si>
  <si>
    <t>Revize plynoinstalace</t>
  </si>
  <si>
    <t>POL10_</t>
  </si>
  <si>
    <t>STL plynovodní přípojka : 1</t>
  </si>
  <si>
    <t>NTL plynovod pro kotelnu : 1</t>
  </si>
  <si>
    <t>979087213R00</t>
  </si>
  <si>
    <t>Nakládání na dopravní prostředky vybouraných hmot</t>
  </si>
  <si>
    <t>822-1</t>
  </si>
  <si>
    <t>Přesun suti</t>
  </si>
  <si>
    <t>POL8_</t>
  </si>
  <si>
    <t>pro vodorovnou dopravu</t>
  </si>
  <si>
    <t>979081111R00</t>
  </si>
  <si>
    <t>Odvoz suti a vybouraných hmot na skládku do 1 km</t>
  </si>
  <si>
    <t>801-3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</si>
  <si>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</si>
  <si>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</si>
  <si>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</si>
  <si>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</si>
  <si>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909      E02</t>
  </si>
  <si>
    <t>Úklidové práce po montážích</t>
  </si>
  <si>
    <t>h</t>
  </si>
  <si>
    <t>RS plynu : 8</t>
  </si>
  <si>
    <t>980.002E02</t>
  </si>
  <si>
    <t>Projektová dokumentace skutečného stavu</t>
  </si>
  <si>
    <t>Skutečný stav - plynovod : 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</si>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</sst>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BUILDpowerS2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password="866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3208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SUMIF(F50:F54,A16,I50:I54)+SUMIF(F50:F54,"PSU",I50:I54)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SUMIF(F50:F54,A17,I50:I54)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SUMIF(F50:F54,A18,I50:I54)</f>
        <v>0</v>
      </c>
      <c r="J18" s="81"/>
    </row>
    <row r="19" spans="1:10" ht="23.25" customHeight="1" x14ac:dyDescent="0.2">
      <c r="A19" s="196" t="s">
        <v>79</v>
      </c>
      <c r="B19" s="37" t="s">
        <v>27</v>
      </c>
      <c r="C19" s="58"/>
      <c r="D19" s="59"/>
      <c r="E19" s="79"/>
      <c r="F19" s="80"/>
      <c r="G19" s="79"/>
      <c r="H19" s="80"/>
      <c r="I19" s="79">
        <f>SUMIF(F50:F54,A19,I50:I54)</f>
        <v>0</v>
      </c>
      <c r="J19" s="81"/>
    </row>
    <row r="20" spans="1:10" ht="23.25" customHeight="1" x14ac:dyDescent="0.2">
      <c r="A20" s="196" t="s">
        <v>78</v>
      </c>
      <c r="B20" s="37" t="s">
        <v>28</v>
      </c>
      <c r="C20" s="58"/>
      <c r="D20" s="59"/>
      <c r="E20" s="79"/>
      <c r="F20" s="80"/>
      <c r="G20" s="79"/>
      <c r="H20" s="80"/>
      <c r="I20" s="79">
        <f>SUMIF(F50:F54,A20,I50:I54)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'PS01 001 Pol'!AE219</f>
        <v>0</v>
      </c>
      <c r="G39" s="150">
        <f>'PS01 001 Pol'!AF219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64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'PS01 001 Pol'!AE219</f>
        <v>0</v>
      </c>
      <c r="G41" s="156">
        <f>'PS01 001 Pol'!AF219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'PS01 001 Pol'!AE219</f>
        <v>0</v>
      </c>
      <c r="G42" s="151">
        <f>'PS01 001 Pol'!AF219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65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67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68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69</v>
      </c>
      <c r="C50" s="185" t="s">
        <v>70</v>
      </c>
      <c r="D50" s="186"/>
      <c r="E50" s="186"/>
      <c r="F50" s="192" t="s">
        <v>25</v>
      </c>
      <c r="G50" s="193"/>
      <c r="H50" s="193"/>
      <c r="I50" s="193">
        <f>'PS01 001 Pol'!G8</f>
        <v>0</v>
      </c>
      <c r="J50" s="190" t="str">
        <f>IF(I55=0,"",I50/I55*100)</f>
        <v/>
      </c>
    </row>
    <row r="51" spans="1:10" ht="36.75" customHeight="1" x14ac:dyDescent="0.2">
      <c r="A51" s="179"/>
      <c r="B51" s="184" t="s">
        <v>71</v>
      </c>
      <c r="C51" s="185" t="s">
        <v>72</v>
      </c>
      <c r="D51" s="186"/>
      <c r="E51" s="186"/>
      <c r="F51" s="192" t="s">
        <v>25</v>
      </c>
      <c r="G51" s="193"/>
      <c r="H51" s="193"/>
      <c r="I51" s="193">
        <f>'PS01 001 Pol'!G191</f>
        <v>0</v>
      </c>
      <c r="J51" s="190" t="str">
        <f>IF(I55=0,"",I51/I55*100)</f>
        <v/>
      </c>
    </row>
    <row r="52" spans="1:10" ht="36.75" customHeight="1" x14ac:dyDescent="0.2">
      <c r="A52" s="179"/>
      <c r="B52" s="184" t="s">
        <v>73</v>
      </c>
      <c r="C52" s="185" t="s">
        <v>74</v>
      </c>
      <c r="D52" s="186"/>
      <c r="E52" s="186"/>
      <c r="F52" s="192" t="s">
        <v>25</v>
      </c>
      <c r="G52" s="193"/>
      <c r="H52" s="193"/>
      <c r="I52" s="193">
        <f>'PS01 001 Pol'!G203</f>
        <v>0</v>
      </c>
      <c r="J52" s="190" t="str">
        <f>IF(I55=0,"",I52/I55*100)</f>
        <v/>
      </c>
    </row>
    <row r="53" spans="1:10" ht="36.75" customHeight="1" x14ac:dyDescent="0.2">
      <c r="A53" s="179"/>
      <c r="B53" s="184" t="s">
        <v>75</v>
      </c>
      <c r="C53" s="185" t="s">
        <v>76</v>
      </c>
      <c r="D53" s="186"/>
      <c r="E53" s="186"/>
      <c r="F53" s="192" t="s">
        <v>77</v>
      </c>
      <c r="G53" s="193"/>
      <c r="H53" s="193"/>
      <c r="I53" s="193">
        <f>'PS01 001 Pol'!G207</f>
        <v>0</v>
      </c>
      <c r="J53" s="190" t="str">
        <f>IF(I55=0,"",I53/I55*100)</f>
        <v/>
      </c>
    </row>
    <row r="54" spans="1:10" ht="36.75" customHeight="1" x14ac:dyDescent="0.2">
      <c r="A54" s="179"/>
      <c r="B54" s="184" t="s">
        <v>78</v>
      </c>
      <c r="C54" s="185" t="s">
        <v>28</v>
      </c>
      <c r="D54" s="186"/>
      <c r="E54" s="186"/>
      <c r="F54" s="192" t="s">
        <v>78</v>
      </c>
      <c r="G54" s="193"/>
      <c r="H54" s="193"/>
      <c r="I54" s="193">
        <f>'PS01 001 Pol'!G213</f>
        <v>0</v>
      </c>
      <c r="J54" s="190" t="str">
        <f>IF(I55=0,"",I54/I55*100)</f>
        <v/>
      </c>
    </row>
    <row r="55" spans="1:10" ht="25.5" customHeight="1" x14ac:dyDescent="0.2">
      <c r="A55" s="180"/>
      <c r="B55" s="187" t="s">
        <v>1</v>
      </c>
      <c r="C55" s="188"/>
      <c r="D55" s="189"/>
      <c r="E55" s="189"/>
      <c r="F55" s="194"/>
      <c r="G55" s="195"/>
      <c r="H55" s="195"/>
      <c r="I55" s="195">
        <f>SUM(I50:I54)</f>
        <v>0</v>
      </c>
      <c r="J55" s="191">
        <f>SUM(J50:J54)</f>
        <v>0</v>
      </c>
    </row>
    <row r="56" spans="1:10" x14ac:dyDescent="0.2">
      <c r="F56" s="135"/>
      <c r="G56" s="135"/>
      <c r="H56" s="135"/>
      <c r="I56" s="135"/>
      <c r="J56" s="136"/>
    </row>
    <row r="57" spans="1:10" x14ac:dyDescent="0.2">
      <c r="F57" s="135"/>
      <c r="G57" s="135"/>
      <c r="H57" s="135"/>
      <c r="I57" s="135"/>
      <c r="J57" s="136"/>
    </row>
    <row r="58" spans="1:10" x14ac:dyDescent="0.2">
      <c r="F58" s="135"/>
      <c r="G58" s="135"/>
      <c r="H58" s="135"/>
      <c r="I58" s="135"/>
      <c r="J58" s="136"/>
    </row>
  </sheetData>
  <sheetProtection password="866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password="866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80</v>
      </c>
      <c r="B1" s="197"/>
      <c r="C1" s="197"/>
      <c r="D1" s="197"/>
      <c r="E1" s="197"/>
      <c r="F1" s="197"/>
      <c r="G1" s="197"/>
      <c r="AG1" t="s">
        <v>81</v>
      </c>
    </row>
    <row r="2" spans="1:60" ht="24.95" customHeight="1" x14ac:dyDescent="0.2">
      <c r="A2" s="198" t="s">
        <v>7</v>
      </c>
      <c r="B2" s="48" t="s">
        <v>49</v>
      </c>
      <c r="C2" s="201" t="s">
        <v>50</v>
      </c>
      <c r="D2" s="199"/>
      <c r="E2" s="199"/>
      <c r="F2" s="199"/>
      <c r="G2" s="200"/>
      <c r="AG2" t="s">
        <v>82</v>
      </c>
    </row>
    <row r="3" spans="1:60" ht="24.95" customHeight="1" x14ac:dyDescent="0.2">
      <c r="A3" s="198" t="s">
        <v>8</v>
      </c>
      <c r="B3" s="48" t="s">
        <v>45</v>
      </c>
      <c r="C3" s="201" t="s">
        <v>46</v>
      </c>
      <c r="D3" s="199"/>
      <c r="E3" s="199"/>
      <c r="F3" s="199"/>
      <c r="G3" s="200"/>
      <c r="AC3" s="177" t="s">
        <v>83</v>
      </c>
      <c r="AG3" t="s">
        <v>84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85</v>
      </c>
    </row>
    <row r="5" spans="1:60" x14ac:dyDescent="0.2">
      <c r="D5" s="10"/>
    </row>
    <row r="6" spans="1:60" ht="38.25" x14ac:dyDescent="0.2">
      <c r="A6" s="208" t="s">
        <v>86</v>
      </c>
      <c r="B6" s="210" t="s">
        <v>87</v>
      </c>
      <c r="C6" s="210" t="s">
        <v>88</v>
      </c>
      <c r="D6" s="209" t="s">
        <v>89</v>
      </c>
      <c r="E6" s="208" t="s">
        <v>90</v>
      </c>
      <c r="F6" s="207" t="s">
        <v>91</v>
      </c>
      <c r="G6" s="208" t="s">
        <v>29</v>
      </c>
      <c r="H6" s="211" t="s">
        <v>30</v>
      </c>
      <c r="I6" s="211" t="s">
        <v>92</v>
      </c>
      <c r="J6" s="211" t="s">
        <v>31</v>
      </c>
      <c r="K6" s="211" t="s">
        <v>93</v>
      </c>
      <c r="L6" s="211" t="s">
        <v>94</v>
      </c>
      <c r="M6" s="211" t="s">
        <v>95</v>
      </c>
      <c r="N6" s="211" t="s">
        <v>96</v>
      </c>
      <c r="O6" s="211" t="s">
        <v>97</v>
      </c>
      <c r="P6" s="211" t="s">
        <v>98</v>
      </c>
      <c r="Q6" s="211" t="s">
        <v>99</v>
      </c>
      <c r="R6" s="211" t="s">
        <v>100</v>
      </c>
      <c r="S6" s="211" t="s">
        <v>101</v>
      </c>
      <c r="T6" s="211" t="s">
        <v>102</v>
      </c>
      <c r="U6" s="211" t="s">
        <v>103</v>
      </c>
      <c r="V6" s="211" t="s">
        <v>104</v>
      </c>
      <c r="W6" s="211" t="s">
        <v>105</v>
      </c>
      <c r="X6" s="211" t="s">
        <v>106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107</v>
      </c>
      <c r="B8" s="226" t="s">
        <v>69</v>
      </c>
      <c r="C8" s="249" t="s">
        <v>70</v>
      </c>
      <c r="D8" s="227"/>
      <c r="E8" s="228"/>
      <c r="F8" s="229"/>
      <c r="G8" s="229">
        <f>SUMIF(AG9:AG190,"&lt;&gt;NOR",G9:G190)</f>
        <v>0</v>
      </c>
      <c r="H8" s="229"/>
      <c r="I8" s="229">
        <f>SUM(I9:I190)</f>
        <v>0</v>
      </c>
      <c r="J8" s="229"/>
      <c r="K8" s="229">
        <f>SUM(K9:K190)</f>
        <v>0</v>
      </c>
      <c r="L8" s="229"/>
      <c r="M8" s="229">
        <f>SUM(M9:M190)</f>
        <v>0</v>
      </c>
      <c r="N8" s="229"/>
      <c r="O8" s="229">
        <f>SUM(O9:O190)</f>
        <v>1.2400000000000002</v>
      </c>
      <c r="P8" s="229"/>
      <c r="Q8" s="229">
        <f>SUM(Q9:Q190)</f>
        <v>1.0800000000000003</v>
      </c>
      <c r="R8" s="229"/>
      <c r="S8" s="229"/>
      <c r="T8" s="230"/>
      <c r="U8" s="224"/>
      <c r="V8" s="224">
        <f>SUM(V9:V190)</f>
        <v>98.500000000000057</v>
      </c>
      <c r="W8" s="224"/>
      <c r="X8" s="224"/>
      <c r="AG8" t="s">
        <v>108</v>
      </c>
    </row>
    <row r="9" spans="1:60" outlineLevel="1" x14ac:dyDescent="0.2">
      <c r="A9" s="231">
        <v>1</v>
      </c>
      <c r="B9" s="232" t="s">
        <v>109</v>
      </c>
      <c r="C9" s="250" t="s">
        <v>110</v>
      </c>
      <c r="D9" s="233" t="s">
        <v>111</v>
      </c>
      <c r="E9" s="234">
        <v>22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1.455E-2</v>
      </c>
      <c r="O9" s="236">
        <f>ROUND(E9*N9,2)</f>
        <v>0.32</v>
      </c>
      <c r="P9" s="236">
        <v>0</v>
      </c>
      <c r="Q9" s="236">
        <f>ROUND(E9*P9,2)</f>
        <v>0</v>
      </c>
      <c r="R9" s="236" t="s">
        <v>112</v>
      </c>
      <c r="S9" s="236" t="s">
        <v>113</v>
      </c>
      <c r="T9" s="237" t="s">
        <v>113</v>
      </c>
      <c r="U9" s="221">
        <v>0.78400000000000003</v>
      </c>
      <c r="V9" s="221">
        <f>ROUND(E9*U9,2)</f>
        <v>17.25</v>
      </c>
      <c r="W9" s="221"/>
      <c r="X9" s="221" t="s">
        <v>114</v>
      </c>
      <c r="Y9" s="212"/>
      <c r="Z9" s="212"/>
      <c r="AA9" s="212"/>
      <c r="AB9" s="212"/>
      <c r="AC9" s="212"/>
      <c r="AD9" s="212"/>
      <c r="AE9" s="212"/>
      <c r="AF9" s="212"/>
      <c r="AG9" s="212" t="s">
        <v>115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1" t="s">
        <v>116</v>
      </c>
      <c r="D10" s="238"/>
      <c r="E10" s="238"/>
      <c r="F10" s="238"/>
      <c r="G10" s="238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117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2" t="s">
        <v>118</v>
      </c>
      <c r="D11" s="239"/>
      <c r="E11" s="239"/>
      <c r="F11" s="239"/>
      <c r="G11" s="239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119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52" t="s">
        <v>120</v>
      </c>
      <c r="D12" s="239"/>
      <c r="E12" s="239"/>
      <c r="F12" s="239"/>
      <c r="G12" s="239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119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3" t="s">
        <v>121</v>
      </c>
      <c r="D13" s="222"/>
      <c r="E13" s="223">
        <v>14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122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53" t="s">
        <v>123</v>
      </c>
      <c r="D14" s="222"/>
      <c r="E14" s="223">
        <v>7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122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53" t="s">
        <v>124</v>
      </c>
      <c r="D15" s="222"/>
      <c r="E15" s="223">
        <v>1</v>
      </c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122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1">
        <v>2</v>
      </c>
      <c r="B16" s="232" t="s">
        <v>125</v>
      </c>
      <c r="C16" s="250" t="s">
        <v>126</v>
      </c>
      <c r="D16" s="233" t="s">
        <v>111</v>
      </c>
      <c r="E16" s="234">
        <v>2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6">
        <v>1.2489999999999999E-2</v>
      </c>
      <c r="O16" s="236">
        <f>ROUND(E16*N16,2)</f>
        <v>0.02</v>
      </c>
      <c r="P16" s="236">
        <v>0</v>
      </c>
      <c r="Q16" s="236">
        <f>ROUND(E16*P16,2)</f>
        <v>0</v>
      </c>
      <c r="R16" s="236" t="s">
        <v>112</v>
      </c>
      <c r="S16" s="236" t="s">
        <v>113</v>
      </c>
      <c r="T16" s="237" t="s">
        <v>113</v>
      </c>
      <c r="U16" s="221">
        <v>0.70399999999999996</v>
      </c>
      <c r="V16" s="221">
        <f>ROUND(E16*U16,2)</f>
        <v>1.41</v>
      </c>
      <c r="W16" s="221"/>
      <c r="X16" s="221" t="s">
        <v>114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115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1" t="s">
        <v>116</v>
      </c>
      <c r="D17" s="238"/>
      <c r="E17" s="238"/>
      <c r="F17" s="238"/>
      <c r="G17" s="238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117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3" t="s">
        <v>127</v>
      </c>
      <c r="D18" s="222"/>
      <c r="E18" s="223">
        <v>1</v>
      </c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122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3" t="s">
        <v>128</v>
      </c>
      <c r="D19" s="222"/>
      <c r="E19" s="223">
        <v>0.5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122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53" t="s">
        <v>129</v>
      </c>
      <c r="D20" s="222"/>
      <c r="E20" s="223">
        <v>0.5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122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1">
        <v>3</v>
      </c>
      <c r="B21" s="232" t="s">
        <v>130</v>
      </c>
      <c r="C21" s="250" t="s">
        <v>131</v>
      </c>
      <c r="D21" s="233" t="s">
        <v>111</v>
      </c>
      <c r="E21" s="234">
        <v>2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1.4800000000000001E-2</v>
      </c>
      <c r="O21" s="236">
        <f>ROUND(E21*N21,2)</f>
        <v>0.03</v>
      </c>
      <c r="P21" s="236">
        <v>0</v>
      </c>
      <c r="Q21" s="236">
        <f>ROUND(E21*P21,2)</f>
        <v>0</v>
      </c>
      <c r="R21" s="236" t="s">
        <v>112</v>
      </c>
      <c r="S21" s="236" t="s">
        <v>113</v>
      </c>
      <c r="T21" s="237" t="s">
        <v>113</v>
      </c>
      <c r="U21" s="221">
        <v>0.753</v>
      </c>
      <c r="V21" s="221">
        <f>ROUND(E21*U21,2)</f>
        <v>1.51</v>
      </c>
      <c r="W21" s="221"/>
      <c r="X21" s="221" t="s">
        <v>114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1" t="s">
        <v>116</v>
      </c>
      <c r="D22" s="238"/>
      <c r="E22" s="238"/>
      <c r="F22" s="238"/>
      <c r="G22" s="238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117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2" t="s">
        <v>118</v>
      </c>
      <c r="D23" s="239"/>
      <c r="E23" s="239"/>
      <c r="F23" s="239"/>
      <c r="G23" s="239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119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2" t="s">
        <v>120</v>
      </c>
      <c r="D24" s="239"/>
      <c r="E24" s="239"/>
      <c r="F24" s="239"/>
      <c r="G24" s="239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119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3" t="s">
        <v>132</v>
      </c>
      <c r="D25" s="222"/>
      <c r="E25" s="223">
        <v>2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122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31">
        <v>4</v>
      </c>
      <c r="B26" s="232" t="s">
        <v>133</v>
      </c>
      <c r="C26" s="250" t="s">
        <v>134</v>
      </c>
      <c r="D26" s="233" t="s">
        <v>111</v>
      </c>
      <c r="E26" s="234">
        <v>9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2.1690000000000001E-2</v>
      </c>
      <c r="O26" s="236">
        <f>ROUND(E26*N26,2)</f>
        <v>0.2</v>
      </c>
      <c r="P26" s="236">
        <v>0</v>
      </c>
      <c r="Q26" s="236">
        <f>ROUND(E26*P26,2)</f>
        <v>0</v>
      </c>
      <c r="R26" s="236" t="s">
        <v>112</v>
      </c>
      <c r="S26" s="236" t="s">
        <v>113</v>
      </c>
      <c r="T26" s="237" t="s">
        <v>113</v>
      </c>
      <c r="U26" s="221">
        <v>0.79300000000000004</v>
      </c>
      <c r="V26" s="221">
        <f>ROUND(E26*U26,2)</f>
        <v>7.14</v>
      </c>
      <c r="W26" s="221"/>
      <c r="X26" s="221" t="s">
        <v>114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115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1" t="s">
        <v>116</v>
      </c>
      <c r="D27" s="238"/>
      <c r="E27" s="238"/>
      <c r="F27" s="238"/>
      <c r="G27" s="238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117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2" t="s">
        <v>118</v>
      </c>
      <c r="D28" s="239"/>
      <c r="E28" s="239"/>
      <c r="F28" s="239"/>
      <c r="G28" s="239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119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2" t="s">
        <v>120</v>
      </c>
      <c r="D29" s="239"/>
      <c r="E29" s="239"/>
      <c r="F29" s="239"/>
      <c r="G29" s="239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119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3" t="s">
        <v>135</v>
      </c>
      <c r="D30" s="222"/>
      <c r="E30" s="223">
        <v>9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122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31">
        <v>5</v>
      </c>
      <c r="B31" s="232" t="s">
        <v>136</v>
      </c>
      <c r="C31" s="250" t="s">
        <v>137</v>
      </c>
      <c r="D31" s="233" t="s">
        <v>111</v>
      </c>
      <c r="E31" s="234">
        <v>32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6">
        <v>3.8999999999999999E-4</v>
      </c>
      <c r="O31" s="236">
        <f>ROUND(E31*N31,2)</f>
        <v>0.01</v>
      </c>
      <c r="P31" s="236">
        <v>3.4199999999999999E-3</v>
      </c>
      <c r="Q31" s="236">
        <f>ROUND(E31*P31,2)</f>
        <v>0.11</v>
      </c>
      <c r="R31" s="236" t="s">
        <v>112</v>
      </c>
      <c r="S31" s="236" t="s">
        <v>113</v>
      </c>
      <c r="T31" s="237" t="s">
        <v>113</v>
      </c>
      <c r="U31" s="221">
        <v>4.3999999999999997E-2</v>
      </c>
      <c r="V31" s="221">
        <f>ROUND(E31*U31,2)</f>
        <v>1.41</v>
      </c>
      <c r="W31" s="221"/>
      <c r="X31" s="221" t="s">
        <v>114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115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3" t="s">
        <v>138</v>
      </c>
      <c r="D32" s="222"/>
      <c r="E32" s="223">
        <v>23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122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3" t="s">
        <v>139</v>
      </c>
      <c r="D33" s="222"/>
      <c r="E33" s="223">
        <v>9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122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31">
        <v>6</v>
      </c>
      <c r="B34" s="232" t="s">
        <v>140</v>
      </c>
      <c r="C34" s="250" t="s">
        <v>141</v>
      </c>
      <c r="D34" s="233" t="s">
        <v>111</v>
      </c>
      <c r="E34" s="234">
        <v>8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2.5000000000000001E-4</v>
      </c>
      <c r="O34" s="236">
        <f>ROUND(E34*N34,2)</f>
        <v>0</v>
      </c>
      <c r="P34" s="236">
        <v>5.5300000000000002E-3</v>
      </c>
      <c r="Q34" s="236">
        <f>ROUND(E34*P34,2)</f>
        <v>0.04</v>
      </c>
      <c r="R34" s="236" t="s">
        <v>112</v>
      </c>
      <c r="S34" s="236" t="s">
        <v>113</v>
      </c>
      <c r="T34" s="237" t="s">
        <v>113</v>
      </c>
      <c r="U34" s="221">
        <v>4.8000000000000001E-2</v>
      </c>
      <c r="V34" s="221">
        <f>ROUND(E34*U34,2)</f>
        <v>0.38</v>
      </c>
      <c r="W34" s="221"/>
      <c r="X34" s="221" t="s">
        <v>114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115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53" t="s">
        <v>142</v>
      </c>
      <c r="D35" s="222"/>
      <c r="E35" s="223">
        <v>2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122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3" t="s">
        <v>143</v>
      </c>
      <c r="D36" s="222"/>
      <c r="E36" s="223">
        <v>6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122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31">
        <v>7</v>
      </c>
      <c r="B37" s="232" t="s">
        <v>144</v>
      </c>
      <c r="C37" s="250" t="s">
        <v>145</v>
      </c>
      <c r="D37" s="233" t="s">
        <v>111</v>
      </c>
      <c r="E37" s="234">
        <v>36.5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3.5E-4</v>
      </c>
      <c r="O37" s="236">
        <f>ROUND(E37*N37,2)</f>
        <v>0.01</v>
      </c>
      <c r="P37" s="236">
        <v>9.8099999999999993E-3</v>
      </c>
      <c r="Q37" s="236">
        <f>ROUND(E37*P37,2)</f>
        <v>0.36</v>
      </c>
      <c r="R37" s="236" t="s">
        <v>112</v>
      </c>
      <c r="S37" s="236" t="s">
        <v>113</v>
      </c>
      <c r="T37" s="237" t="s">
        <v>113</v>
      </c>
      <c r="U37" s="221">
        <v>5.6000000000000001E-2</v>
      </c>
      <c r="V37" s="221">
        <f>ROUND(E37*U37,2)</f>
        <v>2.04</v>
      </c>
      <c r="W37" s="221"/>
      <c r="X37" s="221" t="s">
        <v>114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115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3" t="s">
        <v>146</v>
      </c>
      <c r="D38" s="222"/>
      <c r="E38" s="223">
        <v>14.5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122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3" t="s">
        <v>147</v>
      </c>
      <c r="D39" s="222"/>
      <c r="E39" s="223">
        <v>22</v>
      </c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122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31">
        <v>8</v>
      </c>
      <c r="B40" s="232" t="s">
        <v>148</v>
      </c>
      <c r="C40" s="250" t="s">
        <v>149</v>
      </c>
      <c r="D40" s="233" t="s">
        <v>111</v>
      </c>
      <c r="E40" s="234">
        <v>13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6">
        <v>8.0599999999999995E-3</v>
      </c>
      <c r="O40" s="236">
        <f>ROUND(E40*N40,2)</f>
        <v>0.1</v>
      </c>
      <c r="P40" s="236">
        <v>0</v>
      </c>
      <c r="Q40" s="236">
        <f>ROUND(E40*P40,2)</f>
        <v>0</v>
      </c>
      <c r="R40" s="236" t="s">
        <v>112</v>
      </c>
      <c r="S40" s="236" t="s">
        <v>113</v>
      </c>
      <c r="T40" s="237" t="s">
        <v>113</v>
      </c>
      <c r="U40" s="221">
        <v>0.53700000000000003</v>
      </c>
      <c r="V40" s="221">
        <f>ROUND(E40*U40,2)</f>
        <v>6.98</v>
      </c>
      <c r="W40" s="221"/>
      <c r="X40" s="221" t="s">
        <v>114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115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4" t="s">
        <v>118</v>
      </c>
      <c r="D41" s="240"/>
      <c r="E41" s="240"/>
      <c r="F41" s="240"/>
      <c r="G41" s="240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119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2" t="s">
        <v>120</v>
      </c>
      <c r="D42" s="239"/>
      <c r="E42" s="239"/>
      <c r="F42" s="239"/>
      <c r="G42" s="239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119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3" t="s">
        <v>150</v>
      </c>
      <c r="D43" s="222"/>
      <c r="E43" s="223">
        <v>13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122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31">
        <v>9</v>
      </c>
      <c r="B44" s="232" t="s">
        <v>151</v>
      </c>
      <c r="C44" s="250" t="s">
        <v>152</v>
      </c>
      <c r="D44" s="233" t="s">
        <v>111</v>
      </c>
      <c r="E44" s="234">
        <v>20</v>
      </c>
      <c r="F44" s="235"/>
      <c r="G44" s="236">
        <f>ROUND(E44*F44,2)</f>
        <v>0</v>
      </c>
      <c r="H44" s="235"/>
      <c r="I44" s="236">
        <f>ROUND(E44*H44,2)</f>
        <v>0</v>
      </c>
      <c r="J44" s="235"/>
      <c r="K44" s="236">
        <f>ROUND(E44*J44,2)</f>
        <v>0</v>
      </c>
      <c r="L44" s="236">
        <v>21</v>
      </c>
      <c r="M44" s="236">
        <f>G44*(1+L44/100)</f>
        <v>0</v>
      </c>
      <c r="N44" s="236">
        <v>1.21E-2</v>
      </c>
      <c r="O44" s="236">
        <f>ROUND(E44*N44,2)</f>
        <v>0.24</v>
      </c>
      <c r="P44" s="236">
        <v>0</v>
      </c>
      <c r="Q44" s="236">
        <f>ROUND(E44*P44,2)</f>
        <v>0</v>
      </c>
      <c r="R44" s="236" t="s">
        <v>112</v>
      </c>
      <c r="S44" s="236" t="s">
        <v>113</v>
      </c>
      <c r="T44" s="237" t="s">
        <v>113</v>
      </c>
      <c r="U44" s="221">
        <v>0.68700000000000006</v>
      </c>
      <c r="V44" s="221">
        <f>ROUND(E44*U44,2)</f>
        <v>13.74</v>
      </c>
      <c r="W44" s="221"/>
      <c r="X44" s="221" t="s">
        <v>114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115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54" t="s">
        <v>118</v>
      </c>
      <c r="D45" s="240"/>
      <c r="E45" s="240"/>
      <c r="F45" s="240"/>
      <c r="G45" s="240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119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2" t="s">
        <v>120</v>
      </c>
      <c r="D46" s="239"/>
      <c r="E46" s="239"/>
      <c r="F46" s="239"/>
      <c r="G46" s="239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119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53" t="s">
        <v>153</v>
      </c>
      <c r="D47" s="222"/>
      <c r="E47" s="223">
        <v>2</v>
      </c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122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3" t="s">
        <v>154</v>
      </c>
      <c r="D48" s="222"/>
      <c r="E48" s="223">
        <v>10.5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122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3" t="s">
        <v>155</v>
      </c>
      <c r="D49" s="222"/>
      <c r="E49" s="223">
        <v>7.5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122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31">
        <v>10</v>
      </c>
      <c r="B50" s="232" t="s">
        <v>156</v>
      </c>
      <c r="C50" s="250" t="s">
        <v>157</v>
      </c>
      <c r="D50" s="233" t="s">
        <v>111</v>
      </c>
      <c r="E50" s="234">
        <v>4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6">
        <v>1.687E-2</v>
      </c>
      <c r="O50" s="236">
        <f>ROUND(E50*N50,2)</f>
        <v>7.0000000000000007E-2</v>
      </c>
      <c r="P50" s="236">
        <v>0</v>
      </c>
      <c r="Q50" s="236">
        <f>ROUND(E50*P50,2)</f>
        <v>0</v>
      </c>
      <c r="R50" s="236" t="s">
        <v>112</v>
      </c>
      <c r="S50" s="236" t="s">
        <v>113</v>
      </c>
      <c r="T50" s="237" t="s">
        <v>113</v>
      </c>
      <c r="U50" s="221">
        <v>0.83199999999999996</v>
      </c>
      <c r="V50" s="221">
        <f>ROUND(E50*U50,2)</f>
        <v>3.33</v>
      </c>
      <c r="W50" s="221"/>
      <c r="X50" s="221" t="s">
        <v>114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115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54" t="s">
        <v>118</v>
      </c>
      <c r="D51" s="240"/>
      <c r="E51" s="240"/>
      <c r="F51" s="240"/>
      <c r="G51" s="240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2"/>
      <c r="Z51" s="212"/>
      <c r="AA51" s="212"/>
      <c r="AB51" s="212"/>
      <c r="AC51" s="212"/>
      <c r="AD51" s="212"/>
      <c r="AE51" s="212"/>
      <c r="AF51" s="212"/>
      <c r="AG51" s="212" t="s">
        <v>119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2" t="s">
        <v>120</v>
      </c>
      <c r="D52" s="239"/>
      <c r="E52" s="239"/>
      <c r="F52" s="239"/>
      <c r="G52" s="239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119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3" t="s">
        <v>158</v>
      </c>
      <c r="D53" s="222"/>
      <c r="E53" s="223">
        <v>4</v>
      </c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122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31">
        <v>11</v>
      </c>
      <c r="B54" s="232" t="s">
        <v>159</v>
      </c>
      <c r="C54" s="250" t="s">
        <v>160</v>
      </c>
      <c r="D54" s="233" t="s">
        <v>111</v>
      </c>
      <c r="E54" s="234">
        <v>1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1.116E-2</v>
      </c>
      <c r="O54" s="236">
        <f>ROUND(E54*N54,2)</f>
        <v>0.01</v>
      </c>
      <c r="P54" s="236">
        <v>0</v>
      </c>
      <c r="Q54" s="236">
        <f>ROUND(E54*P54,2)</f>
        <v>0</v>
      </c>
      <c r="R54" s="236" t="s">
        <v>112</v>
      </c>
      <c r="S54" s="236" t="s">
        <v>113</v>
      </c>
      <c r="T54" s="237" t="s">
        <v>113</v>
      </c>
      <c r="U54" s="221">
        <v>0.56899999999999995</v>
      </c>
      <c r="V54" s="221">
        <f>ROUND(E54*U54,2)</f>
        <v>0.56999999999999995</v>
      </c>
      <c r="W54" s="221"/>
      <c r="X54" s="221" t="s">
        <v>114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115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3" t="s">
        <v>161</v>
      </c>
      <c r="D55" s="222"/>
      <c r="E55" s="223">
        <v>1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122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31">
        <v>12</v>
      </c>
      <c r="B56" s="232" t="s">
        <v>162</v>
      </c>
      <c r="C56" s="250" t="s">
        <v>163</v>
      </c>
      <c r="D56" s="233" t="s">
        <v>164</v>
      </c>
      <c r="E56" s="234">
        <v>1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6">
        <v>1.8000000000000001E-4</v>
      </c>
      <c r="O56" s="236">
        <f>ROUND(E56*N56,2)</f>
        <v>0</v>
      </c>
      <c r="P56" s="236">
        <v>0</v>
      </c>
      <c r="Q56" s="236">
        <f>ROUND(E56*P56,2)</f>
        <v>0</v>
      </c>
      <c r="R56" s="236" t="s">
        <v>112</v>
      </c>
      <c r="S56" s="236" t="s">
        <v>113</v>
      </c>
      <c r="T56" s="237" t="s">
        <v>113</v>
      </c>
      <c r="U56" s="221">
        <v>0.83799999999999997</v>
      </c>
      <c r="V56" s="221">
        <f>ROUND(E56*U56,2)</f>
        <v>0.84</v>
      </c>
      <c r="W56" s="221"/>
      <c r="X56" s="221" t="s">
        <v>114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115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3" t="s">
        <v>165</v>
      </c>
      <c r="D57" s="222"/>
      <c r="E57" s="223">
        <v>1</v>
      </c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122</v>
      </c>
      <c r="AH57" s="212">
        <v>5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31">
        <v>13</v>
      </c>
      <c r="B58" s="232" t="s">
        <v>166</v>
      </c>
      <c r="C58" s="250" t="s">
        <v>167</v>
      </c>
      <c r="D58" s="233" t="s">
        <v>164</v>
      </c>
      <c r="E58" s="234">
        <v>1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6">
        <v>2.2000000000000001E-4</v>
      </c>
      <c r="O58" s="236">
        <f>ROUND(E58*N58,2)</f>
        <v>0</v>
      </c>
      <c r="P58" s="236">
        <v>0</v>
      </c>
      <c r="Q58" s="236">
        <f>ROUND(E58*P58,2)</f>
        <v>0</v>
      </c>
      <c r="R58" s="236" t="s">
        <v>112</v>
      </c>
      <c r="S58" s="236" t="s">
        <v>113</v>
      </c>
      <c r="T58" s="237" t="s">
        <v>113</v>
      </c>
      <c r="U58" s="221">
        <v>0.83799999999999997</v>
      </c>
      <c r="V58" s="221">
        <f>ROUND(E58*U58,2)</f>
        <v>0.84</v>
      </c>
      <c r="W58" s="221"/>
      <c r="X58" s="221" t="s">
        <v>114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115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3" t="s">
        <v>168</v>
      </c>
      <c r="D59" s="222"/>
      <c r="E59" s="223">
        <v>1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122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31">
        <v>14</v>
      </c>
      <c r="B60" s="232" t="s">
        <v>169</v>
      </c>
      <c r="C60" s="250" t="s">
        <v>170</v>
      </c>
      <c r="D60" s="233" t="s">
        <v>111</v>
      </c>
      <c r="E60" s="234">
        <v>72</v>
      </c>
      <c r="F60" s="235"/>
      <c r="G60" s="236">
        <f>ROUND(E60*F60,2)</f>
        <v>0</v>
      </c>
      <c r="H60" s="235"/>
      <c r="I60" s="236">
        <f>ROUND(E60*H60,2)</f>
        <v>0</v>
      </c>
      <c r="J60" s="235"/>
      <c r="K60" s="236">
        <f>ROUND(E60*J60,2)</f>
        <v>0</v>
      </c>
      <c r="L60" s="236">
        <v>21</v>
      </c>
      <c r="M60" s="236">
        <f>G60*(1+L60/100)</f>
        <v>0</v>
      </c>
      <c r="N60" s="236">
        <v>0</v>
      </c>
      <c r="O60" s="236">
        <f>ROUND(E60*N60,2)</f>
        <v>0</v>
      </c>
      <c r="P60" s="236">
        <v>0</v>
      </c>
      <c r="Q60" s="236">
        <f>ROUND(E60*P60,2)</f>
        <v>0</v>
      </c>
      <c r="R60" s="236" t="s">
        <v>112</v>
      </c>
      <c r="S60" s="236" t="s">
        <v>113</v>
      </c>
      <c r="T60" s="237" t="s">
        <v>113</v>
      </c>
      <c r="U60" s="221">
        <v>6.2E-2</v>
      </c>
      <c r="V60" s="221">
        <f>ROUND(E60*U60,2)</f>
        <v>4.46</v>
      </c>
      <c r="W60" s="221"/>
      <c r="X60" s="221" t="s">
        <v>114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115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3" t="s">
        <v>171</v>
      </c>
      <c r="D61" s="222"/>
      <c r="E61" s="223">
        <v>22</v>
      </c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122</v>
      </c>
      <c r="AH61" s="212">
        <v>5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3" t="s">
        <v>172</v>
      </c>
      <c r="D62" s="222"/>
      <c r="E62" s="223">
        <v>2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122</v>
      </c>
      <c r="AH62" s="212">
        <v>5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3" t="s">
        <v>173</v>
      </c>
      <c r="D63" s="222"/>
      <c r="E63" s="223">
        <v>2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122</v>
      </c>
      <c r="AH63" s="212">
        <v>5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3" t="s">
        <v>174</v>
      </c>
      <c r="D64" s="222"/>
      <c r="E64" s="223">
        <v>9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122</v>
      </c>
      <c r="AH64" s="212">
        <v>5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53" t="s">
        <v>175</v>
      </c>
      <c r="D65" s="222"/>
      <c r="E65" s="223">
        <v>13</v>
      </c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122</v>
      </c>
      <c r="AH65" s="212">
        <v>5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53" t="s">
        <v>176</v>
      </c>
      <c r="D66" s="222"/>
      <c r="E66" s="223">
        <v>20</v>
      </c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122</v>
      </c>
      <c r="AH66" s="212">
        <v>5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3" t="s">
        <v>177</v>
      </c>
      <c r="D67" s="222"/>
      <c r="E67" s="223">
        <v>4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122</v>
      </c>
      <c r="AH67" s="212">
        <v>5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31">
        <v>15</v>
      </c>
      <c r="B68" s="232" t="s">
        <v>178</v>
      </c>
      <c r="C68" s="250" t="s">
        <v>179</v>
      </c>
      <c r="D68" s="233" t="s">
        <v>180</v>
      </c>
      <c r="E68" s="234">
        <v>2</v>
      </c>
      <c r="F68" s="235"/>
      <c r="G68" s="236">
        <f>ROUND(E68*F68,2)</f>
        <v>0</v>
      </c>
      <c r="H68" s="235"/>
      <c r="I68" s="236">
        <f>ROUND(E68*H68,2)</f>
        <v>0</v>
      </c>
      <c r="J68" s="235"/>
      <c r="K68" s="236">
        <f>ROUND(E68*J68,2)</f>
        <v>0</v>
      </c>
      <c r="L68" s="236">
        <v>21</v>
      </c>
      <c r="M68" s="236">
        <f>G68*(1+L68/100)</f>
        <v>0</v>
      </c>
      <c r="N68" s="236">
        <v>0</v>
      </c>
      <c r="O68" s="236">
        <f>ROUND(E68*N68,2)</f>
        <v>0</v>
      </c>
      <c r="P68" s="236">
        <v>0</v>
      </c>
      <c r="Q68" s="236">
        <f>ROUND(E68*P68,2)</f>
        <v>0</v>
      </c>
      <c r="R68" s="236" t="s">
        <v>112</v>
      </c>
      <c r="S68" s="236" t="s">
        <v>113</v>
      </c>
      <c r="T68" s="237" t="s">
        <v>113</v>
      </c>
      <c r="U68" s="221">
        <v>0.48199999999999998</v>
      </c>
      <c r="V68" s="221">
        <f>ROUND(E68*U68,2)</f>
        <v>0.96</v>
      </c>
      <c r="W68" s="221"/>
      <c r="X68" s="221" t="s">
        <v>114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115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53" t="s">
        <v>181</v>
      </c>
      <c r="D69" s="222"/>
      <c r="E69" s="223">
        <v>1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122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53" t="s">
        <v>182</v>
      </c>
      <c r="D70" s="222"/>
      <c r="E70" s="223">
        <v>1</v>
      </c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122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31">
        <v>16</v>
      </c>
      <c r="B71" s="232" t="s">
        <v>183</v>
      </c>
      <c r="C71" s="250" t="s">
        <v>184</v>
      </c>
      <c r="D71" s="233" t="s">
        <v>180</v>
      </c>
      <c r="E71" s="234">
        <v>1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6">
        <v>3.9100000000000003E-3</v>
      </c>
      <c r="O71" s="236">
        <f>ROUND(E71*N71,2)</f>
        <v>0</v>
      </c>
      <c r="P71" s="236">
        <v>0</v>
      </c>
      <c r="Q71" s="236">
        <f>ROUND(E71*P71,2)</f>
        <v>0</v>
      </c>
      <c r="R71" s="236" t="s">
        <v>112</v>
      </c>
      <c r="S71" s="236" t="s">
        <v>113</v>
      </c>
      <c r="T71" s="237" t="s">
        <v>185</v>
      </c>
      <c r="U71" s="221">
        <v>1.0569999999999999</v>
      </c>
      <c r="V71" s="221">
        <f>ROUND(E71*U71,2)</f>
        <v>1.06</v>
      </c>
      <c r="W71" s="221"/>
      <c r="X71" s="221" t="s">
        <v>114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115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3" t="s">
        <v>186</v>
      </c>
      <c r="D72" s="222"/>
      <c r="E72" s="223">
        <v>1</v>
      </c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122</v>
      </c>
      <c r="AH72" s="212">
        <v>5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31">
        <v>17</v>
      </c>
      <c r="B73" s="232" t="s">
        <v>187</v>
      </c>
      <c r="C73" s="250" t="s">
        <v>188</v>
      </c>
      <c r="D73" s="233" t="s">
        <v>180</v>
      </c>
      <c r="E73" s="234">
        <v>1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6">
        <v>4.2399999999999998E-3</v>
      </c>
      <c r="O73" s="236">
        <f>ROUND(E73*N73,2)</f>
        <v>0</v>
      </c>
      <c r="P73" s="236">
        <v>0</v>
      </c>
      <c r="Q73" s="236">
        <f>ROUND(E73*P73,2)</f>
        <v>0</v>
      </c>
      <c r="R73" s="236" t="s">
        <v>112</v>
      </c>
      <c r="S73" s="236" t="s">
        <v>113</v>
      </c>
      <c r="T73" s="237" t="s">
        <v>113</v>
      </c>
      <c r="U73" s="221">
        <v>1.4279999999999999</v>
      </c>
      <c r="V73" s="221">
        <f>ROUND(E73*U73,2)</f>
        <v>1.43</v>
      </c>
      <c r="W73" s="221"/>
      <c r="X73" s="221" t="s">
        <v>114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115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53" t="s">
        <v>186</v>
      </c>
      <c r="D74" s="222"/>
      <c r="E74" s="223">
        <v>1</v>
      </c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2"/>
      <c r="Z74" s="212"/>
      <c r="AA74" s="212"/>
      <c r="AB74" s="212"/>
      <c r="AC74" s="212"/>
      <c r="AD74" s="212"/>
      <c r="AE74" s="212"/>
      <c r="AF74" s="212"/>
      <c r="AG74" s="212" t="s">
        <v>122</v>
      </c>
      <c r="AH74" s="212">
        <v>5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31">
        <v>18</v>
      </c>
      <c r="B75" s="232" t="s">
        <v>189</v>
      </c>
      <c r="C75" s="250" t="s">
        <v>190</v>
      </c>
      <c r="D75" s="233" t="s">
        <v>180</v>
      </c>
      <c r="E75" s="234">
        <v>5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6">
        <v>7.26E-3</v>
      </c>
      <c r="O75" s="236">
        <f>ROUND(E75*N75,2)</f>
        <v>0.04</v>
      </c>
      <c r="P75" s="236">
        <v>0</v>
      </c>
      <c r="Q75" s="236">
        <f>ROUND(E75*P75,2)</f>
        <v>0</v>
      </c>
      <c r="R75" s="236" t="s">
        <v>112</v>
      </c>
      <c r="S75" s="236" t="s">
        <v>113</v>
      </c>
      <c r="T75" s="237" t="s">
        <v>113</v>
      </c>
      <c r="U75" s="221">
        <v>1.262</v>
      </c>
      <c r="V75" s="221">
        <f>ROUND(E75*U75,2)</f>
        <v>6.31</v>
      </c>
      <c r="W75" s="221"/>
      <c r="X75" s="221" t="s">
        <v>114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115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53" t="s">
        <v>191</v>
      </c>
      <c r="D76" s="222"/>
      <c r="E76" s="223">
        <v>4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122</v>
      </c>
      <c r="AH76" s="212">
        <v>5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53" t="s">
        <v>192</v>
      </c>
      <c r="D77" s="222"/>
      <c r="E77" s="223">
        <v>1</v>
      </c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122</v>
      </c>
      <c r="AH77" s="212">
        <v>5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31">
        <v>19</v>
      </c>
      <c r="B78" s="232" t="s">
        <v>193</v>
      </c>
      <c r="C78" s="250" t="s">
        <v>194</v>
      </c>
      <c r="D78" s="233" t="s">
        <v>164</v>
      </c>
      <c r="E78" s="234">
        <v>4</v>
      </c>
      <c r="F78" s="235"/>
      <c r="G78" s="236">
        <f>ROUND(E78*F78,2)</f>
        <v>0</v>
      </c>
      <c r="H78" s="235"/>
      <c r="I78" s="236">
        <f>ROUND(E78*H78,2)</f>
        <v>0</v>
      </c>
      <c r="J78" s="235"/>
      <c r="K78" s="236">
        <f>ROUND(E78*J78,2)</f>
        <v>0</v>
      </c>
      <c r="L78" s="236">
        <v>21</v>
      </c>
      <c r="M78" s="236">
        <f>G78*(1+L78/100)</f>
        <v>0</v>
      </c>
      <c r="N78" s="236">
        <v>4.0000000000000003E-5</v>
      </c>
      <c r="O78" s="236">
        <f>ROUND(E78*N78,2)</f>
        <v>0</v>
      </c>
      <c r="P78" s="236">
        <v>0</v>
      </c>
      <c r="Q78" s="236">
        <f>ROUND(E78*P78,2)</f>
        <v>0</v>
      </c>
      <c r="R78" s="236" t="s">
        <v>112</v>
      </c>
      <c r="S78" s="236" t="s">
        <v>113</v>
      </c>
      <c r="T78" s="237" t="s">
        <v>113</v>
      </c>
      <c r="U78" s="221">
        <v>0.14499999999999999</v>
      </c>
      <c r="V78" s="221">
        <f>ROUND(E78*U78,2)</f>
        <v>0.57999999999999996</v>
      </c>
      <c r="W78" s="221"/>
      <c r="X78" s="221" t="s">
        <v>114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115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53" t="s">
        <v>195</v>
      </c>
      <c r="D79" s="222"/>
      <c r="E79" s="223">
        <v>4</v>
      </c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122</v>
      </c>
      <c r="AH79" s="212">
        <v>5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31">
        <v>20</v>
      </c>
      <c r="B80" s="232" t="s">
        <v>196</v>
      </c>
      <c r="C80" s="250" t="s">
        <v>197</v>
      </c>
      <c r="D80" s="233" t="s">
        <v>164</v>
      </c>
      <c r="E80" s="234">
        <v>2</v>
      </c>
      <c r="F80" s="235"/>
      <c r="G80" s="236">
        <f>ROUND(E80*F80,2)</f>
        <v>0</v>
      </c>
      <c r="H80" s="235"/>
      <c r="I80" s="236">
        <f>ROUND(E80*H80,2)</f>
        <v>0</v>
      </c>
      <c r="J80" s="235"/>
      <c r="K80" s="236">
        <f>ROUND(E80*J80,2)</f>
        <v>0</v>
      </c>
      <c r="L80" s="236">
        <v>21</v>
      </c>
      <c r="M80" s="236">
        <f>G80*(1+L80/100)</f>
        <v>0</v>
      </c>
      <c r="N80" s="236">
        <v>0</v>
      </c>
      <c r="O80" s="236">
        <f>ROUND(E80*N80,2)</f>
        <v>0</v>
      </c>
      <c r="P80" s="236">
        <v>3.1899999999999998E-2</v>
      </c>
      <c r="Q80" s="236">
        <f>ROUND(E80*P80,2)</f>
        <v>0.06</v>
      </c>
      <c r="R80" s="236" t="s">
        <v>112</v>
      </c>
      <c r="S80" s="236" t="s">
        <v>113</v>
      </c>
      <c r="T80" s="237" t="s">
        <v>113</v>
      </c>
      <c r="U80" s="221">
        <v>0.52800000000000002</v>
      </c>
      <c r="V80" s="221">
        <f>ROUND(E80*U80,2)</f>
        <v>1.06</v>
      </c>
      <c r="W80" s="221"/>
      <c r="X80" s="221" t="s">
        <v>114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115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53" t="s">
        <v>198</v>
      </c>
      <c r="D81" s="222"/>
      <c r="E81" s="223">
        <v>1</v>
      </c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2"/>
      <c r="Z81" s="212"/>
      <c r="AA81" s="212"/>
      <c r="AB81" s="212"/>
      <c r="AC81" s="212"/>
      <c r="AD81" s="212"/>
      <c r="AE81" s="212"/>
      <c r="AF81" s="212"/>
      <c r="AG81" s="212" t="s">
        <v>122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53" t="s">
        <v>199</v>
      </c>
      <c r="D82" s="222"/>
      <c r="E82" s="223">
        <v>1</v>
      </c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122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31">
        <v>21</v>
      </c>
      <c r="B83" s="232" t="s">
        <v>200</v>
      </c>
      <c r="C83" s="250" t="s">
        <v>201</v>
      </c>
      <c r="D83" s="233" t="s">
        <v>164</v>
      </c>
      <c r="E83" s="234">
        <v>1</v>
      </c>
      <c r="F83" s="235"/>
      <c r="G83" s="236">
        <f>ROUND(E83*F83,2)</f>
        <v>0</v>
      </c>
      <c r="H83" s="235"/>
      <c r="I83" s="236">
        <f>ROUND(E83*H83,2)</f>
        <v>0</v>
      </c>
      <c r="J83" s="235"/>
      <c r="K83" s="236">
        <f>ROUND(E83*J83,2)</f>
        <v>0</v>
      </c>
      <c r="L83" s="236">
        <v>21</v>
      </c>
      <c r="M83" s="236">
        <f>G83*(1+L83/100)</f>
        <v>0</v>
      </c>
      <c r="N83" s="236">
        <v>5.9999999999999995E-4</v>
      </c>
      <c r="O83" s="236">
        <f>ROUND(E83*N83,2)</f>
        <v>0</v>
      </c>
      <c r="P83" s="236">
        <v>0</v>
      </c>
      <c r="Q83" s="236">
        <f>ROUND(E83*P83,2)</f>
        <v>0</v>
      </c>
      <c r="R83" s="236" t="s">
        <v>112</v>
      </c>
      <c r="S83" s="236" t="s">
        <v>113</v>
      </c>
      <c r="T83" s="237" t="s">
        <v>113</v>
      </c>
      <c r="U83" s="221">
        <v>0.3</v>
      </c>
      <c r="V83" s="221">
        <f>ROUND(E83*U83,2)</f>
        <v>0.3</v>
      </c>
      <c r="W83" s="221"/>
      <c r="X83" s="221" t="s">
        <v>114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115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53" t="s">
        <v>202</v>
      </c>
      <c r="D84" s="222"/>
      <c r="E84" s="223">
        <v>1</v>
      </c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2"/>
      <c r="Z84" s="212"/>
      <c r="AA84" s="212"/>
      <c r="AB84" s="212"/>
      <c r="AC84" s="212"/>
      <c r="AD84" s="212"/>
      <c r="AE84" s="212"/>
      <c r="AF84" s="212"/>
      <c r="AG84" s="212" t="s">
        <v>122</v>
      </c>
      <c r="AH84" s="212">
        <v>5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31">
        <v>22</v>
      </c>
      <c r="B85" s="232" t="s">
        <v>203</v>
      </c>
      <c r="C85" s="250" t="s">
        <v>204</v>
      </c>
      <c r="D85" s="233" t="s">
        <v>180</v>
      </c>
      <c r="E85" s="234">
        <v>1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6">
        <v>3.0000000000000001E-5</v>
      </c>
      <c r="O85" s="236">
        <f>ROUND(E85*N85,2)</f>
        <v>0</v>
      </c>
      <c r="P85" s="236">
        <v>0</v>
      </c>
      <c r="Q85" s="236">
        <f>ROUND(E85*P85,2)</f>
        <v>0</v>
      </c>
      <c r="R85" s="236" t="s">
        <v>112</v>
      </c>
      <c r="S85" s="236" t="s">
        <v>113</v>
      </c>
      <c r="T85" s="237" t="s">
        <v>113</v>
      </c>
      <c r="U85" s="221">
        <v>0.16600000000000001</v>
      </c>
      <c r="V85" s="221">
        <f>ROUND(E85*U85,2)</f>
        <v>0.17</v>
      </c>
      <c r="W85" s="221"/>
      <c r="X85" s="221" t="s">
        <v>114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115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53" t="s">
        <v>205</v>
      </c>
      <c r="D86" s="222"/>
      <c r="E86" s="223">
        <v>1</v>
      </c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122</v>
      </c>
      <c r="AH86" s="212">
        <v>5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1">
        <v>23</v>
      </c>
      <c r="B87" s="232" t="s">
        <v>206</v>
      </c>
      <c r="C87" s="250" t="s">
        <v>207</v>
      </c>
      <c r="D87" s="233" t="s">
        <v>180</v>
      </c>
      <c r="E87" s="234">
        <v>7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21</v>
      </c>
      <c r="M87" s="236">
        <f>G87*(1+L87/100)</f>
        <v>0</v>
      </c>
      <c r="N87" s="236">
        <v>3.0000000000000001E-5</v>
      </c>
      <c r="O87" s="236">
        <f>ROUND(E87*N87,2)</f>
        <v>0</v>
      </c>
      <c r="P87" s="236">
        <v>0</v>
      </c>
      <c r="Q87" s="236">
        <f>ROUND(E87*P87,2)</f>
        <v>0</v>
      </c>
      <c r="R87" s="236" t="s">
        <v>112</v>
      </c>
      <c r="S87" s="236" t="s">
        <v>113</v>
      </c>
      <c r="T87" s="237" t="s">
        <v>113</v>
      </c>
      <c r="U87" s="221">
        <v>0.20599999999999999</v>
      </c>
      <c r="V87" s="221">
        <f>ROUND(E87*U87,2)</f>
        <v>1.44</v>
      </c>
      <c r="W87" s="221"/>
      <c r="X87" s="221" t="s">
        <v>114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115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53" t="s">
        <v>208</v>
      </c>
      <c r="D88" s="222"/>
      <c r="E88" s="223">
        <v>7</v>
      </c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12"/>
      <c r="Z88" s="212"/>
      <c r="AA88" s="212"/>
      <c r="AB88" s="212"/>
      <c r="AC88" s="212"/>
      <c r="AD88" s="212"/>
      <c r="AE88" s="212"/>
      <c r="AF88" s="212"/>
      <c r="AG88" s="212" t="s">
        <v>122</v>
      </c>
      <c r="AH88" s="212">
        <v>5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31">
        <v>24</v>
      </c>
      <c r="B89" s="232" t="s">
        <v>209</v>
      </c>
      <c r="C89" s="250" t="s">
        <v>210</v>
      </c>
      <c r="D89" s="233" t="s">
        <v>180</v>
      </c>
      <c r="E89" s="234">
        <v>5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6">
        <v>3.0000000000000001E-5</v>
      </c>
      <c r="O89" s="236">
        <f>ROUND(E89*N89,2)</f>
        <v>0</v>
      </c>
      <c r="P89" s="236">
        <v>0</v>
      </c>
      <c r="Q89" s="236">
        <f>ROUND(E89*P89,2)</f>
        <v>0</v>
      </c>
      <c r="R89" s="236" t="s">
        <v>112</v>
      </c>
      <c r="S89" s="236" t="s">
        <v>113</v>
      </c>
      <c r="T89" s="237" t="s">
        <v>113</v>
      </c>
      <c r="U89" s="221">
        <v>0.35099999999999998</v>
      </c>
      <c r="V89" s="221">
        <f>ROUND(E89*U89,2)</f>
        <v>1.76</v>
      </c>
      <c r="W89" s="221"/>
      <c r="X89" s="221" t="s">
        <v>114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115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53" t="s">
        <v>211</v>
      </c>
      <c r="D90" s="222"/>
      <c r="E90" s="223">
        <v>4</v>
      </c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122</v>
      </c>
      <c r="AH90" s="212">
        <v>5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53" t="s">
        <v>212</v>
      </c>
      <c r="D91" s="222"/>
      <c r="E91" s="223">
        <v>1</v>
      </c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122</v>
      </c>
      <c r="AH91" s="212">
        <v>5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31">
        <v>25</v>
      </c>
      <c r="B92" s="232" t="s">
        <v>213</v>
      </c>
      <c r="C92" s="250" t="s">
        <v>214</v>
      </c>
      <c r="D92" s="233" t="s">
        <v>180</v>
      </c>
      <c r="E92" s="234">
        <v>4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6">
        <v>3.0000000000000001E-5</v>
      </c>
      <c r="O92" s="236">
        <f>ROUND(E92*N92,2)</f>
        <v>0</v>
      </c>
      <c r="P92" s="236">
        <v>0</v>
      </c>
      <c r="Q92" s="236">
        <f>ROUND(E92*P92,2)</f>
        <v>0</v>
      </c>
      <c r="R92" s="236" t="s">
        <v>112</v>
      </c>
      <c r="S92" s="236" t="s">
        <v>113</v>
      </c>
      <c r="T92" s="237" t="s">
        <v>113</v>
      </c>
      <c r="U92" s="221">
        <v>0.42399999999999999</v>
      </c>
      <c r="V92" s="221">
        <f>ROUND(E92*U92,2)</f>
        <v>1.7</v>
      </c>
      <c r="W92" s="221"/>
      <c r="X92" s="221" t="s">
        <v>114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115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53" t="s">
        <v>215</v>
      </c>
      <c r="D93" s="222"/>
      <c r="E93" s="223">
        <v>2</v>
      </c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122</v>
      </c>
      <c r="AH93" s="212">
        <v>5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53" t="s">
        <v>216</v>
      </c>
      <c r="D94" s="222"/>
      <c r="E94" s="223">
        <v>2</v>
      </c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2"/>
      <c r="Z94" s="212"/>
      <c r="AA94" s="212"/>
      <c r="AB94" s="212"/>
      <c r="AC94" s="212"/>
      <c r="AD94" s="212"/>
      <c r="AE94" s="212"/>
      <c r="AF94" s="212"/>
      <c r="AG94" s="212" t="s">
        <v>122</v>
      </c>
      <c r="AH94" s="212">
        <v>5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31">
        <v>26</v>
      </c>
      <c r="B95" s="232" t="s">
        <v>217</v>
      </c>
      <c r="C95" s="250" t="s">
        <v>218</v>
      </c>
      <c r="D95" s="233" t="s">
        <v>180</v>
      </c>
      <c r="E95" s="234">
        <v>1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6">
        <v>1.26E-2</v>
      </c>
      <c r="O95" s="236">
        <f>ROUND(E95*N95,2)</f>
        <v>0.01</v>
      </c>
      <c r="P95" s="236">
        <v>6.8000000000000005E-2</v>
      </c>
      <c r="Q95" s="236">
        <f>ROUND(E95*P95,2)</f>
        <v>7.0000000000000007E-2</v>
      </c>
      <c r="R95" s="236" t="s">
        <v>112</v>
      </c>
      <c r="S95" s="236" t="s">
        <v>113</v>
      </c>
      <c r="T95" s="237" t="s">
        <v>113</v>
      </c>
      <c r="U95" s="221">
        <v>1.4059999999999999</v>
      </c>
      <c r="V95" s="221">
        <f>ROUND(E95*U95,2)</f>
        <v>1.41</v>
      </c>
      <c r="W95" s="221"/>
      <c r="X95" s="221" t="s">
        <v>114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115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53" t="s">
        <v>219</v>
      </c>
      <c r="D96" s="222"/>
      <c r="E96" s="223">
        <v>1</v>
      </c>
      <c r="F96" s="221"/>
      <c r="G96" s="221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122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31">
        <v>27</v>
      </c>
      <c r="B97" s="232" t="s">
        <v>220</v>
      </c>
      <c r="C97" s="250" t="s">
        <v>221</v>
      </c>
      <c r="D97" s="233" t="s">
        <v>180</v>
      </c>
      <c r="E97" s="234">
        <v>1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6">
        <v>1.7000000000000001E-4</v>
      </c>
      <c r="O97" s="236">
        <f>ROUND(E97*N97,2)</f>
        <v>0</v>
      </c>
      <c r="P97" s="236">
        <v>0</v>
      </c>
      <c r="Q97" s="236">
        <f>ROUND(E97*P97,2)</f>
        <v>0</v>
      </c>
      <c r="R97" s="236" t="s">
        <v>112</v>
      </c>
      <c r="S97" s="236" t="s">
        <v>113</v>
      </c>
      <c r="T97" s="237" t="s">
        <v>113</v>
      </c>
      <c r="U97" s="221">
        <v>0.17299999999999999</v>
      </c>
      <c r="V97" s="221">
        <f>ROUND(E97*U97,2)</f>
        <v>0.17</v>
      </c>
      <c r="W97" s="221"/>
      <c r="X97" s="221" t="s">
        <v>114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115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53" t="s">
        <v>165</v>
      </c>
      <c r="D98" s="222"/>
      <c r="E98" s="223">
        <v>1</v>
      </c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12"/>
      <c r="Z98" s="212"/>
      <c r="AA98" s="212"/>
      <c r="AB98" s="212"/>
      <c r="AC98" s="212"/>
      <c r="AD98" s="212"/>
      <c r="AE98" s="212"/>
      <c r="AF98" s="212"/>
      <c r="AG98" s="212" t="s">
        <v>122</v>
      </c>
      <c r="AH98" s="212">
        <v>5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31">
        <v>28</v>
      </c>
      <c r="B99" s="232" t="s">
        <v>222</v>
      </c>
      <c r="C99" s="250" t="s">
        <v>223</v>
      </c>
      <c r="D99" s="233" t="s">
        <v>180</v>
      </c>
      <c r="E99" s="234">
        <v>1</v>
      </c>
      <c r="F99" s="235"/>
      <c r="G99" s="236">
        <f>ROUND(E99*F99,2)</f>
        <v>0</v>
      </c>
      <c r="H99" s="235"/>
      <c r="I99" s="236">
        <f>ROUND(E99*H99,2)</f>
        <v>0</v>
      </c>
      <c r="J99" s="235"/>
      <c r="K99" s="236">
        <f>ROUND(E99*J99,2)</f>
        <v>0</v>
      </c>
      <c r="L99" s="236">
        <v>21</v>
      </c>
      <c r="M99" s="236">
        <f>G99*(1+L99/100)</f>
        <v>0</v>
      </c>
      <c r="N99" s="236">
        <v>1.7000000000000001E-4</v>
      </c>
      <c r="O99" s="236">
        <f>ROUND(E99*N99,2)</f>
        <v>0</v>
      </c>
      <c r="P99" s="236">
        <v>0</v>
      </c>
      <c r="Q99" s="236">
        <f>ROUND(E99*P99,2)</f>
        <v>0</v>
      </c>
      <c r="R99" s="236" t="s">
        <v>112</v>
      </c>
      <c r="S99" s="236" t="s">
        <v>113</v>
      </c>
      <c r="T99" s="237" t="s">
        <v>113</v>
      </c>
      <c r="U99" s="221">
        <v>0.23</v>
      </c>
      <c r="V99" s="221">
        <f>ROUND(E99*U99,2)</f>
        <v>0.23</v>
      </c>
      <c r="W99" s="221"/>
      <c r="X99" s="221" t="s">
        <v>114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115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53" t="s">
        <v>168</v>
      </c>
      <c r="D100" s="222"/>
      <c r="E100" s="223">
        <v>1</v>
      </c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122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31">
        <v>29</v>
      </c>
      <c r="B101" s="232" t="s">
        <v>224</v>
      </c>
      <c r="C101" s="250" t="s">
        <v>225</v>
      </c>
      <c r="D101" s="233" t="s">
        <v>180</v>
      </c>
      <c r="E101" s="234">
        <v>10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2.0000000000000002E-5</v>
      </c>
      <c r="O101" s="236">
        <f>ROUND(E101*N101,2)</f>
        <v>0</v>
      </c>
      <c r="P101" s="236">
        <v>3.9E-2</v>
      </c>
      <c r="Q101" s="236">
        <f>ROUND(E101*P101,2)</f>
        <v>0.39</v>
      </c>
      <c r="R101" s="236" t="s">
        <v>226</v>
      </c>
      <c r="S101" s="236" t="s">
        <v>113</v>
      </c>
      <c r="T101" s="237" t="s">
        <v>113</v>
      </c>
      <c r="U101" s="221">
        <v>0.70699999999999996</v>
      </c>
      <c r="V101" s="221">
        <f>ROUND(E101*U101,2)</f>
        <v>7.07</v>
      </c>
      <c r="W101" s="221"/>
      <c r="X101" s="221" t="s">
        <v>114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115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53" t="s">
        <v>227</v>
      </c>
      <c r="D102" s="222"/>
      <c r="E102" s="223">
        <v>7</v>
      </c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122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53" t="s">
        <v>228</v>
      </c>
      <c r="D103" s="222"/>
      <c r="E103" s="223">
        <v>3</v>
      </c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122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31">
        <v>30</v>
      </c>
      <c r="B104" s="232" t="s">
        <v>229</v>
      </c>
      <c r="C104" s="250" t="s">
        <v>230</v>
      </c>
      <c r="D104" s="233" t="s">
        <v>180</v>
      </c>
      <c r="E104" s="234">
        <v>9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6">
        <v>1.2999999999999999E-4</v>
      </c>
      <c r="O104" s="236">
        <f>ROUND(E104*N104,2)</f>
        <v>0</v>
      </c>
      <c r="P104" s="236">
        <v>1.1000000000000001E-3</v>
      </c>
      <c r="Q104" s="236">
        <f>ROUND(E104*P104,2)</f>
        <v>0.01</v>
      </c>
      <c r="R104" s="236" t="s">
        <v>226</v>
      </c>
      <c r="S104" s="236" t="s">
        <v>113</v>
      </c>
      <c r="T104" s="237" t="s">
        <v>113</v>
      </c>
      <c r="U104" s="221">
        <v>0.22900000000000001</v>
      </c>
      <c r="V104" s="221">
        <f>ROUND(E104*U104,2)</f>
        <v>2.06</v>
      </c>
      <c r="W104" s="221"/>
      <c r="X104" s="221" t="s">
        <v>114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115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53" t="s">
        <v>231</v>
      </c>
      <c r="D105" s="222"/>
      <c r="E105" s="223">
        <v>3</v>
      </c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122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53" t="s">
        <v>232</v>
      </c>
      <c r="D106" s="222"/>
      <c r="E106" s="223">
        <v>6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122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31">
        <v>31</v>
      </c>
      <c r="B107" s="232" t="s">
        <v>233</v>
      </c>
      <c r="C107" s="250" t="s">
        <v>234</v>
      </c>
      <c r="D107" s="233" t="s">
        <v>180</v>
      </c>
      <c r="E107" s="234">
        <v>8</v>
      </c>
      <c r="F107" s="235"/>
      <c r="G107" s="236">
        <f>ROUND(E107*F107,2)</f>
        <v>0</v>
      </c>
      <c r="H107" s="235"/>
      <c r="I107" s="236">
        <f>ROUND(E107*H107,2)</f>
        <v>0</v>
      </c>
      <c r="J107" s="235"/>
      <c r="K107" s="236">
        <f>ROUND(E107*J107,2)</f>
        <v>0</v>
      </c>
      <c r="L107" s="236">
        <v>21</v>
      </c>
      <c r="M107" s="236">
        <f>G107*(1+L107/100)</f>
        <v>0</v>
      </c>
      <c r="N107" s="236">
        <v>2.1000000000000001E-4</v>
      </c>
      <c r="O107" s="236">
        <f>ROUND(E107*N107,2)</f>
        <v>0</v>
      </c>
      <c r="P107" s="236">
        <v>3.5000000000000001E-3</v>
      </c>
      <c r="Q107" s="236">
        <f>ROUND(E107*P107,2)</f>
        <v>0.03</v>
      </c>
      <c r="R107" s="236" t="s">
        <v>226</v>
      </c>
      <c r="S107" s="236" t="s">
        <v>113</v>
      </c>
      <c r="T107" s="237" t="s">
        <v>113</v>
      </c>
      <c r="U107" s="221">
        <v>0.374</v>
      </c>
      <c r="V107" s="221">
        <f>ROUND(E107*U107,2)</f>
        <v>2.99</v>
      </c>
      <c r="W107" s="221"/>
      <c r="X107" s="221" t="s">
        <v>114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115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53" t="s">
        <v>235</v>
      </c>
      <c r="D108" s="222"/>
      <c r="E108" s="223">
        <v>8</v>
      </c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122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31">
        <v>32</v>
      </c>
      <c r="B109" s="232" t="s">
        <v>236</v>
      </c>
      <c r="C109" s="250" t="s">
        <v>237</v>
      </c>
      <c r="D109" s="233" t="s">
        <v>180</v>
      </c>
      <c r="E109" s="234">
        <v>1</v>
      </c>
      <c r="F109" s="235"/>
      <c r="G109" s="236">
        <f>ROUND(E109*F109,2)</f>
        <v>0</v>
      </c>
      <c r="H109" s="235"/>
      <c r="I109" s="236">
        <f>ROUND(E109*H109,2)</f>
        <v>0</v>
      </c>
      <c r="J109" s="235"/>
      <c r="K109" s="236">
        <f>ROUND(E109*J109,2)</f>
        <v>0</v>
      </c>
      <c r="L109" s="236">
        <v>21</v>
      </c>
      <c r="M109" s="236">
        <f>G109*(1+L109/100)</f>
        <v>0</v>
      </c>
      <c r="N109" s="236">
        <v>1.0000000000000001E-5</v>
      </c>
      <c r="O109" s="236">
        <f>ROUND(E109*N109,2)</f>
        <v>0</v>
      </c>
      <c r="P109" s="236">
        <v>4.0000000000000002E-4</v>
      </c>
      <c r="Q109" s="236">
        <f>ROUND(E109*P109,2)</f>
        <v>0</v>
      </c>
      <c r="R109" s="236" t="s">
        <v>226</v>
      </c>
      <c r="S109" s="236" t="s">
        <v>113</v>
      </c>
      <c r="T109" s="237" t="s">
        <v>113</v>
      </c>
      <c r="U109" s="221">
        <v>0.14599999999999999</v>
      </c>
      <c r="V109" s="221">
        <f>ROUND(E109*U109,2)</f>
        <v>0.15</v>
      </c>
      <c r="W109" s="221"/>
      <c r="X109" s="221" t="s">
        <v>114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115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53" t="s">
        <v>238</v>
      </c>
      <c r="D110" s="222"/>
      <c r="E110" s="223">
        <v>1</v>
      </c>
      <c r="F110" s="221"/>
      <c r="G110" s="221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122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31">
        <v>33</v>
      </c>
      <c r="B111" s="232" t="s">
        <v>239</v>
      </c>
      <c r="C111" s="250" t="s">
        <v>240</v>
      </c>
      <c r="D111" s="233" t="s">
        <v>180</v>
      </c>
      <c r="E111" s="234">
        <v>7</v>
      </c>
      <c r="F111" s="235"/>
      <c r="G111" s="236">
        <f>ROUND(E111*F111,2)</f>
        <v>0</v>
      </c>
      <c r="H111" s="235"/>
      <c r="I111" s="236">
        <f>ROUND(E111*H111,2)</f>
        <v>0</v>
      </c>
      <c r="J111" s="235"/>
      <c r="K111" s="236">
        <f>ROUND(E111*J111,2)</f>
        <v>0</v>
      </c>
      <c r="L111" s="236">
        <v>21</v>
      </c>
      <c r="M111" s="236">
        <f>G111*(1+L111/100)</f>
        <v>0</v>
      </c>
      <c r="N111" s="236">
        <v>0</v>
      </c>
      <c r="O111" s="236">
        <f>ROUND(E111*N111,2)</f>
        <v>0</v>
      </c>
      <c r="P111" s="236">
        <v>1.91E-3</v>
      </c>
      <c r="Q111" s="236">
        <f>ROUND(E111*P111,2)</f>
        <v>0.01</v>
      </c>
      <c r="R111" s="236" t="s">
        <v>226</v>
      </c>
      <c r="S111" s="236" t="s">
        <v>113</v>
      </c>
      <c r="T111" s="237" t="s">
        <v>113</v>
      </c>
      <c r="U111" s="221">
        <v>2.1000000000000001E-2</v>
      </c>
      <c r="V111" s="221">
        <f>ROUND(E111*U111,2)</f>
        <v>0.15</v>
      </c>
      <c r="W111" s="221"/>
      <c r="X111" s="221" t="s">
        <v>114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115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53" t="s">
        <v>241</v>
      </c>
      <c r="D112" s="222"/>
      <c r="E112" s="223">
        <v>4</v>
      </c>
      <c r="F112" s="221"/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122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53" t="s">
        <v>242</v>
      </c>
      <c r="D113" s="222"/>
      <c r="E113" s="223">
        <v>3</v>
      </c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122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31">
        <v>34</v>
      </c>
      <c r="B114" s="232" t="s">
        <v>243</v>
      </c>
      <c r="C114" s="250" t="s">
        <v>244</v>
      </c>
      <c r="D114" s="233" t="s">
        <v>180</v>
      </c>
      <c r="E114" s="234">
        <v>1</v>
      </c>
      <c r="F114" s="235"/>
      <c r="G114" s="236">
        <f>ROUND(E114*F114,2)</f>
        <v>0</v>
      </c>
      <c r="H114" s="235"/>
      <c r="I114" s="236">
        <f>ROUND(E114*H114,2)</f>
        <v>0</v>
      </c>
      <c r="J114" s="235"/>
      <c r="K114" s="236">
        <f>ROUND(E114*J114,2)</f>
        <v>0</v>
      </c>
      <c r="L114" s="236">
        <v>21</v>
      </c>
      <c r="M114" s="236">
        <f>G114*(1+L114/100)</f>
        <v>0</v>
      </c>
      <c r="N114" s="236">
        <v>5.1000000000000004E-4</v>
      </c>
      <c r="O114" s="236">
        <f>ROUND(E114*N114,2)</f>
        <v>0</v>
      </c>
      <c r="P114" s="236">
        <v>0</v>
      </c>
      <c r="Q114" s="236">
        <f>ROUND(E114*P114,2)</f>
        <v>0</v>
      </c>
      <c r="R114" s="236" t="s">
        <v>226</v>
      </c>
      <c r="S114" s="236" t="s">
        <v>113</v>
      </c>
      <c r="T114" s="237" t="s">
        <v>113</v>
      </c>
      <c r="U114" s="221">
        <v>0.251</v>
      </c>
      <c r="V114" s="221">
        <f>ROUND(E114*U114,2)</f>
        <v>0.25</v>
      </c>
      <c r="W114" s="221"/>
      <c r="X114" s="221" t="s">
        <v>114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115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3" t="s">
        <v>245</v>
      </c>
      <c r="D115" s="222"/>
      <c r="E115" s="223">
        <v>1</v>
      </c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122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31">
        <v>35</v>
      </c>
      <c r="B116" s="232" t="s">
        <v>246</v>
      </c>
      <c r="C116" s="250" t="s">
        <v>247</v>
      </c>
      <c r="D116" s="233" t="s">
        <v>180</v>
      </c>
      <c r="E116" s="234">
        <v>4</v>
      </c>
      <c r="F116" s="235"/>
      <c r="G116" s="236">
        <f>ROUND(E116*F116,2)</f>
        <v>0</v>
      </c>
      <c r="H116" s="235"/>
      <c r="I116" s="236">
        <f>ROUND(E116*H116,2)</f>
        <v>0</v>
      </c>
      <c r="J116" s="235"/>
      <c r="K116" s="236">
        <f>ROUND(E116*J116,2)</f>
        <v>0</v>
      </c>
      <c r="L116" s="236">
        <v>21</v>
      </c>
      <c r="M116" s="236">
        <f>G116*(1+L116/100)</f>
        <v>0</v>
      </c>
      <c r="N116" s="236">
        <v>2.4000000000000001E-4</v>
      </c>
      <c r="O116" s="236">
        <f>ROUND(E116*N116,2)</f>
        <v>0</v>
      </c>
      <c r="P116" s="236">
        <v>0</v>
      </c>
      <c r="Q116" s="236">
        <f>ROUND(E116*P116,2)</f>
        <v>0</v>
      </c>
      <c r="R116" s="236" t="s">
        <v>226</v>
      </c>
      <c r="S116" s="236" t="s">
        <v>113</v>
      </c>
      <c r="T116" s="237" t="s">
        <v>113</v>
      </c>
      <c r="U116" s="221">
        <v>0.27800000000000002</v>
      </c>
      <c r="V116" s="221">
        <f>ROUND(E116*U116,2)</f>
        <v>1.1100000000000001</v>
      </c>
      <c r="W116" s="221"/>
      <c r="X116" s="221" t="s">
        <v>114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115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53" t="s">
        <v>195</v>
      </c>
      <c r="D117" s="222"/>
      <c r="E117" s="223">
        <v>4</v>
      </c>
      <c r="F117" s="221"/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122</v>
      </c>
      <c r="AH117" s="212">
        <v>5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31">
        <v>36</v>
      </c>
      <c r="B118" s="232" t="s">
        <v>248</v>
      </c>
      <c r="C118" s="250" t="s">
        <v>249</v>
      </c>
      <c r="D118" s="233" t="s">
        <v>180</v>
      </c>
      <c r="E118" s="234">
        <v>1</v>
      </c>
      <c r="F118" s="235"/>
      <c r="G118" s="236">
        <f>ROUND(E118*F118,2)</f>
        <v>0</v>
      </c>
      <c r="H118" s="235"/>
      <c r="I118" s="236">
        <f>ROUND(E118*H118,2)</f>
        <v>0</v>
      </c>
      <c r="J118" s="235"/>
      <c r="K118" s="236">
        <f>ROUND(E118*J118,2)</f>
        <v>0</v>
      </c>
      <c r="L118" s="236">
        <v>21</v>
      </c>
      <c r="M118" s="236">
        <f>G118*(1+L118/100)</f>
        <v>0</v>
      </c>
      <c r="N118" s="236">
        <v>5.9999999999999995E-4</v>
      </c>
      <c r="O118" s="236">
        <f>ROUND(E118*N118,2)</f>
        <v>0</v>
      </c>
      <c r="P118" s="236">
        <v>0</v>
      </c>
      <c r="Q118" s="236">
        <f>ROUND(E118*P118,2)</f>
        <v>0</v>
      </c>
      <c r="R118" s="236"/>
      <c r="S118" s="236" t="s">
        <v>250</v>
      </c>
      <c r="T118" s="237" t="s">
        <v>185</v>
      </c>
      <c r="U118" s="221">
        <v>0.38100000000000001</v>
      </c>
      <c r="V118" s="221">
        <f>ROUND(E118*U118,2)</f>
        <v>0.38</v>
      </c>
      <c r="W118" s="221"/>
      <c r="X118" s="221" t="s">
        <v>114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115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53" t="s">
        <v>251</v>
      </c>
      <c r="D119" s="222"/>
      <c r="E119" s="223">
        <v>1</v>
      </c>
      <c r="F119" s="221"/>
      <c r="G119" s="221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122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31">
        <v>37</v>
      </c>
      <c r="B120" s="232" t="s">
        <v>252</v>
      </c>
      <c r="C120" s="250" t="s">
        <v>253</v>
      </c>
      <c r="D120" s="233" t="s">
        <v>180</v>
      </c>
      <c r="E120" s="234">
        <v>4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6">
        <v>2.5699999999999998E-3</v>
      </c>
      <c r="O120" s="236">
        <f>ROUND(E120*N120,2)</f>
        <v>0.01</v>
      </c>
      <c r="P120" s="236">
        <v>0</v>
      </c>
      <c r="Q120" s="236">
        <f>ROUND(E120*P120,2)</f>
        <v>0</v>
      </c>
      <c r="R120" s="236"/>
      <c r="S120" s="236" t="s">
        <v>250</v>
      </c>
      <c r="T120" s="237" t="s">
        <v>185</v>
      </c>
      <c r="U120" s="221">
        <v>0.433</v>
      </c>
      <c r="V120" s="221">
        <f>ROUND(E120*U120,2)</f>
        <v>1.73</v>
      </c>
      <c r="W120" s="221"/>
      <c r="X120" s="221" t="s">
        <v>114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115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53" t="s">
        <v>251</v>
      </c>
      <c r="D121" s="222"/>
      <c r="E121" s="223">
        <v>1</v>
      </c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122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3" t="s">
        <v>254</v>
      </c>
      <c r="D122" s="222"/>
      <c r="E122" s="223">
        <v>2</v>
      </c>
      <c r="F122" s="221"/>
      <c r="G122" s="221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122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53" t="s">
        <v>255</v>
      </c>
      <c r="D123" s="222"/>
      <c r="E123" s="223">
        <v>1</v>
      </c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122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31">
        <v>38</v>
      </c>
      <c r="B124" s="232" t="s">
        <v>256</v>
      </c>
      <c r="C124" s="250" t="s">
        <v>257</v>
      </c>
      <c r="D124" s="233" t="s">
        <v>180</v>
      </c>
      <c r="E124" s="234">
        <v>1</v>
      </c>
      <c r="F124" s="235"/>
      <c r="G124" s="236">
        <f>ROUND(E124*F124,2)</f>
        <v>0</v>
      </c>
      <c r="H124" s="235"/>
      <c r="I124" s="236">
        <f>ROUND(E124*H124,2)</f>
        <v>0</v>
      </c>
      <c r="J124" s="235"/>
      <c r="K124" s="236">
        <f>ROUND(E124*J124,2)</f>
        <v>0</v>
      </c>
      <c r="L124" s="236">
        <v>21</v>
      </c>
      <c r="M124" s="236">
        <f>G124*(1+L124/100)</f>
        <v>0</v>
      </c>
      <c r="N124" s="236">
        <v>2.5699999999999998E-3</v>
      </c>
      <c r="O124" s="236">
        <f>ROUND(E124*N124,2)</f>
        <v>0</v>
      </c>
      <c r="P124" s="236">
        <v>0</v>
      </c>
      <c r="Q124" s="236">
        <f>ROUND(E124*P124,2)</f>
        <v>0</v>
      </c>
      <c r="R124" s="236"/>
      <c r="S124" s="236" t="s">
        <v>250</v>
      </c>
      <c r="T124" s="237" t="s">
        <v>185</v>
      </c>
      <c r="U124" s="221">
        <v>0.433</v>
      </c>
      <c r="V124" s="221">
        <f>ROUND(E124*U124,2)</f>
        <v>0.43</v>
      </c>
      <c r="W124" s="221"/>
      <c r="X124" s="221" t="s">
        <v>114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115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53" t="s">
        <v>258</v>
      </c>
      <c r="D125" s="222"/>
      <c r="E125" s="223">
        <v>1</v>
      </c>
      <c r="F125" s="221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122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2.5" outlineLevel="1" x14ac:dyDescent="0.2">
      <c r="A126" s="231">
        <v>39</v>
      </c>
      <c r="B126" s="232" t="s">
        <v>259</v>
      </c>
      <c r="C126" s="250" t="s">
        <v>260</v>
      </c>
      <c r="D126" s="233" t="s">
        <v>180</v>
      </c>
      <c r="E126" s="234">
        <v>4</v>
      </c>
      <c r="F126" s="235"/>
      <c r="G126" s="236">
        <f>ROUND(E126*F126,2)</f>
        <v>0</v>
      </c>
      <c r="H126" s="235"/>
      <c r="I126" s="236">
        <f>ROUND(E126*H126,2)</f>
        <v>0</v>
      </c>
      <c r="J126" s="235"/>
      <c r="K126" s="236">
        <f>ROUND(E126*J126,2)</f>
        <v>0</v>
      </c>
      <c r="L126" s="236">
        <v>21</v>
      </c>
      <c r="M126" s="236">
        <f>G126*(1+L126/100)</f>
        <v>0</v>
      </c>
      <c r="N126" s="236">
        <v>1.2999999999999999E-4</v>
      </c>
      <c r="O126" s="236">
        <f>ROUND(E126*N126,2)</f>
        <v>0</v>
      </c>
      <c r="P126" s="236">
        <v>0</v>
      </c>
      <c r="Q126" s="236">
        <f>ROUND(E126*P126,2)</f>
        <v>0</v>
      </c>
      <c r="R126" s="236" t="s">
        <v>261</v>
      </c>
      <c r="S126" s="236" t="s">
        <v>113</v>
      </c>
      <c r="T126" s="237" t="s">
        <v>113</v>
      </c>
      <c r="U126" s="221">
        <v>0</v>
      </c>
      <c r="V126" s="221">
        <f>ROUND(E126*U126,2)</f>
        <v>0</v>
      </c>
      <c r="W126" s="221"/>
      <c r="X126" s="221" t="s">
        <v>262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263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53" t="s">
        <v>264</v>
      </c>
      <c r="D127" s="222"/>
      <c r="E127" s="223">
        <v>4</v>
      </c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122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31">
        <v>40</v>
      </c>
      <c r="B128" s="232" t="s">
        <v>265</v>
      </c>
      <c r="C128" s="250" t="s">
        <v>266</v>
      </c>
      <c r="D128" s="233" t="s">
        <v>180</v>
      </c>
      <c r="E128" s="234">
        <v>3</v>
      </c>
      <c r="F128" s="235"/>
      <c r="G128" s="236">
        <f>ROUND(E128*F128,2)</f>
        <v>0</v>
      </c>
      <c r="H128" s="235"/>
      <c r="I128" s="236">
        <f>ROUND(E128*H128,2)</f>
        <v>0</v>
      </c>
      <c r="J128" s="235"/>
      <c r="K128" s="236">
        <f>ROUND(E128*J128,2)</f>
        <v>0</v>
      </c>
      <c r="L128" s="236">
        <v>21</v>
      </c>
      <c r="M128" s="236">
        <f>G128*(1+L128/100)</f>
        <v>0</v>
      </c>
      <c r="N128" s="236">
        <v>2.1000000000000001E-4</v>
      </c>
      <c r="O128" s="236">
        <f>ROUND(E128*N128,2)</f>
        <v>0</v>
      </c>
      <c r="P128" s="236">
        <v>0</v>
      </c>
      <c r="Q128" s="236">
        <f>ROUND(E128*P128,2)</f>
        <v>0</v>
      </c>
      <c r="R128" s="236" t="s">
        <v>261</v>
      </c>
      <c r="S128" s="236" t="s">
        <v>113</v>
      </c>
      <c r="T128" s="237" t="s">
        <v>113</v>
      </c>
      <c r="U128" s="221">
        <v>0</v>
      </c>
      <c r="V128" s="221">
        <f>ROUND(E128*U128,2)</f>
        <v>0</v>
      </c>
      <c r="W128" s="221"/>
      <c r="X128" s="221" t="s">
        <v>262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263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3" t="s">
        <v>267</v>
      </c>
      <c r="D129" s="222"/>
      <c r="E129" s="223">
        <v>3</v>
      </c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122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22.5" outlineLevel="1" x14ac:dyDescent="0.2">
      <c r="A130" s="231">
        <v>41</v>
      </c>
      <c r="B130" s="232" t="s">
        <v>268</v>
      </c>
      <c r="C130" s="250" t="s">
        <v>269</v>
      </c>
      <c r="D130" s="233" t="s">
        <v>180</v>
      </c>
      <c r="E130" s="234">
        <v>2</v>
      </c>
      <c r="F130" s="235"/>
      <c r="G130" s="236">
        <f>ROUND(E130*F130,2)</f>
        <v>0</v>
      </c>
      <c r="H130" s="235"/>
      <c r="I130" s="236">
        <f>ROUND(E130*H130,2)</f>
        <v>0</v>
      </c>
      <c r="J130" s="235"/>
      <c r="K130" s="236">
        <f>ROUND(E130*J130,2)</f>
        <v>0</v>
      </c>
      <c r="L130" s="236">
        <v>21</v>
      </c>
      <c r="M130" s="236">
        <f>G130*(1+L130/100)</f>
        <v>0</v>
      </c>
      <c r="N130" s="236">
        <v>1.3999999999999999E-4</v>
      </c>
      <c r="O130" s="236">
        <f>ROUND(E130*N130,2)</f>
        <v>0</v>
      </c>
      <c r="P130" s="236">
        <v>0</v>
      </c>
      <c r="Q130" s="236">
        <f>ROUND(E130*P130,2)</f>
        <v>0</v>
      </c>
      <c r="R130" s="236" t="s">
        <v>261</v>
      </c>
      <c r="S130" s="236" t="s">
        <v>113</v>
      </c>
      <c r="T130" s="237" t="s">
        <v>113</v>
      </c>
      <c r="U130" s="221">
        <v>0</v>
      </c>
      <c r="V130" s="221">
        <f>ROUND(E130*U130,2)</f>
        <v>0</v>
      </c>
      <c r="W130" s="221"/>
      <c r="X130" s="221" t="s">
        <v>262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263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53" t="s">
        <v>132</v>
      </c>
      <c r="D131" s="222"/>
      <c r="E131" s="223">
        <v>2</v>
      </c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122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ht="22.5" outlineLevel="1" x14ac:dyDescent="0.2">
      <c r="A132" s="231">
        <v>42</v>
      </c>
      <c r="B132" s="232" t="s">
        <v>270</v>
      </c>
      <c r="C132" s="250" t="s">
        <v>271</v>
      </c>
      <c r="D132" s="233" t="s">
        <v>180</v>
      </c>
      <c r="E132" s="234">
        <v>1</v>
      </c>
      <c r="F132" s="235"/>
      <c r="G132" s="236">
        <f>ROUND(E132*F132,2)</f>
        <v>0</v>
      </c>
      <c r="H132" s="235"/>
      <c r="I132" s="236">
        <f>ROUND(E132*H132,2)</f>
        <v>0</v>
      </c>
      <c r="J132" s="235"/>
      <c r="K132" s="236">
        <f>ROUND(E132*J132,2)</f>
        <v>0</v>
      </c>
      <c r="L132" s="236">
        <v>21</v>
      </c>
      <c r="M132" s="236">
        <f>G132*(1+L132/100)</f>
        <v>0</v>
      </c>
      <c r="N132" s="236">
        <v>1.9000000000000001E-4</v>
      </c>
      <c r="O132" s="236">
        <f>ROUND(E132*N132,2)</f>
        <v>0</v>
      </c>
      <c r="P132" s="236">
        <v>0</v>
      </c>
      <c r="Q132" s="236">
        <f>ROUND(E132*P132,2)</f>
        <v>0</v>
      </c>
      <c r="R132" s="236" t="s">
        <v>261</v>
      </c>
      <c r="S132" s="236" t="s">
        <v>113</v>
      </c>
      <c r="T132" s="237" t="s">
        <v>113</v>
      </c>
      <c r="U132" s="221">
        <v>0</v>
      </c>
      <c r="V132" s="221">
        <f>ROUND(E132*U132,2)</f>
        <v>0</v>
      </c>
      <c r="W132" s="221"/>
      <c r="X132" s="221" t="s">
        <v>262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263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3" t="s">
        <v>272</v>
      </c>
      <c r="D133" s="222"/>
      <c r="E133" s="223">
        <v>1</v>
      </c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122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 x14ac:dyDescent="0.2">
      <c r="A134" s="231">
        <v>43</v>
      </c>
      <c r="B134" s="232" t="s">
        <v>273</v>
      </c>
      <c r="C134" s="250" t="s">
        <v>274</v>
      </c>
      <c r="D134" s="233" t="s">
        <v>180</v>
      </c>
      <c r="E134" s="234">
        <v>2</v>
      </c>
      <c r="F134" s="235"/>
      <c r="G134" s="236">
        <f>ROUND(E134*F134,2)</f>
        <v>0</v>
      </c>
      <c r="H134" s="235"/>
      <c r="I134" s="236">
        <f>ROUND(E134*H134,2)</f>
        <v>0</v>
      </c>
      <c r="J134" s="235"/>
      <c r="K134" s="236">
        <f>ROUND(E134*J134,2)</f>
        <v>0</v>
      </c>
      <c r="L134" s="236">
        <v>21</v>
      </c>
      <c r="M134" s="236">
        <f>G134*(1+L134/100)</f>
        <v>0</v>
      </c>
      <c r="N134" s="236">
        <v>2.0000000000000001E-4</v>
      </c>
      <c r="O134" s="236">
        <f>ROUND(E134*N134,2)</f>
        <v>0</v>
      </c>
      <c r="P134" s="236">
        <v>0</v>
      </c>
      <c r="Q134" s="236">
        <f>ROUND(E134*P134,2)</f>
        <v>0</v>
      </c>
      <c r="R134" s="236" t="s">
        <v>261</v>
      </c>
      <c r="S134" s="236" t="s">
        <v>113</v>
      </c>
      <c r="T134" s="237" t="s">
        <v>113</v>
      </c>
      <c r="U134" s="221">
        <v>0</v>
      </c>
      <c r="V134" s="221">
        <f>ROUND(E134*U134,2)</f>
        <v>0</v>
      </c>
      <c r="W134" s="221"/>
      <c r="X134" s="221" t="s">
        <v>262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263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53" t="s">
        <v>275</v>
      </c>
      <c r="D135" s="222"/>
      <c r="E135" s="223">
        <v>2</v>
      </c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122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31">
        <v>44</v>
      </c>
      <c r="B136" s="232" t="s">
        <v>276</v>
      </c>
      <c r="C136" s="250" t="s">
        <v>277</v>
      </c>
      <c r="D136" s="233" t="s">
        <v>180</v>
      </c>
      <c r="E136" s="234">
        <v>2</v>
      </c>
      <c r="F136" s="235"/>
      <c r="G136" s="236">
        <f>ROUND(E136*F136,2)</f>
        <v>0</v>
      </c>
      <c r="H136" s="235"/>
      <c r="I136" s="236">
        <f>ROUND(E136*H136,2)</f>
        <v>0</v>
      </c>
      <c r="J136" s="235"/>
      <c r="K136" s="236">
        <f>ROUND(E136*J136,2)</f>
        <v>0</v>
      </c>
      <c r="L136" s="236">
        <v>21</v>
      </c>
      <c r="M136" s="236">
        <f>G136*(1+L136/100)</f>
        <v>0</v>
      </c>
      <c r="N136" s="236">
        <v>3.1E-4</v>
      </c>
      <c r="O136" s="236">
        <f>ROUND(E136*N136,2)</f>
        <v>0</v>
      </c>
      <c r="P136" s="236">
        <v>0</v>
      </c>
      <c r="Q136" s="236">
        <f>ROUND(E136*P136,2)</f>
        <v>0</v>
      </c>
      <c r="R136" s="236" t="s">
        <v>261</v>
      </c>
      <c r="S136" s="236" t="s">
        <v>113</v>
      </c>
      <c r="T136" s="237" t="s">
        <v>113</v>
      </c>
      <c r="U136" s="221">
        <v>0</v>
      </c>
      <c r="V136" s="221">
        <f>ROUND(E136*U136,2)</f>
        <v>0</v>
      </c>
      <c r="W136" s="221"/>
      <c r="X136" s="221" t="s">
        <v>262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263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53" t="s">
        <v>278</v>
      </c>
      <c r="D137" s="222"/>
      <c r="E137" s="223">
        <v>2</v>
      </c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122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31">
        <v>45</v>
      </c>
      <c r="B138" s="232" t="s">
        <v>279</v>
      </c>
      <c r="C138" s="250" t="s">
        <v>280</v>
      </c>
      <c r="D138" s="233" t="s">
        <v>180</v>
      </c>
      <c r="E138" s="234">
        <v>2</v>
      </c>
      <c r="F138" s="235"/>
      <c r="G138" s="236">
        <f>ROUND(E138*F138,2)</f>
        <v>0</v>
      </c>
      <c r="H138" s="235"/>
      <c r="I138" s="236">
        <f>ROUND(E138*H138,2)</f>
        <v>0</v>
      </c>
      <c r="J138" s="235"/>
      <c r="K138" s="236">
        <f>ROUND(E138*J138,2)</f>
        <v>0</v>
      </c>
      <c r="L138" s="236">
        <v>21</v>
      </c>
      <c r="M138" s="236">
        <f>G138*(1+L138/100)</f>
        <v>0</v>
      </c>
      <c r="N138" s="236">
        <v>3.2000000000000003E-4</v>
      </c>
      <c r="O138" s="236">
        <f>ROUND(E138*N138,2)</f>
        <v>0</v>
      </c>
      <c r="P138" s="236">
        <v>0</v>
      </c>
      <c r="Q138" s="236">
        <f>ROUND(E138*P138,2)</f>
        <v>0</v>
      </c>
      <c r="R138" s="236" t="s">
        <v>261</v>
      </c>
      <c r="S138" s="236" t="s">
        <v>113</v>
      </c>
      <c r="T138" s="237" t="s">
        <v>113</v>
      </c>
      <c r="U138" s="221">
        <v>0</v>
      </c>
      <c r="V138" s="221">
        <f>ROUND(E138*U138,2)</f>
        <v>0</v>
      </c>
      <c r="W138" s="221"/>
      <c r="X138" s="221" t="s">
        <v>262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263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53" t="s">
        <v>132</v>
      </c>
      <c r="D139" s="222"/>
      <c r="E139" s="223">
        <v>2</v>
      </c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122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1" x14ac:dyDescent="0.2">
      <c r="A140" s="231">
        <v>46</v>
      </c>
      <c r="B140" s="232" t="s">
        <v>281</v>
      </c>
      <c r="C140" s="250" t="s">
        <v>282</v>
      </c>
      <c r="D140" s="233" t="s">
        <v>180</v>
      </c>
      <c r="E140" s="234">
        <v>6</v>
      </c>
      <c r="F140" s="235"/>
      <c r="G140" s="236">
        <f>ROUND(E140*F140,2)</f>
        <v>0</v>
      </c>
      <c r="H140" s="235"/>
      <c r="I140" s="236">
        <f>ROUND(E140*H140,2)</f>
        <v>0</v>
      </c>
      <c r="J140" s="235"/>
      <c r="K140" s="236">
        <f>ROUND(E140*J140,2)</f>
        <v>0</v>
      </c>
      <c r="L140" s="236">
        <v>21</v>
      </c>
      <c r="M140" s="236">
        <f>G140*(1+L140/100)</f>
        <v>0</v>
      </c>
      <c r="N140" s="236">
        <v>6.2E-4</v>
      </c>
      <c r="O140" s="236">
        <f>ROUND(E140*N140,2)</f>
        <v>0</v>
      </c>
      <c r="P140" s="236">
        <v>0</v>
      </c>
      <c r="Q140" s="236">
        <f>ROUND(E140*P140,2)</f>
        <v>0</v>
      </c>
      <c r="R140" s="236" t="s">
        <v>261</v>
      </c>
      <c r="S140" s="236" t="s">
        <v>113</v>
      </c>
      <c r="T140" s="237" t="s">
        <v>113</v>
      </c>
      <c r="U140" s="221">
        <v>0</v>
      </c>
      <c r="V140" s="221">
        <f>ROUND(E140*U140,2)</f>
        <v>0</v>
      </c>
      <c r="W140" s="221"/>
      <c r="X140" s="221" t="s">
        <v>262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263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53" t="s">
        <v>278</v>
      </c>
      <c r="D141" s="222"/>
      <c r="E141" s="223">
        <v>2</v>
      </c>
      <c r="F141" s="221"/>
      <c r="G141" s="221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122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53" t="s">
        <v>283</v>
      </c>
      <c r="D142" s="222"/>
      <c r="E142" s="223">
        <v>2</v>
      </c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122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53" t="s">
        <v>284</v>
      </c>
      <c r="D143" s="222"/>
      <c r="E143" s="223">
        <v>2</v>
      </c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122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31">
        <v>47</v>
      </c>
      <c r="B144" s="232" t="s">
        <v>285</v>
      </c>
      <c r="C144" s="250" t="s">
        <v>286</v>
      </c>
      <c r="D144" s="233" t="s">
        <v>180</v>
      </c>
      <c r="E144" s="234">
        <v>1</v>
      </c>
      <c r="F144" s="235"/>
      <c r="G144" s="236">
        <f>ROUND(E144*F144,2)</f>
        <v>0</v>
      </c>
      <c r="H144" s="235"/>
      <c r="I144" s="236">
        <f>ROUND(E144*H144,2)</f>
        <v>0</v>
      </c>
      <c r="J144" s="235"/>
      <c r="K144" s="236">
        <f>ROUND(E144*J144,2)</f>
        <v>0</v>
      </c>
      <c r="L144" s="236">
        <v>21</v>
      </c>
      <c r="M144" s="236">
        <f>G144*(1+L144/100)</f>
        <v>0</v>
      </c>
      <c r="N144" s="236">
        <v>1.0200000000000001E-3</v>
      </c>
      <c r="O144" s="236">
        <f>ROUND(E144*N144,2)</f>
        <v>0</v>
      </c>
      <c r="P144" s="236">
        <v>0</v>
      </c>
      <c r="Q144" s="236">
        <f>ROUND(E144*P144,2)</f>
        <v>0</v>
      </c>
      <c r="R144" s="236" t="s">
        <v>261</v>
      </c>
      <c r="S144" s="236" t="s">
        <v>113</v>
      </c>
      <c r="T144" s="237" t="s">
        <v>113</v>
      </c>
      <c r="U144" s="221">
        <v>0</v>
      </c>
      <c r="V144" s="221">
        <f>ROUND(E144*U144,2)</f>
        <v>0</v>
      </c>
      <c r="W144" s="221"/>
      <c r="X144" s="221" t="s">
        <v>262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263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53" t="s">
        <v>287</v>
      </c>
      <c r="D145" s="222"/>
      <c r="E145" s="223">
        <v>1</v>
      </c>
      <c r="F145" s="221"/>
      <c r="G145" s="221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122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2.5" outlineLevel="1" x14ac:dyDescent="0.2">
      <c r="A146" s="231">
        <v>48</v>
      </c>
      <c r="B146" s="232" t="s">
        <v>288</v>
      </c>
      <c r="C146" s="250" t="s">
        <v>289</v>
      </c>
      <c r="D146" s="233" t="s">
        <v>180</v>
      </c>
      <c r="E146" s="234">
        <v>2</v>
      </c>
      <c r="F146" s="235"/>
      <c r="G146" s="236">
        <f>ROUND(E146*F146,2)</f>
        <v>0</v>
      </c>
      <c r="H146" s="235"/>
      <c r="I146" s="236">
        <f>ROUND(E146*H146,2)</f>
        <v>0</v>
      </c>
      <c r="J146" s="235"/>
      <c r="K146" s="236">
        <f>ROUND(E146*J146,2)</f>
        <v>0</v>
      </c>
      <c r="L146" s="236">
        <v>21</v>
      </c>
      <c r="M146" s="236">
        <f>G146*(1+L146/100)</f>
        <v>0</v>
      </c>
      <c r="N146" s="236">
        <v>1.8699999999999999E-3</v>
      </c>
      <c r="O146" s="236">
        <f>ROUND(E146*N146,2)</f>
        <v>0</v>
      </c>
      <c r="P146" s="236">
        <v>0</v>
      </c>
      <c r="Q146" s="236">
        <f>ROUND(E146*P146,2)</f>
        <v>0</v>
      </c>
      <c r="R146" s="236" t="s">
        <v>261</v>
      </c>
      <c r="S146" s="236" t="s">
        <v>113</v>
      </c>
      <c r="T146" s="237" t="s">
        <v>290</v>
      </c>
      <c r="U146" s="221">
        <v>0</v>
      </c>
      <c r="V146" s="221">
        <f>ROUND(E146*U146,2)</f>
        <v>0</v>
      </c>
      <c r="W146" s="221"/>
      <c r="X146" s="221" t="s">
        <v>262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263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53" t="s">
        <v>291</v>
      </c>
      <c r="D147" s="222"/>
      <c r="E147" s="223">
        <v>2</v>
      </c>
      <c r="F147" s="221"/>
      <c r="G147" s="221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122</v>
      </c>
      <c r="AH147" s="212">
        <v>5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2.5" outlineLevel="1" x14ac:dyDescent="0.2">
      <c r="A148" s="231">
        <v>49</v>
      </c>
      <c r="B148" s="232" t="s">
        <v>292</v>
      </c>
      <c r="C148" s="250" t="s">
        <v>293</v>
      </c>
      <c r="D148" s="233" t="s">
        <v>180</v>
      </c>
      <c r="E148" s="234">
        <v>2</v>
      </c>
      <c r="F148" s="235"/>
      <c r="G148" s="236">
        <f>ROUND(E148*F148,2)</f>
        <v>0</v>
      </c>
      <c r="H148" s="235"/>
      <c r="I148" s="236">
        <f>ROUND(E148*H148,2)</f>
        <v>0</v>
      </c>
      <c r="J148" s="235"/>
      <c r="K148" s="236">
        <f>ROUND(E148*J148,2)</f>
        <v>0</v>
      </c>
      <c r="L148" s="236">
        <v>21</v>
      </c>
      <c r="M148" s="236">
        <f>G148*(1+L148/100)</f>
        <v>0</v>
      </c>
      <c r="N148" s="236">
        <v>2.5200000000000001E-3</v>
      </c>
      <c r="O148" s="236">
        <f>ROUND(E148*N148,2)</f>
        <v>0.01</v>
      </c>
      <c r="P148" s="236">
        <v>0</v>
      </c>
      <c r="Q148" s="236">
        <f>ROUND(E148*P148,2)</f>
        <v>0</v>
      </c>
      <c r="R148" s="236" t="s">
        <v>261</v>
      </c>
      <c r="S148" s="236" t="s">
        <v>113</v>
      </c>
      <c r="T148" s="237" t="s">
        <v>113</v>
      </c>
      <c r="U148" s="221">
        <v>0</v>
      </c>
      <c r="V148" s="221">
        <f>ROUND(E148*U148,2)</f>
        <v>0</v>
      </c>
      <c r="W148" s="221"/>
      <c r="X148" s="221" t="s">
        <v>262</v>
      </c>
      <c r="Y148" s="212"/>
      <c r="Z148" s="212"/>
      <c r="AA148" s="212"/>
      <c r="AB148" s="212"/>
      <c r="AC148" s="212"/>
      <c r="AD148" s="212"/>
      <c r="AE148" s="212"/>
      <c r="AF148" s="212"/>
      <c r="AG148" s="212" t="s">
        <v>263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53" t="s">
        <v>294</v>
      </c>
      <c r="D149" s="222"/>
      <c r="E149" s="223">
        <v>2</v>
      </c>
      <c r="F149" s="221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122</v>
      </c>
      <c r="AH149" s="212">
        <v>5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31">
        <v>50</v>
      </c>
      <c r="B150" s="232" t="s">
        <v>295</v>
      </c>
      <c r="C150" s="250" t="s">
        <v>296</v>
      </c>
      <c r="D150" s="233" t="s">
        <v>180</v>
      </c>
      <c r="E150" s="234">
        <v>10</v>
      </c>
      <c r="F150" s="235"/>
      <c r="G150" s="236">
        <f>ROUND(E150*F150,2)</f>
        <v>0</v>
      </c>
      <c r="H150" s="235"/>
      <c r="I150" s="236">
        <f>ROUND(E150*H150,2)</f>
        <v>0</v>
      </c>
      <c r="J150" s="235"/>
      <c r="K150" s="236">
        <f>ROUND(E150*J150,2)</f>
        <v>0</v>
      </c>
      <c r="L150" s="236">
        <v>21</v>
      </c>
      <c r="M150" s="236">
        <f>G150*(1+L150/100)</f>
        <v>0</v>
      </c>
      <c r="N150" s="236">
        <v>3.8400000000000001E-3</v>
      </c>
      <c r="O150" s="236">
        <f>ROUND(E150*N150,2)</f>
        <v>0.04</v>
      </c>
      <c r="P150" s="236">
        <v>0</v>
      </c>
      <c r="Q150" s="236">
        <f>ROUND(E150*P150,2)</f>
        <v>0</v>
      </c>
      <c r="R150" s="236" t="s">
        <v>261</v>
      </c>
      <c r="S150" s="236" t="s">
        <v>113</v>
      </c>
      <c r="T150" s="237" t="s">
        <v>113</v>
      </c>
      <c r="U150" s="221">
        <v>0</v>
      </c>
      <c r="V150" s="221">
        <f>ROUND(E150*U150,2)</f>
        <v>0</v>
      </c>
      <c r="W150" s="221"/>
      <c r="X150" s="221" t="s">
        <v>262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263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53" t="s">
        <v>297</v>
      </c>
      <c r="D151" s="222"/>
      <c r="E151" s="223">
        <v>8</v>
      </c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122</v>
      </c>
      <c r="AH151" s="212">
        <v>5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53" t="s">
        <v>298</v>
      </c>
      <c r="D152" s="222"/>
      <c r="E152" s="223">
        <v>2</v>
      </c>
      <c r="F152" s="221"/>
      <c r="G152" s="221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122</v>
      </c>
      <c r="AH152" s="212">
        <v>5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ht="22.5" outlineLevel="1" x14ac:dyDescent="0.2">
      <c r="A153" s="231">
        <v>51</v>
      </c>
      <c r="B153" s="232" t="s">
        <v>299</v>
      </c>
      <c r="C153" s="250" t="s">
        <v>300</v>
      </c>
      <c r="D153" s="233" t="s">
        <v>180</v>
      </c>
      <c r="E153" s="234">
        <v>1</v>
      </c>
      <c r="F153" s="235"/>
      <c r="G153" s="236">
        <f>ROUND(E153*F153,2)</f>
        <v>0</v>
      </c>
      <c r="H153" s="235"/>
      <c r="I153" s="236">
        <f>ROUND(E153*H153,2)</f>
        <v>0</v>
      </c>
      <c r="J153" s="235"/>
      <c r="K153" s="236">
        <f>ROUND(E153*J153,2)</f>
        <v>0</v>
      </c>
      <c r="L153" s="236">
        <v>21</v>
      </c>
      <c r="M153" s="236">
        <f>G153*(1+L153/100)</f>
        <v>0</v>
      </c>
      <c r="N153" s="236">
        <v>0</v>
      </c>
      <c r="O153" s="236">
        <f>ROUND(E153*N153,2)</f>
        <v>0</v>
      </c>
      <c r="P153" s="236">
        <v>0</v>
      </c>
      <c r="Q153" s="236">
        <f>ROUND(E153*P153,2)</f>
        <v>0</v>
      </c>
      <c r="R153" s="236" t="s">
        <v>261</v>
      </c>
      <c r="S153" s="236" t="s">
        <v>113</v>
      </c>
      <c r="T153" s="237" t="s">
        <v>113</v>
      </c>
      <c r="U153" s="221">
        <v>0</v>
      </c>
      <c r="V153" s="221">
        <f>ROUND(E153*U153,2)</f>
        <v>0</v>
      </c>
      <c r="W153" s="221"/>
      <c r="X153" s="221" t="s">
        <v>262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263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53" t="s">
        <v>287</v>
      </c>
      <c r="D154" s="222"/>
      <c r="E154" s="223">
        <v>1</v>
      </c>
      <c r="F154" s="221"/>
      <c r="G154" s="221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122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33.75" outlineLevel="1" x14ac:dyDescent="0.2">
      <c r="A155" s="231">
        <v>52</v>
      </c>
      <c r="B155" s="232" t="s">
        <v>301</v>
      </c>
      <c r="C155" s="250" t="s">
        <v>302</v>
      </c>
      <c r="D155" s="233" t="s">
        <v>180</v>
      </c>
      <c r="E155" s="234">
        <v>1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6">
        <v>4.4999999999999997E-3</v>
      </c>
      <c r="O155" s="236">
        <f>ROUND(E155*N155,2)</f>
        <v>0</v>
      </c>
      <c r="P155" s="236">
        <v>0</v>
      </c>
      <c r="Q155" s="236">
        <f>ROUND(E155*P155,2)</f>
        <v>0</v>
      </c>
      <c r="R155" s="236" t="s">
        <v>261</v>
      </c>
      <c r="S155" s="236" t="s">
        <v>113</v>
      </c>
      <c r="T155" s="237" t="s">
        <v>113</v>
      </c>
      <c r="U155" s="221">
        <v>0</v>
      </c>
      <c r="V155" s="221">
        <f>ROUND(E155*U155,2)</f>
        <v>0</v>
      </c>
      <c r="W155" s="221"/>
      <c r="X155" s="221" t="s">
        <v>262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263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53" t="s">
        <v>303</v>
      </c>
      <c r="D156" s="222"/>
      <c r="E156" s="223">
        <v>1</v>
      </c>
      <c r="F156" s="221"/>
      <c r="G156" s="221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122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33.75" outlineLevel="1" x14ac:dyDescent="0.2">
      <c r="A157" s="231">
        <v>53</v>
      </c>
      <c r="B157" s="232" t="s">
        <v>304</v>
      </c>
      <c r="C157" s="250" t="s">
        <v>305</v>
      </c>
      <c r="D157" s="233" t="s">
        <v>180</v>
      </c>
      <c r="E157" s="234">
        <v>4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21</v>
      </c>
      <c r="M157" s="236">
        <f>G157*(1+L157/100)</f>
        <v>0</v>
      </c>
      <c r="N157" s="236">
        <v>3.8500000000000001E-3</v>
      </c>
      <c r="O157" s="236">
        <f>ROUND(E157*N157,2)</f>
        <v>0.02</v>
      </c>
      <c r="P157" s="236">
        <v>0</v>
      </c>
      <c r="Q157" s="236">
        <f>ROUND(E157*P157,2)</f>
        <v>0</v>
      </c>
      <c r="R157" s="236" t="s">
        <v>261</v>
      </c>
      <c r="S157" s="236" t="s">
        <v>113</v>
      </c>
      <c r="T157" s="237" t="s">
        <v>113</v>
      </c>
      <c r="U157" s="221">
        <v>0</v>
      </c>
      <c r="V157" s="221">
        <f>ROUND(E157*U157,2)</f>
        <v>0</v>
      </c>
      <c r="W157" s="221"/>
      <c r="X157" s="221" t="s">
        <v>262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263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53" t="s">
        <v>306</v>
      </c>
      <c r="D158" s="222"/>
      <c r="E158" s="223">
        <v>1</v>
      </c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122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53" t="s">
        <v>307</v>
      </c>
      <c r="D159" s="222"/>
      <c r="E159" s="223">
        <v>2</v>
      </c>
      <c r="F159" s="221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122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53" t="s">
        <v>308</v>
      </c>
      <c r="D160" s="222"/>
      <c r="E160" s="223">
        <v>1</v>
      </c>
      <c r="F160" s="221"/>
      <c r="G160" s="221"/>
      <c r="H160" s="221"/>
      <c r="I160" s="221"/>
      <c r="J160" s="221"/>
      <c r="K160" s="221"/>
      <c r="L160" s="221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1"/>
      <c r="X160" s="221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122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31">
        <v>54</v>
      </c>
      <c r="B161" s="232" t="s">
        <v>309</v>
      </c>
      <c r="C161" s="250" t="s">
        <v>310</v>
      </c>
      <c r="D161" s="233" t="s">
        <v>180</v>
      </c>
      <c r="E161" s="234">
        <v>1</v>
      </c>
      <c r="F161" s="235"/>
      <c r="G161" s="236">
        <f>ROUND(E161*F161,2)</f>
        <v>0</v>
      </c>
      <c r="H161" s="235"/>
      <c r="I161" s="236">
        <f>ROUND(E161*H161,2)</f>
        <v>0</v>
      </c>
      <c r="J161" s="235"/>
      <c r="K161" s="236">
        <f>ROUND(E161*J161,2)</f>
        <v>0</v>
      </c>
      <c r="L161" s="236">
        <v>21</v>
      </c>
      <c r="M161" s="236">
        <f>G161*(1+L161/100)</f>
        <v>0</v>
      </c>
      <c r="N161" s="236">
        <v>2.4000000000000001E-4</v>
      </c>
      <c r="O161" s="236">
        <f>ROUND(E161*N161,2)</f>
        <v>0</v>
      </c>
      <c r="P161" s="236">
        <v>0</v>
      </c>
      <c r="Q161" s="236">
        <f>ROUND(E161*P161,2)</f>
        <v>0</v>
      </c>
      <c r="R161" s="236" t="s">
        <v>261</v>
      </c>
      <c r="S161" s="236" t="s">
        <v>113</v>
      </c>
      <c r="T161" s="237" t="s">
        <v>113</v>
      </c>
      <c r="U161" s="221">
        <v>0</v>
      </c>
      <c r="V161" s="221">
        <f>ROUND(E161*U161,2)</f>
        <v>0</v>
      </c>
      <c r="W161" s="221"/>
      <c r="X161" s="221" t="s">
        <v>262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263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53" t="s">
        <v>251</v>
      </c>
      <c r="D162" s="222"/>
      <c r="E162" s="223">
        <v>1</v>
      </c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122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31">
        <v>55</v>
      </c>
      <c r="B163" s="232" t="s">
        <v>311</v>
      </c>
      <c r="C163" s="250" t="s">
        <v>312</v>
      </c>
      <c r="D163" s="233" t="s">
        <v>180</v>
      </c>
      <c r="E163" s="234">
        <v>7</v>
      </c>
      <c r="F163" s="235"/>
      <c r="G163" s="236">
        <f>ROUND(E163*F163,2)</f>
        <v>0</v>
      </c>
      <c r="H163" s="235"/>
      <c r="I163" s="236">
        <f>ROUND(E163*H163,2)</f>
        <v>0</v>
      </c>
      <c r="J163" s="235"/>
      <c r="K163" s="236">
        <f>ROUND(E163*J163,2)</f>
        <v>0</v>
      </c>
      <c r="L163" s="236">
        <v>21</v>
      </c>
      <c r="M163" s="236">
        <f>G163*(1+L163/100)</f>
        <v>0</v>
      </c>
      <c r="N163" s="236">
        <v>3.8000000000000002E-4</v>
      </c>
      <c r="O163" s="236">
        <f>ROUND(E163*N163,2)</f>
        <v>0</v>
      </c>
      <c r="P163" s="236">
        <v>0</v>
      </c>
      <c r="Q163" s="236">
        <f>ROUND(E163*P163,2)</f>
        <v>0</v>
      </c>
      <c r="R163" s="236" t="s">
        <v>261</v>
      </c>
      <c r="S163" s="236" t="s">
        <v>113</v>
      </c>
      <c r="T163" s="237" t="s">
        <v>113</v>
      </c>
      <c r="U163" s="221">
        <v>0</v>
      </c>
      <c r="V163" s="221">
        <f>ROUND(E163*U163,2)</f>
        <v>0</v>
      </c>
      <c r="W163" s="221"/>
      <c r="X163" s="221" t="s">
        <v>262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263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53" t="s">
        <v>313</v>
      </c>
      <c r="D164" s="222"/>
      <c r="E164" s="223">
        <v>4</v>
      </c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21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122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53" t="s">
        <v>314</v>
      </c>
      <c r="D165" s="222"/>
      <c r="E165" s="223">
        <v>2</v>
      </c>
      <c r="F165" s="221"/>
      <c r="G165" s="221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122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53" t="s">
        <v>124</v>
      </c>
      <c r="D166" s="222"/>
      <c r="E166" s="223">
        <v>1</v>
      </c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122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31">
        <v>56</v>
      </c>
      <c r="B167" s="232" t="s">
        <v>315</v>
      </c>
      <c r="C167" s="250" t="s">
        <v>316</v>
      </c>
      <c r="D167" s="233" t="s">
        <v>180</v>
      </c>
      <c r="E167" s="234">
        <v>4</v>
      </c>
      <c r="F167" s="235"/>
      <c r="G167" s="236">
        <f>ROUND(E167*F167,2)</f>
        <v>0</v>
      </c>
      <c r="H167" s="235"/>
      <c r="I167" s="236">
        <f>ROUND(E167*H167,2)</f>
        <v>0</v>
      </c>
      <c r="J167" s="235"/>
      <c r="K167" s="236">
        <f>ROUND(E167*J167,2)</f>
        <v>0</v>
      </c>
      <c r="L167" s="236">
        <v>21</v>
      </c>
      <c r="M167" s="236">
        <f>G167*(1+L167/100)</f>
        <v>0</v>
      </c>
      <c r="N167" s="236">
        <v>1.2999999999999999E-3</v>
      </c>
      <c r="O167" s="236">
        <f>ROUND(E167*N167,2)</f>
        <v>0.01</v>
      </c>
      <c r="P167" s="236">
        <v>0</v>
      </c>
      <c r="Q167" s="236">
        <f>ROUND(E167*P167,2)</f>
        <v>0</v>
      </c>
      <c r="R167" s="236" t="s">
        <v>261</v>
      </c>
      <c r="S167" s="236" t="s">
        <v>113</v>
      </c>
      <c r="T167" s="237" t="s">
        <v>113</v>
      </c>
      <c r="U167" s="221">
        <v>0</v>
      </c>
      <c r="V167" s="221">
        <f>ROUND(E167*U167,2)</f>
        <v>0</v>
      </c>
      <c r="W167" s="221"/>
      <c r="X167" s="221" t="s">
        <v>262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263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53" t="s">
        <v>317</v>
      </c>
      <c r="D168" s="222"/>
      <c r="E168" s="223">
        <v>4</v>
      </c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122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31">
        <v>57</v>
      </c>
      <c r="B169" s="232" t="s">
        <v>318</v>
      </c>
      <c r="C169" s="250" t="s">
        <v>319</v>
      </c>
      <c r="D169" s="233" t="s">
        <v>180</v>
      </c>
      <c r="E169" s="234">
        <v>2</v>
      </c>
      <c r="F169" s="235"/>
      <c r="G169" s="236">
        <f>ROUND(E169*F169,2)</f>
        <v>0</v>
      </c>
      <c r="H169" s="235"/>
      <c r="I169" s="236">
        <f>ROUND(E169*H169,2)</f>
        <v>0</v>
      </c>
      <c r="J169" s="235"/>
      <c r="K169" s="236">
        <f>ROUND(E169*J169,2)</f>
        <v>0</v>
      </c>
      <c r="L169" s="236">
        <v>21</v>
      </c>
      <c r="M169" s="236">
        <f>G169*(1+L169/100)</f>
        <v>0</v>
      </c>
      <c r="N169" s="236">
        <v>2.0799999999999998E-3</v>
      </c>
      <c r="O169" s="236">
        <f>ROUND(E169*N169,2)</f>
        <v>0</v>
      </c>
      <c r="P169" s="236">
        <v>0</v>
      </c>
      <c r="Q169" s="236">
        <f>ROUND(E169*P169,2)</f>
        <v>0</v>
      </c>
      <c r="R169" s="236" t="s">
        <v>261</v>
      </c>
      <c r="S169" s="236" t="s">
        <v>113</v>
      </c>
      <c r="T169" s="237" t="s">
        <v>113</v>
      </c>
      <c r="U169" s="221">
        <v>0</v>
      </c>
      <c r="V169" s="221">
        <f>ROUND(E169*U169,2)</f>
        <v>0</v>
      </c>
      <c r="W169" s="221"/>
      <c r="X169" s="221" t="s">
        <v>262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263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53" t="s">
        <v>320</v>
      </c>
      <c r="D170" s="222"/>
      <c r="E170" s="223">
        <v>2</v>
      </c>
      <c r="F170" s="221"/>
      <c r="G170" s="221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122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31">
        <v>58</v>
      </c>
      <c r="B171" s="232" t="s">
        <v>321</v>
      </c>
      <c r="C171" s="250" t="s">
        <v>322</v>
      </c>
      <c r="D171" s="233" t="s">
        <v>180</v>
      </c>
      <c r="E171" s="234">
        <v>4</v>
      </c>
      <c r="F171" s="235"/>
      <c r="G171" s="236">
        <f>ROUND(E171*F171,2)</f>
        <v>0</v>
      </c>
      <c r="H171" s="235"/>
      <c r="I171" s="236">
        <f>ROUND(E171*H171,2)</f>
        <v>0</v>
      </c>
      <c r="J171" s="235"/>
      <c r="K171" s="236">
        <f>ROUND(E171*J171,2)</f>
        <v>0</v>
      </c>
      <c r="L171" s="236">
        <v>21</v>
      </c>
      <c r="M171" s="236">
        <f>G171*(1+L171/100)</f>
        <v>0</v>
      </c>
      <c r="N171" s="236">
        <v>2.0000000000000001E-4</v>
      </c>
      <c r="O171" s="236">
        <f>ROUND(E171*N171,2)</f>
        <v>0</v>
      </c>
      <c r="P171" s="236">
        <v>0</v>
      </c>
      <c r="Q171" s="236">
        <f>ROUND(E171*P171,2)</f>
        <v>0</v>
      </c>
      <c r="R171" s="236" t="s">
        <v>261</v>
      </c>
      <c r="S171" s="236" t="s">
        <v>113</v>
      </c>
      <c r="T171" s="237" t="s">
        <v>113</v>
      </c>
      <c r="U171" s="221">
        <v>0</v>
      </c>
      <c r="V171" s="221">
        <f>ROUND(E171*U171,2)</f>
        <v>0</v>
      </c>
      <c r="W171" s="221"/>
      <c r="X171" s="221" t="s">
        <v>262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263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9"/>
      <c r="B172" s="220"/>
      <c r="C172" s="253" t="s">
        <v>323</v>
      </c>
      <c r="D172" s="222"/>
      <c r="E172" s="223">
        <v>2</v>
      </c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122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9"/>
      <c r="B173" s="220"/>
      <c r="C173" s="253" t="s">
        <v>324</v>
      </c>
      <c r="D173" s="222"/>
      <c r="E173" s="223">
        <v>1</v>
      </c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122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53" t="s">
        <v>124</v>
      </c>
      <c r="D174" s="222"/>
      <c r="E174" s="223">
        <v>1</v>
      </c>
      <c r="F174" s="221"/>
      <c r="G174" s="221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122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31">
        <v>59</v>
      </c>
      <c r="B175" s="232" t="s">
        <v>325</v>
      </c>
      <c r="C175" s="250" t="s">
        <v>326</v>
      </c>
      <c r="D175" s="233" t="s">
        <v>180</v>
      </c>
      <c r="E175" s="234">
        <v>1</v>
      </c>
      <c r="F175" s="235"/>
      <c r="G175" s="236">
        <f>ROUND(E175*F175,2)</f>
        <v>0</v>
      </c>
      <c r="H175" s="235"/>
      <c r="I175" s="236">
        <f>ROUND(E175*H175,2)</f>
        <v>0</v>
      </c>
      <c r="J175" s="235"/>
      <c r="K175" s="236">
        <f>ROUND(E175*J175,2)</f>
        <v>0</v>
      </c>
      <c r="L175" s="236">
        <v>21</v>
      </c>
      <c r="M175" s="236">
        <f>G175*(1+L175/100)</f>
        <v>0</v>
      </c>
      <c r="N175" s="236">
        <v>4.5999999999999999E-3</v>
      </c>
      <c r="O175" s="236">
        <f>ROUND(E175*N175,2)</f>
        <v>0</v>
      </c>
      <c r="P175" s="236">
        <v>0</v>
      </c>
      <c r="Q175" s="236">
        <f>ROUND(E175*P175,2)</f>
        <v>0</v>
      </c>
      <c r="R175" s="236"/>
      <c r="S175" s="236" t="s">
        <v>250</v>
      </c>
      <c r="T175" s="237" t="s">
        <v>327</v>
      </c>
      <c r="U175" s="221">
        <v>0</v>
      </c>
      <c r="V175" s="221">
        <f>ROUND(E175*U175,2)</f>
        <v>0</v>
      </c>
      <c r="W175" s="221"/>
      <c r="X175" s="221" t="s">
        <v>262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263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53" t="s">
        <v>328</v>
      </c>
      <c r="D176" s="222"/>
      <c r="E176" s="223">
        <v>1</v>
      </c>
      <c r="F176" s="221"/>
      <c r="G176" s="221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122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31">
        <v>60</v>
      </c>
      <c r="B177" s="232" t="s">
        <v>329</v>
      </c>
      <c r="C177" s="250" t="s">
        <v>330</v>
      </c>
      <c r="D177" s="233" t="s">
        <v>164</v>
      </c>
      <c r="E177" s="234">
        <v>1</v>
      </c>
      <c r="F177" s="235"/>
      <c r="G177" s="236">
        <f>ROUND(E177*F177,2)</f>
        <v>0</v>
      </c>
      <c r="H177" s="235"/>
      <c r="I177" s="236">
        <f>ROUND(E177*H177,2)</f>
        <v>0</v>
      </c>
      <c r="J177" s="235"/>
      <c r="K177" s="236">
        <f>ROUND(E177*J177,2)</f>
        <v>0</v>
      </c>
      <c r="L177" s="236">
        <v>21</v>
      </c>
      <c r="M177" s="236">
        <f>G177*(1+L177/100)</f>
        <v>0</v>
      </c>
      <c r="N177" s="236">
        <v>0.05</v>
      </c>
      <c r="O177" s="236">
        <f>ROUND(E177*N177,2)</f>
        <v>0.05</v>
      </c>
      <c r="P177" s="236">
        <v>0</v>
      </c>
      <c r="Q177" s="236">
        <f>ROUND(E177*P177,2)</f>
        <v>0</v>
      </c>
      <c r="R177" s="236"/>
      <c r="S177" s="236" t="s">
        <v>250</v>
      </c>
      <c r="T177" s="237" t="s">
        <v>185</v>
      </c>
      <c r="U177" s="221">
        <v>0</v>
      </c>
      <c r="V177" s="221">
        <f>ROUND(E177*U177,2)</f>
        <v>0</v>
      </c>
      <c r="W177" s="221"/>
      <c r="X177" s="221" t="s">
        <v>262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263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53" t="s">
        <v>331</v>
      </c>
      <c r="D178" s="222"/>
      <c r="E178" s="223">
        <v>1</v>
      </c>
      <c r="F178" s="221"/>
      <c r="G178" s="221"/>
      <c r="H178" s="221"/>
      <c r="I178" s="221"/>
      <c r="J178" s="221"/>
      <c r="K178" s="221"/>
      <c r="L178" s="221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1"/>
      <c r="X178" s="221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122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ht="22.5" outlineLevel="1" x14ac:dyDescent="0.2">
      <c r="A179" s="231">
        <v>61</v>
      </c>
      <c r="B179" s="232" t="s">
        <v>332</v>
      </c>
      <c r="C179" s="250" t="s">
        <v>333</v>
      </c>
      <c r="D179" s="233" t="s">
        <v>334</v>
      </c>
      <c r="E179" s="234">
        <v>1</v>
      </c>
      <c r="F179" s="235"/>
      <c r="G179" s="236">
        <f>ROUND(E179*F179,2)</f>
        <v>0</v>
      </c>
      <c r="H179" s="235"/>
      <c r="I179" s="236">
        <f>ROUND(E179*H179,2)</f>
        <v>0</v>
      </c>
      <c r="J179" s="235"/>
      <c r="K179" s="236">
        <f>ROUND(E179*J179,2)</f>
        <v>0</v>
      </c>
      <c r="L179" s="236">
        <v>21</v>
      </c>
      <c r="M179" s="236">
        <f>G179*(1+L179/100)</f>
        <v>0</v>
      </c>
      <c r="N179" s="236">
        <v>5.0000000000000001E-3</v>
      </c>
      <c r="O179" s="236">
        <f>ROUND(E179*N179,2)</f>
        <v>0.01</v>
      </c>
      <c r="P179" s="236">
        <v>0</v>
      </c>
      <c r="Q179" s="236">
        <f>ROUND(E179*P179,2)</f>
        <v>0</v>
      </c>
      <c r="R179" s="236"/>
      <c r="S179" s="236" t="s">
        <v>250</v>
      </c>
      <c r="T179" s="237" t="s">
        <v>327</v>
      </c>
      <c r="U179" s="221">
        <v>0</v>
      </c>
      <c r="V179" s="221">
        <f>ROUND(E179*U179,2)</f>
        <v>0</v>
      </c>
      <c r="W179" s="221"/>
      <c r="X179" s="221" t="s">
        <v>262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263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53" t="s">
        <v>335</v>
      </c>
      <c r="D180" s="222"/>
      <c r="E180" s="223">
        <v>1</v>
      </c>
      <c r="F180" s="221"/>
      <c r="G180" s="221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122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31">
        <v>62</v>
      </c>
      <c r="B181" s="232" t="s">
        <v>336</v>
      </c>
      <c r="C181" s="250" t="s">
        <v>337</v>
      </c>
      <c r="D181" s="233" t="s">
        <v>334</v>
      </c>
      <c r="E181" s="234">
        <v>1</v>
      </c>
      <c r="F181" s="235"/>
      <c r="G181" s="236">
        <f>ROUND(E181*F181,2)</f>
        <v>0</v>
      </c>
      <c r="H181" s="235"/>
      <c r="I181" s="236">
        <f>ROUND(E181*H181,2)</f>
        <v>0</v>
      </c>
      <c r="J181" s="235"/>
      <c r="K181" s="236">
        <f>ROUND(E181*J181,2)</f>
        <v>0</v>
      </c>
      <c r="L181" s="236">
        <v>21</v>
      </c>
      <c r="M181" s="236">
        <f>G181*(1+L181/100)</f>
        <v>0</v>
      </c>
      <c r="N181" s="236">
        <v>1.6000000000000001E-3</v>
      </c>
      <c r="O181" s="236">
        <f>ROUND(E181*N181,2)</f>
        <v>0</v>
      </c>
      <c r="P181" s="236">
        <v>0</v>
      </c>
      <c r="Q181" s="236">
        <f>ROUND(E181*P181,2)</f>
        <v>0</v>
      </c>
      <c r="R181" s="236"/>
      <c r="S181" s="236" t="s">
        <v>250</v>
      </c>
      <c r="T181" s="237" t="s">
        <v>327</v>
      </c>
      <c r="U181" s="221">
        <v>0</v>
      </c>
      <c r="V181" s="221">
        <f>ROUND(E181*U181,2)</f>
        <v>0</v>
      </c>
      <c r="W181" s="221"/>
      <c r="X181" s="221" t="s">
        <v>262</v>
      </c>
      <c r="Y181" s="212"/>
      <c r="Z181" s="212"/>
      <c r="AA181" s="212"/>
      <c r="AB181" s="212"/>
      <c r="AC181" s="212"/>
      <c r="AD181" s="212"/>
      <c r="AE181" s="212"/>
      <c r="AF181" s="212"/>
      <c r="AG181" s="212" t="s">
        <v>263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53" t="s">
        <v>255</v>
      </c>
      <c r="D182" s="222"/>
      <c r="E182" s="223">
        <v>1</v>
      </c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122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31">
        <v>63</v>
      </c>
      <c r="B183" s="232" t="s">
        <v>338</v>
      </c>
      <c r="C183" s="250" t="s">
        <v>339</v>
      </c>
      <c r="D183" s="233" t="s">
        <v>334</v>
      </c>
      <c r="E183" s="234">
        <v>2</v>
      </c>
      <c r="F183" s="235"/>
      <c r="G183" s="236">
        <f>ROUND(E183*F183,2)</f>
        <v>0</v>
      </c>
      <c r="H183" s="235"/>
      <c r="I183" s="236">
        <f>ROUND(E183*H183,2)</f>
        <v>0</v>
      </c>
      <c r="J183" s="235"/>
      <c r="K183" s="236">
        <f>ROUND(E183*J183,2)</f>
        <v>0</v>
      </c>
      <c r="L183" s="236">
        <v>21</v>
      </c>
      <c r="M183" s="236">
        <f>G183*(1+L183/100)</f>
        <v>0</v>
      </c>
      <c r="N183" s="236">
        <v>4.1999999999999997E-3</v>
      </c>
      <c r="O183" s="236">
        <f>ROUND(E183*N183,2)</f>
        <v>0.01</v>
      </c>
      <c r="P183" s="236">
        <v>0</v>
      </c>
      <c r="Q183" s="236">
        <f>ROUND(E183*P183,2)</f>
        <v>0</v>
      </c>
      <c r="R183" s="236"/>
      <c r="S183" s="236" t="s">
        <v>250</v>
      </c>
      <c r="T183" s="237" t="s">
        <v>327</v>
      </c>
      <c r="U183" s="221">
        <v>0</v>
      </c>
      <c r="V183" s="221">
        <f>ROUND(E183*U183,2)</f>
        <v>0</v>
      </c>
      <c r="W183" s="221"/>
      <c r="X183" s="221" t="s">
        <v>262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263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53" t="s">
        <v>254</v>
      </c>
      <c r="D184" s="222"/>
      <c r="E184" s="223">
        <v>2</v>
      </c>
      <c r="F184" s="221"/>
      <c r="G184" s="221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122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31">
        <v>64</v>
      </c>
      <c r="B185" s="232" t="s">
        <v>340</v>
      </c>
      <c r="C185" s="250" t="s">
        <v>341</v>
      </c>
      <c r="D185" s="233" t="s">
        <v>334</v>
      </c>
      <c r="E185" s="234">
        <v>1</v>
      </c>
      <c r="F185" s="235"/>
      <c r="G185" s="236">
        <f>ROUND(E185*F185,2)</f>
        <v>0</v>
      </c>
      <c r="H185" s="235"/>
      <c r="I185" s="236">
        <f>ROUND(E185*H185,2)</f>
        <v>0</v>
      </c>
      <c r="J185" s="235"/>
      <c r="K185" s="236">
        <f>ROUND(E185*J185,2)</f>
        <v>0</v>
      </c>
      <c r="L185" s="236">
        <v>21</v>
      </c>
      <c r="M185" s="236">
        <f>G185*(1+L185/100)</f>
        <v>0</v>
      </c>
      <c r="N185" s="236">
        <v>1.4E-2</v>
      </c>
      <c r="O185" s="236">
        <f>ROUND(E185*N185,2)</f>
        <v>0.01</v>
      </c>
      <c r="P185" s="236">
        <v>0</v>
      </c>
      <c r="Q185" s="236">
        <f>ROUND(E185*P185,2)</f>
        <v>0</v>
      </c>
      <c r="R185" s="236"/>
      <c r="S185" s="236" t="s">
        <v>250</v>
      </c>
      <c r="T185" s="237" t="s">
        <v>327</v>
      </c>
      <c r="U185" s="221">
        <v>0</v>
      </c>
      <c r="V185" s="221">
        <f>ROUND(E185*U185,2)</f>
        <v>0</v>
      </c>
      <c r="W185" s="221"/>
      <c r="X185" s="221" t="s">
        <v>262</v>
      </c>
      <c r="Y185" s="212"/>
      <c r="Z185" s="212"/>
      <c r="AA185" s="212"/>
      <c r="AB185" s="212"/>
      <c r="AC185" s="212"/>
      <c r="AD185" s="212"/>
      <c r="AE185" s="212"/>
      <c r="AF185" s="212"/>
      <c r="AG185" s="212" t="s">
        <v>263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/>
      <c r="B186" s="220"/>
      <c r="C186" s="253" t="s">
        <v>342</v>
      </c>
      <c r="D186" s="222"/>
      <c r="E186" s="223">
        <v>1</v>
      </c>
      <c r="F186" s="221"/>
      <c r="G186" s="221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122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ht="22.5" outlineLevel="1" x14ac:dyDescent="0.2">
      <c r="A187" s="231">
        <v>65</v>
      </c>
      <c r="B187" s="232" t="s">
        <v>343</v>
      </c>
      <c r="C187" s="250" t="s">
        <v>344</v>
      </c>
      <c r="D187" s="233" t="s">
        <v>180</v>
      </c>
      <c r="E187" s="234">
        <v>1</v>
      </c>
      <c r="F187" s="235"/>
      <c r="G187" s="236">
        <f>ROUND(E187*F187,2)</f>
        <v>0</v>
      </c>
      <c r="H187" s="235"/>
      <c r="I187" s="236">
        <f>ROUND(E187*H187,2)</f>
        <v>0</v>
      </c>
      <c r="J187" s="235"/>
      <c r="K187" s="236">
        <f>ROUND(E187*J187,2)</f>
        <v>0</v>
      </c>
      <c r="L187" s="236">
        <v>21</v>
      </c>
      <c r="M187" s="236">
        <f>G187*(1+L187/100)</f>
        <v>0</v>
      </c>
      <c r="N187" s="236">
        <v>5.0000000000000001E-3</v>
      </c>
      <c r="O187" s="236">
        <f>ROUND(E187*N187,2)</f>
        <v>0.01</v>
      </c>
      <c r="P187" s="236">
        <v>0</v>
      </c>
      <c r="Q187" s="236">
        <f>ROUND(E187*P187,2)</f>
        <v>0</v>
      </c>
      <c r="R187" s="236"/>
      <c r="S187" s="236" t="s">
        <v>250</v>
      </c>
      <c r="T187" s="237" t="s">
        <v>185</v>
      </c>
      <c r="U187" s="221">
        <v>0</v>
      </c>
      <c r="V187" s="221">
        <f>ROUND(E187*U187,2)</f>
        <v>0</v>
      </c>
      <c r="W187" s="221"/>
      <c r="X187" s="221" t="s">
        <v>262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263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/>
      <c r="B188" s="220"/>
      <c r="C188" s="253" t="s">
        <v>258</v>
      </c>
      <c r="D188" s="222"/>
      <c r="E188" s="223">
        <v>1</v>
      </c>
      <c r="F188" s="221"/>
      <c r="G188" s="221"/>
      <c r="H188" s="221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21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122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31">
        <v>66</v>
      </c>
      <c r="B189" s="232" t="s">
        <v>345</v>
      </c>
      <c r="C189" s="250" t="s">
        <v>346</v>
      </c>
      <c r="D189" s="233" t="s">
        <v>347</v>
      </c>
      <c r="E189" s="234">
        <v>1.27637</v>
      </c>
      <c r="F189" s="235"/>
      <c r="G189" s="236">
        <f>ROUND(E189*F189,2)</f>
        <v>0</v>
      </c>
      <c r="H189" s="235"/>
      <c r="I189" s="236">
        <f>ROUND(E189*H189,2)</f>
        <v>0</v>
      </c>
      <c r="J189" s="235"/>
      <c r="K189" s="236">
        <f>ROUND(E189*J189,2)</f>
        <v>0</v>
      </c>
      <c r="L189" s="236">
        <v>21</v>
      </c>
      <c r="M189" s="236">
        <f>G189*(1+L189/100)</f>
        <v>0</v>
      </c>
      <c r="N189" s="236">
        <v>0</v>
      </c>
      <c r="O189" s="236">
        <f>ROUND(E189*N189,2)</f>
        <v>0</v>
      </c>
      <c r="P189" s="236">
        <v>0</v>
      </c>
      <c r="Q189" s="236">
        <f>ROUND(E189*P189,2)</f>
        <v>0</v>
      </c>
      <c r="R189" s="236" t="s">
        <v>112</v>
      </c>
      <c r="S189" s="236" t="s">
        <v>113</v>
      </c>
      <c r="T189" s="237" t="s">
        <v>113</v>
      </c>
      <c r="U189" s="221">
        <v>1.333</v>
      </c>
      <c r="V189" s="221">
        <f>ROUND(E189*U189,2)</f>
        <v>1.7</v>
      </c>
      <c r="W189" s="221"/>
      <c r="X189" s="221" t="s">
        <v>348</v>
      </c>
      <c r="Y189" s="212"/>
      <c r="Z189" s="212"/>
      <c r="AA189" s="212"/>
      <c r="AB189" s="212"/>
      <c r="AC189" s="212"/>
      <c r="AD189" s="212"/>
      <c r="AE189" s="212"/>
      <c r="AF189" s="212"/>
      <c r="AG189" s="212" t="s">
        <v>349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9"/>
      <c r="B190" s="220"/>
      <c r="C190" s="251" t="s">
        <v>350</v>
      </c>
      <c r="D190" s="238"/>
      <c r="E190" s="238"/>
      <c r="F190" s="238"/>
      <c r="G190" s="238"/>
      <c r="H190" s="221"/>
      <c r="I190" s="221"/>
      <c r="J190" s="221"/>
      <c r="K190" s="221"/>
      <c r="L190" s="221"/>
      <c r="M190" s="221"/>
      <c r="N190" s="221"/>
      <c r="O190" s="221"/>
      <c r="P190" s="221"/>
      <c r="Q190" s="221"/>
      <c r="R190" s="221"/>
      <c r="S190" s="221"/>
      <c r="T190" s="221"/>
      <c r="U190" s="221"/>
      <c r="V190" s="221"/>
      <c r="W190" s="221"/>
      <c r="X190" s="221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117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x14ac:dyDescent="0.2">
      <c r="A191" s="225" t="s">
        <v>107</v>
      </c>
      <c r="B191" s="226" t="s">
        <v>71</v>
      </c>
      <c r="C191" s="249" t="s">
        <v>72</v>
      </c>
      <c r="D191" s="227"/>
      <c r="E191" s="228"/>
      <c r="F191" s="229"/>
      <c r="G191" s="229">
        <f>SUMIF(AG192:AG202,"&lt;&gt;NOR",G192:G202)</f>
        <v>0</v>
      </c>
      <c r="H191" s="229"/>
      <c r="I191" s="229">
        <f>SUM(I192:I202)</f>
        <v>0</v>
      </c>
      <c r="J191" s="229"/>
      <c r="K191" s="229">
        <f>SUM(K192:K202)</f>
        <v>0</v>
      </c>
      <c r="L191" s="229"/>
      <c r="M191" s="229">
        <f>SUM(M192:M202)</f>
        <v>0</v>
      </c>
      <c r="N191" s="229"/>
      <c r="O191" s="229">
        <f>SUM(O192:O202)</f>
        <v>0</v>
      </c>
      <c r="P191" s="229"/>
      <c r="Q191" s="229">
        <f>SUM(Q192:Q202)</f>
        <v>0</v>
      </c>
      <c r="R191" s="229"/>
      <c r="S191" s="229"/>
      <c r="T191" s="230"/>
      <c r="U191" s="224"/>
      <c r="V191" s="224">
        <f>SUM(V192:V202)</f>
        <v>8.93</v>
      </c>
      <c r="W191" s="224"/>
      <c r="X191" s="224"/>
      <c r="AG191" t="s">
        <v>108</v>
      </c>
    </row>
    <row r="192" spans="1:60" ht="22.5" outlineLevel="1" x14ac:dyDescent="0.2">
      <c r="A192" s="231">
        <v>67</v>
      </c>
      <c r="B192" s="232" t="s">
        <v>351</v>
      </c>
      <c r="C192" s="250" t="s">
        <v>352</v>
      </c>
      <c r="D192" s="233" t="s">
        <v>111</v>
      </c>
      <c r="E192" s="234">
        <v>48</v>
      </c>
      <c r="F192" s="235"/>
      <c r="G192" s="236">
        <f>ROUND(E192*F192,2)</f>
        <v>0</v>
      </c>
      <c r="H192" s="235"/>
      <c r="I192" s="236">
        <f>ROUND(E192*H192,2)</f>
        <v>0</v>
      </c>
      <c r="J192" s="235"/>
      <c r="K192" s="236">
        <f>ROUND(E192*J192,2)</f>
        <v>0</v>
      </c>
      <c r="L192" s="236">
        <v>21</v>
      </c>
      <c r="M192" s="236">
        <f>G192*(1+L192/100)</f>
        <v>0</v>
      </c>
      <c r="N192" s="236">
        <v>9.0000000000000006E-5</v>
      </c>
      <c r="O192" s="236">
        <f>ROUND(E192*N192,2)</f>
        <v>0</v>
      </c>
      <c r="P192" s="236">
        <v>0</v>
      </c>
      <c r="Q192" s="236">
        <f>ROUND(E192*P192,2)</f>
        <v>0</v>
      </c>
      <c r="R192" s="236" t="s">
        <v>353</v>
      </c>
      <c r="S192" s="236" t="s">
        <v>113</v>
      </c>
      <c r="T192" s="237" t="s">
        <v>113</v>
      </c>
      <c r="U192" s="221">
        <v>0.11600000000000001</v>
      </c>
      <c r="V192" s="221">
        <f>ROUND(E192*U192,2)</f>
        <v>5.57</v>
      </c>
      <c r="W192" s="221"/>
      <c r="X192" s="221" t="s">
        <v>114</v>
      </c>
      <c r="Y192" s="212"/>
      <c r="Z192" s="212"/>
      <c r="AA192" s="212"/>
      <c r="AB192" s="212"/>
      <c r="AC192" s="212"/>
      <c r="AD192" s="212"/>
      <c r="AE192" s="212"/>
      <c r="AF192" s="212"/>
      <c r="AG192" s="212" t="s">
        <v>115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9"/>
      <c r="B193" s="220"/>
      <c r="C193" s="251" t="s">
        <v>354</v>
      </c>
      <c r="D193" s="238"/>
      <c r="E193" s="238"/>
      <c r="F193" s="238"/>
      <c r="G193" s="238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117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53" t="s">
        <v>171</v>
      </c>
      <c r="D194" s="222"/>
      <c r="E194" s="223">
        <v>22</v>
      </c>
      <c r="F194" s="221"/>
      <c r="G194" s="221"/>
      <c r="H194" s="221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21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122</v>
      </c>
      <c r="AH194" s="212">
        <v>5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53" t="s">
        <v>172</v>
      </c>
      <c r="D195" s="222"/>
      <c r="E195" s="223">
        <v>2</v>
      </c>
      <c r="F195" s="221"/>
      <c r="G195" s="221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122</v>
      </c>
      <c r="AH195" s="212">
        <v>5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53" t="s">
        <v>173</v>
      </c>
      <c r="D196" s="222"/>
      <c r="E196" s="223">
        <v>2</v>
      </c>
      <c r="F196" s="221"/>
      <c r="G196" s="22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122</v>
      </c>
      <c r="AH196" s="212">
        <v>5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53" t="s">
        <v>174</v>
      </c>
      <c r="D197" s="222"/>
      <c r="E197" s="223">
        <v>9</v>
      </c>
      <c r="F197" s="221"/>
      <c r="G197" s="221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122</v>
      </c>
      <c r="AH197" s="212">
        <v>5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53" t="s">
        <v>175</v>
      </c>
      <c r="D198" s="222"/>
      <c r="E198" s="223">
        <v>13</v>
      </c>
      <c r="F198" s="221"/>
      <c r="G198" s="221"/>
      <c r="H198" s="221"/>
      <c r="I198" s="221"/>
      <c r="J198" s="221"/>
      <c r="K198" s="221"/>
      <c r="L198" s="221"/>
      <c r="M198" s="221"/>
      <c r="N198" s="221"/>
      <c r="O198" s="221"/>
      <c r="P198" s="221"/>
      <c r="Q198" s="221"/>
      <c r="R198" s="221"/>
      <c r="S198" s="221"/>
      <c r="T198" s="221"/>
      <c r="U198" s="221"/>
      <c r="V198" s="221"/>
      <c r="W198" s="221"/>
      <c r="X198" s="221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122</v>
      </c>
      <c r="AH198" s="212">
        <v>5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ht="22.5" outlineLevel="1" x14ac:dyDescent="0.2">
      <c r="A199" s="231">
        <v>68</v>
      </c>
      <c r="B199" s="232" t="s">
        <v>355</v>
      </c>
      <c r="C199" s="250" t="s">
        <v>356</v>
      </c>
      <c r="D199" s="233" t="s">
        <v>111</v>
      </c>
      <c r="E199" s="234">
        <v>24</v>
      </c>
      <c r="F199" s="235"/>
      <c r="G199" s="236">
        <f>ROUND(E199*F199,2)</f>
        <v>0</v>
      </c>
      <c r="H199" s="235"/>
      <c r="I199" s="236">
        <f>ROUND(E199*H199,2)</f>
        <v>0</v>
      </c>
      <c r="J199" s="235"/>
      <c r="K199" s="236">
        <f>ROUND(E199*J199,2)</f>
        <v>0</v>
      </c>
      <c r="L199" s="236">
        <v>21</v>
      </c>
      <c r="M199" s="236">
        <f>G199*(1+L199/100)</f>
        <v>0</v>
      </c>
      <c r="N199" s="236">
        <v>1.2E-4</v>
      </c>
      <c r="O199" s="236">
        <f>ROUND(E199*N199,2)</f>
        <v>0</v>
      </c>
      <c r="P199" s="236">
        <v>0</v>
      </c>
      <c r="Q199" s="236">
        <f>ROUND(E199*P199,2)</f>
        <v>0</v>
      </c>
      <c r="R199" s="236" t="s">
        <v>353</v>
      </c>
      <c r="S199" s="236" t="s">
        <v>113</v>
      </c>
      <c r="T199" s="237" t="s">
        <v>113</v>
      </c>
      <c r="U199" s="221">
        <v>0.14000000000000001</v>
      </c>
      <c r="V199" s="221">
        <f>ROUND(E199*U199,2)</f>
        <v>3.36</v>
      </c>
      <c r="W199" s="221"/>
      <c r="X199" s="221" t="s">
        <v>114</v>
      </c>
      <c r="Y199" s="212"/>
      <c r="Z199" s="212"/>
      <c r="AA199" s="212"/>
      <c r="AB199" s="212"/>
      <c r="AC199" s="212"/>
      <c r="AD199" s="212"/>
      <c r="AE199" s="212"/>
      <c r="AF199" s="212"/>
      <c r="AG199" s="212" t="s">
        <v>115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9"/>
      <c r="B200" s="220"/>
      <c r="C200" s="251" t="s">
        <v>354</v>
      </c>
      <c r="D200" s="238"/>
      <c r="E200" s="238"/>
      <c r="F200" s="238"/>
      <c r="G200" s="238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117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53" t="s">
        <v>176</v>
      </c>
      <c r="D201" s="222"/>
      <c r="E201" s="223">
        <v>20</v>
      </c>
      <c r="F201" s="221"/>
      <c r="G201" s="221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122</v>
      </c>
      <c r="AH201" s="212">
        <v>5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53" t="s">
        <v>177</v>
      </c>
      <c r="D202" s="222"/>
      <c r="E202" s="223">
        <v>4</v>
      </c>
      <c r="F202" s="221"/>
      <c r="G202" s="221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122</v>
      </c>
      <c r="AH202" s="212">
        <v>5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x14ac:dyDescent="0.2">
      <c r="A203" s="225" t="s">
        <v>107</v>
      </c>
      <c r="B203" s="226" t="s">
        <v>73</v>
      </c>
      <c r="C203" s="249" t="s">
        <v>74</v>
      </c>
      <c r="D203" s="227"/>
      <c r="E203" s="228"/>
      <c r="F203" s="229"/>
      <c r="G203" s="229">
        <f>SUMIF(AG204:AG206,"&lt;&gt;NOR",G204:G206)</f>
        <v>0</v>
      </c>
      <c r="H203" s="229"/>
      <c r="I203" s="229">
        <f>SUM(I204:I206)</f>
        <v>0</v>
      </c>
      <c r="J203" s="229"/>
      <c r="K203" s="229">
        <f>SUM(K204:K206)</f>
        <v>0</v>
      </c>
      <c r="L203" s="229"/>
      <c r="M203" s="229">
        <f>SUM(M204:M206)</f>
        <v>0</v>
      </c>
      <c r="N203" s="229"/>
      <c r="O203" s="229">
        <f>SUM(O204:O206)</f>
        <v>0</v>
      </c>
      <c r="P203" s="229"/>
      <c r="Q203" s="229">
        <f>SUM(Q204:Q206)</f>
        <v>0</v>
      </c>
      <c r="R203" s="229"/>
      <c r="S203" s="229"/>
      <c r="T203" s="230"/>
      <c r="U203" s="224"/>
      <c r="V203" s="224">
        <f>SUM(V204:V206)</f>
        <v>0</v>
      </c>
      <c r="W203" s="224"/>
      <c r="X203" s="224"/>
      <c r="AG203" t="s">
        <v>108</v>
      </c>
    </row>
    <row r="204" spans="1:60" outlineLevel="1" x14ac:dyDescent="0.2">
      <c r="A204" s="231">
        <v>69</v>
      </c>
      <c r="B204" s="232" t="s">
        <v>357</v>
      </c>
      <c r="C204" s="250" t="s">
        <v>358</v>
      </c>
      <c r="D204" s="233" t="s">
        <v>164</v>
      </c>
      <c r="E204" s="234">
        <v>2</v>
      </c>
      <c r="F204" s="235"/>
      <c r="G204" s="236">
        <f>ROUND(E204*F204,2)</f>
        <v>0</v>
      </c>
      <c r="H204" s="235"/>
      <c r="I204" s="236">
        <f>ROUND(E204*H204,2)</f>
        <v>0</v>
      </c>
      <c r="J204" s="235"/>
      <c r="K204" s="236">
        <f>ROUND(E204*J204,2)</f>
        <v>0</v>
      </c>
      <c r="L204" s="236">
        <v>21</v>
      </c>
      <c r="M204" s="236">
        <f>G204*(1+L204/100)</f>
        <v>0</v>
      </c>
      <c r="N204" s="236">
        <v>0</v>
      </c>
      <c r="O204" s="236">
        <f>ROUND(E204*N204,2)</f>
        <v>0</v>
      </c>
      <c r="P204" s="236">
        <v>0</v>
      </c>
      <c r="Q204" s="236">
        <f>ROUND(E204*P204,2)</f>
        <v>0</v>
      </c>
      <c r="R204" s="236"/>
      <c r="S204" s="236" t="s">
        <v>250</v>
      </c>
      <c r="T204" s="237" t="s">
        <v>185</v>
      </c>
      <c r="U204" s="221">
        <v>0</v>
      </c>
      <c r="V204" s="221">
        <f>ROUND(E204*U204,2)</f>
        <v>0</v>
      </c>
      <c r="W204" s="221"/>
      <c r="X204" s="221" t="s">
        <v>73</v>
      </c>
      <c r="Y204" s="212"/>
      <c r="Z204" s="212"/>
      <c r="AA204" s="212"/>
      <c r="AB204" s="212"/>
      <c r="AC204" s="212"/>
      <c r="AD204" s="212"/>
      <c r="AE204" s="212"/>
      <c r="AF204" s="212"/>
      <c r="AG204" s="212" t="s">
        <v>359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53" t="s">
        <v>360</v>
      </c>
      <c r="D205" s="222"/>
      <c r="E205" s="223">
        <v>1</v>
      </c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122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53" t="s">
        <v>361</v>
      </c>
      <c r="D206" s="222"/>
      <c r="E206" s="223">
        <v>1</v>
      </c>
      <c r="F206" s="221"/>
      <c r="G206" s="221"/>
      <c r="H206" s="221"/>
      <c r="I206" s="221"/>
      <c r="J206" s="221"/>
      <c r="K206" s="221"/>
      <c r="L206" s="221"/>
      <c r="M206" s="221"/>
      <c r="N206" s="221"/>
      <c r="O206" s="221"/>
      <c r="P206" s="221"/>
      <c r="Q206" s="221"/>
      <c r="R206" s="221"/>
      <c r="S206" s="221"/>
      <c r="T206" s="221"/>
      <c r="U206" s="221"/>
      <c r="V206" s="221"/>
      <c r="W206" s="221"/>
      <c r="X206" s="221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122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x14ac:dyDescent="0.2">
      <c r="A207" s="225" t="s">
        <v>107</v>
      </c>
      <c r="B207" s="226" t="s">
        <v>75</v>
      </c>
      <c r="C207" s="249" t="s">
        <v>76</v>
      </c>
      <c r="D207" s="227"/>
      <c r="E207" s="228"/>
      <c r="F207" s="229"/>
      <c r="G207" s="229">
        <f>SUMIF(AG208:AG212,"&lt;&gt;NOR",G208:G212)</f>
        <v>0</v>
      </c>
      <c r="H207" s="229"/>
      <c r="I207" s="229">
        <f>SUM(I208:I212)</f>
        <v>0</v>
      </c>
      <c r="J207" s="229"/>
      <c r="K207" s="229">
        <f>SUM(K208:K212)</f>
        <v>0</v>
      </c>
      <c r="L207" s="229"/>
      <c r="M207" s="229">
        <f>SUM(M208:M212)</f>
        <v>0</v>
      </c>
      <c r="N207" s="229"/>
      <c r="O207" s="229">
        <f>SUM(O208:O212)</f>
        <v>0</v>
      </c>
      <c r="P207" s="229"/>
      <c r="Q207" s="229">
        <f>SUM(Q208:Q212)</f>
        <v>0</v>
      </c>
      <c r="R207" s="229"/>
      <c r="S207" s="229"/>
      <c r="T207" s="230"/>
      <c r="U207" s="224"/>
      <c r="V207" s="224">
        <f>SUM(V208:V212)</f>
        <v>2.2999999999999998</v>
      </c>
      <c r="W207" s="224"/>
      <c r="X207" s="224"/>
      <c r="AG207" t="s">
        <v>108</v>
      </c>
    </row>
    <row r="208" spans="1:60" outlineLevel="1" x14ac:dyDescent="0.2">
      <c r="A208" s="231">
        <v>70</v>
      </c>
      <c r="B208" s="232" t="s">
        <v>362</v>
      </c>
      <c r="C208" s="250" t="s">
        <v>363</v>
      </c>
      <c r="D208" s="233" t="s">
        <v>347</v>
      </c>
      <c r="E208" s="234">
        <v>1.0852200000000001</v>
      </c>
      <c r="F208" s="235"/>
      <c r="G208" s="236">
        <f>ROUND(E208*F208,2)</f>
        <v>0</v>
      </c>
      <c r="H208" s="235"/>
      <c r="I208" s="236">
        <f>ROUND(E208*H208,2)</f>
        <v>0</v>
      </c>
      <c r="J208" s="235"/>
      <c r="K208" s="236">
        <f>ROUND(E208*J208,2)</f>
        <v>0</v>
      </c>
      <c r="L208" s="236">
        <v>21</v>
      </c>
      <c r="M208" s="236">
        <f>G208*(1+L208/100)</f>
        <v>0</v>
      </c>
      <c r="N208" s="236">
        <v>0</v>
      </c>
      <c r="O208" s="236">
        <f>ROUND(E208*N208,2)</f>
        <v>0</v>
      </c>
      <c r="P208" s="236">
        <v>0</v>
      </c>
      <c r="Q208" s="236">
        <f>ROUND(E208*P208,2)</f>
        <v>0</v>
      </c>
      <c r="R208" s="236" t="s">
        <v>364</v>
      </c>
      <c r="S208" s="236" t="s">
        <v>113</v>
      </c>
      <c r="T208" s="237" t="s">
        <v>113</v>
      </c>
      <c r="U208" s="221">
        <v>0.68799999999999994</v>
      </c>
      <c r="V208" s="221">
        <f>ROUND(E208*U208,2)</f>
        <v>0.75</v>
      </c>
      <c r="W208" s="221"/>
      <c r="X208" s="221" t="s">
        <v>365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366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51" t="s">
        <v>367</v>
      </c>
      <c r="D209" s="238"/>
      <c r="E209" s="238"/>
      <c r="F209" s="238"/>
      <c r="G209" s="238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117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41">
        <v>71</v>
      </c>
      <c r="B210" s="242" t="s">
        <v>368</v>
      </c>
      <c r="C210" s="255" t="s">
        <v>369</v>
      </c>
      <c r="D210" s="243" t="s">
        <v>347</v>
      </c>
      <c r="E210" s="244">
        <v>1.0852200000000001</v>
      </c>
      <c r="F210" s="245"/>
      <c r="G210" s="246">
        <f>ROUND(E210*F210,2)</f>
        <v>0</v>
      </c>
      <c r="H210" s="245"/>
      <c r="I210" s="246">
        <f>ROUND(E210*H210,2)</f>
        <v>0</v>
      </c>
      <c r="J210" s="245"/>
      <c r="K210" s="246">
        <f>ROUND(E210*J210,2)</f>
        <v>0</v>
      </c>
      <c r="L210" s="246">
        <v>21</v>
      </c>
      <c r="M210" s="246">
        <f>G210*(1+L210/100)</f>
        <v>0</v>
      </c>
      <c r="N210" s="246">
        <v>0</v>
      </c>
      <c r="O210" s="246">
        <f>ROUND(E210*N210,2)</f>
        <v>0</v>
      </c>
      <c r="P210" s="246">
        <v>0</v>
      </c>
      <c r="Q210" s="246">
        <f>ROUND(E210*P210,2)</f>
        <v>0</v>
      </c>
      <c r="R210" s="246" t="s">
        <v>370</v>
      </c>
      <c r="S210" s="246" t="s">
        <v>113</v>
      </c>
      <c r="T210" s="247" t="s">
        <v>113</v>
      </c>
      <c r="U210" s="221">
        <v>0.49</v>
      </c>
      <c r="V210" s="221">
        <f>ROUND(E210*U210,2)</f>
        <v>0.53</v>
      </c>
      <c r="W210" s="221"/>
      <c r="X210" s="221" t="s">
        <v>365</v>
      </c>
      <c r="Y210" s="212"/>
      <c r="Z210" s="212"/>
      <c r="AA210" s="212"/>
      <c r="AB210" s="212"/>
      <c r="AC210" s="212"/>
      <c r="AD210" s="212"/>
      <c r="AE210" s="212"/>
      <c r="AF210" s="212"/>
      <c r="AG210" s="212" t="s">
        <v>366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41">
        <v>72</v>
      </c>
      <c r="B211" s="242" t="s">
        <v>371</v>
      </c>
      <c r="C211" s="255" t="s">
        <v>372</v>
      </c>
      <c r="D211" s="243" t="s">
        <v>347</v>
      </c>
      <c r="E211" s="244">
        <v>27.130379999999999</v>
      </c>
      <c r="F211" s="245"/>
      <c r="G211" s="246">
        <f>ROUND(E211*F211,2)</f>
        <v>0</v>
      </c>
      <c r="H211" s="245"/>
      <c r="I211" s="246">
        <f>ROUND(E211*H211,2)</f>
        <v>0</v>
      </c>
      <c r="J211" s="245"/>
      <c r="K211" s="246">
        <f>ROUND(E211*J211,2)</f>
        <v>0</v>
      </c>
      <c r="L211" s="246">
        <v>21</v>
      </c>
      <c r="M211" s="246">
        <f>G211*(1+L211/100)</f>
        <v>0</v>
      </c>
      <c r="N211" s="246">
        <v>0</v>
      </c>
      <c r="O211" s="246">
        <f>ROUND(E211*N211,2)</f>
        <v>0</v>
      </c>
      <c r="P211" s="246">
        <v>0</v>
      </c>
      <c r="Q211" s="246">
        <f>ROUND(E211*P211,2)</f>
        <v>0</v>
      </c>
      <c r="R211" s="246" t="s">
        <v>370</v>
      </c>
      <c r="S211" s="246" t="s">
        <v>113</v>
      </c>
      <c r="T211" s="247" t="s">
        <v>113</v>
      </c>
      <c r="U211" s="221">
        <v>0</v>
      </c>
      <c r="V211" s="221">
        <f>ROUND(E211*U211,2)</f>
        <v>0</v>
      </c>
      <c r="W211" s="221"/>
      <c r="X211" s="221" t="s">
        <v>365</v>
      </c>
      <c r="Y211" s="212"/>
      <c r="Z211" s="212"/>
      <c r="AA211" s="212"/>
      <c r="AB211" s="212"/>
      <c r="AC211" s="212"/>
      <c r="AD211" s="212"/>
      <c r="AE211" s="212"/>
      <c r="AF211" s="212"/>
      <c r="AG211" s="212" t="s">
        <v>366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41">
        <v>73</v>
      </c>
      <c r="B212" s="242" t="s">
        <v>373</v>
      </c>
      <c r="C212" s="255" t="s">
        <v>374</v>
      </c>
      <c r="D212" s="243" t="s">
        <v>347</v>
      </c>
      <c r="E212" s="244">
        <v>1.0852200000000001</v>
      </c>
      <c r="F212" s="245"/>
      <c r="G212" s="246">
        <f>ROUND(E212*F212,2)</f>
        <v>0</v>
      </c>
      <c r="H212" s="245"/>
      <c r="I212" s="246">
        <f>ROUND(E212*H212,2)</f>
        <v>0</v>
      </c>
      <c r="J212" s="245"/>
      <c r="K212" s="246">
        <f>ROUND(E212*J212,2)</f>
        <v>0</v>
      </c>
      <c r="L212" s="246">
        <v>21</v>
      </c>
      <c r="M212" s="246">
        <f>G212*(1+L212/100)</f>
        <v>0</v>
      </c>
      <c r="N212" s="246">
        <v>0</v>
      </c>
      <c r="O212" s="246">
        <f>ROUND(E212*N212,2)</f>
        <v>0</v>
      </c>
      <c r="P212" s="246">
        <v>0</v>
      </c>
      <c r="Q212" s="246">
        <f>ROUND(E212*P212,2)</f>
        <v>0</v>
      </c>
      <c r="R212" s="246" t="s">
        <v>370</v>
      </c>
      <c r="S212" s="246" t="s">
        <v>113</v>
      </c>
      <c r="T212" s="247" t="s">
        <v>113</v>
      </c>
      <c r="U212" s="221">
        <v>0.94199999999999995</v>
      </c>
      <c r="V212" s="221">
        <f>ROUND(E212*U212,2)</f>
        <v>1.02</v>
      </c>
      <c r="W212" s="221"/>
      <c r="X212" s="221" t="s">
        <v>365</v>
      </c>
      <c r="Y212" s="212"/>
      <c r="Z212" s="212"/>
      <c r="AA212" s="212"/>
      <c r="AB212" s="212"/>
      <c r="AC212" s="212"/>
      <c r="AD212" s="212"/>
      <c r="AE212" s="212"/>
      <c r="AF212" s="212"/>
      <c r="AG212" s="212" t="s">
        <v>366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x14ac:dyDescent="0.2">
      <c r="A213" s="225" t="s">
        <v>107</v>
      </c>
      <c r="B213" s="226" t="s">
        <v>78</v>
      </c>
      <c r="C213" s="249" t="s">
        <v>28</v>
      </c>
      <c r="D213" s="227"/>
      <c r="E213" s="228"/>
      <c r="F213" s="229"/>
      <c r="G213" s="229">
        <f>SUMIF(AG214:AG217,"&lt;&gt;NOR",G214:G217)</f>
        <v>0</v>
      </c>
      <c r="H213" s="229"/>
      <c r="I213" s="229">
        <f>SUM(I214:I217)</f>
        <v>0</v>
      </c>
      <c r="J213" s="229"/>
      <c r="K213" s="229">
        <f>SUM(K214:K217)</f>
        <v>0</v>
      </c>
      <c r="L213" s="229"/>
      <c r="M213" s="229">
        <f>SUM(M214:M217)</f>
        <v>0</v>
      </c>
      <c r="N213" s="229"/>
      <c r="O213" s="229">
        <f>SUM(O214:O217)</f>
        <v>0</v>
      </c>
      <c r="P213" s="229"/>
      <c r="Q213" s="229">
        <f>SUM(Q214:Q217)</f>
        <v>0</v>
      </c>
      <c r="R213" s="229"/>
      <c r="S213" s="229"/>
      <c r="T213" s="230"/>
      <c r="U213" s="224"/>
      <c r="V213" s="224">
        <f>SUM(V214:V217)</f>
        <v>8</v>
      </c>
      <c r="W213" s="224"/>
      <c r="X213" s="224"/>
      <c r="AG213" t="s">
        <v>108</v>
      </c>
    </row>
    <row r="214" spans="1:60" outlineLevel="1" x14ac:dyDescent="0.2">
      <c r="A214" s="231">
        <v>74</v>
      </c>
      <c r="B214" s="232" t="s">
        <v>375</v>
      </c>
      <c r="C214" s="250" t="s">
        <v>376</v>
      </c>
      <c r="D214" s="233" t="s">
        <v>377</v>
      </c>
      <c r="E214" s="234">
        <v>8</v>
      </c>
      <c r="F214" s="235"/>
      <c r="G214" s="236">
        <f>ROUND(E214*F214,2)</f>
        <v>0</v>
      </c>
      <c r="H214" s="235"/>
      <c r="I214" s="236">
        <f>ROUND(E214*H214,2)</f>
        <v>0</v>
      </c>
      <c r="J214" s="235"/>
      <c r="K214" s="236">
        <f>ROUND(E214*J214,2)</f>
        <v>0</v>
      </c>
      <c r="L214" s="236">
        <v>21</v>
      </c>
      <c r="M214" s="236">
        <f>G214*(1+L214/100)</f>
        <v>0</v>
      </c>
      <c r="N214" s="236">
        <v>0</v>
      </c>
      <c r="O214" s="236">
        <f>ROUND(E214*N214,2)</f>
        <v>0</v>
      </c>
      <c r="P214" s="236">
        <v>0</v>
      </c>
      <c r="Q214" s="236">
        <f>ROUND(E214*P214,2)</f>
        <v>0</v>
      </c>
      <c r="R214" s="236"/>
      <c r="S214" s="236" t="s">
        <v>250</v>
      </c>
      <c r="T214" s="237" t="s">
        <v>327</v>
      </c>
      <c r="U214" s="221">
        <v>1</v>
      </c>
      <c r="V214" s="221">
        <f>ROUND(E214*U214,2)</f>
        <v>8</v>
      </c>
      <c r="W214" s="221"/>
      <c r="X214" s="221" t="s">
        <v>114</v>
      </c>
      <c r="Y214" s="212"/>
      <c r="Z214" s="212"/>
      <c r="AA214" s="212"/>
      <c r="AB214" s="212"/>
      <c r="AC214" s="212"/>
      <c r="AD214" s="212"/>
      <c r="AE214" s="212"/>
      <c r="AF214" s="212"/>
      <c r="AG214" s="212" t="s">
        <v>115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53" t="s">
        <v>378</v>
      </c>
      <c r="D215" s="222"/>
      <c r="E215" s="223">
        <v>8</v>
      </c>
      <c r="F215" s="221"/>
      <c r="G215" s="221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122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31">
        <v>75</v>
      </c>
      <c r="B216" s="232" t="s">
        <v>379</v>
      </c>
      <c r="C216" s="250" t="s">
        <v>380</v>
      </c>
      <c r="D216" s="233" t="s">
        <v>164</v>
      </c>
      <c r="E216" s="234">
        <v>1</v>
      </c>
      <c r="F216" s="235"/>
      <c r="G216" s="236">
        <f>ROUND(E216*F216,2)</f>
        <v>0</v>
      </c>
      <c r="H216" s="235"/>
      <c r="I216" s="236">
        <f>ROUND(E216*H216,2)</f>
        <v>0</v>
      </c>
      <c r="J216" s="235"/>
      <c r="K216" s="236">
        <f>ROUND(E216*J216,2)</f>
        <v>0</v>
      </c>
      <c r="L216" s="236">
        <v>21</v>
      </c>
      <c r="M216" s="236">
        <f>G216*(1+L216/100)</f>
        <v>0</v>
      </c>
      <c r="N216" s="236">
        <v>0</v>
      </c>
      <c r="O216" s="236">
        <f>ROUND(E216*N216,2)</f>
        <v>0</v>
      </c>
      <c r="P216" s="236">
        <v>0</v>
      </c>
      <c r="Q216" s="236">
        <f>ROUND(E216*P216,2)</f>
        <v>0</v>
      </c>
      <c r="R216" s="236"/>
      <c r="S216" s="236" t="s">
        <v>250</v>
      </c>
      <c r="T216" s="237" t="s">
        <v>185</v>
      </c>
      <c r="U216" s="221">
        <v>0</v>
      </c>
      <c r="V216" s="221">
        <f>ROUND(E216*U216,2)</f>
        <v>0</v>
      </c>
      <c r="W216" s="221"/>
      <c r="X216" s="221" t="s">
        <v>114</v>
      </c>
      <c r="Y216" s="212"/>
      <c r="Z216" s="212"/>
      <c r="AA216" s="212"/>
      <c r="AB216" s="212"/>
      <c r="AC216" s="212"/>
      <c r="AD216" s="212"/>
      <c r="AE216" s="212"/>
      <c r="AF216" s="212"/>
      <c r="AG216" s="212" t="s">
        <v>115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53" t="s">
        <v>381</v>
      </c>
      <c r="D217" s="222"/>
      <c r="E217" s="223">
        <v>1</v>
      </c>
      <c r="F217" s="221"/>
      <c r="G217" s="221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21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122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x14ac:dyDescent="0.2">
      <c r="A218" s="3"/>
      <c r="B218" s="4"/>
      <c r="C218" s="256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AE218">
        <v>15</v>
      </c>
      <c r="AF218">
        <v>21</v>
      </c>
      <c r="AG218" t="s">
        <v>94</v>
      </c>
    </row>
    <row r="219" spans="1:60" x14ac:dyDescent="0.2">
      <c r="A219" s="215"/>
      <c r="B219" s="216" t="s">
        <v>29</v>
      </c>
      <c r="C219" s="257"/>
      <c r="D219" s="217"/>
      <c r="E219" s="218"/>
      <c r="F219" s="218"/>
      <c r="G219" s="248">
        <f>G8+G191+G203+G207+G213</f>
        <v>0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AE219">
        <f>SUMIF(L7:L217,AE218,G7:G217)</f>
        <v>0</v>
      </c>
      <c r="AF219">
        <f>SUMIF(L7:L217,AF218,G7:G217)</f>
        <v>0</v>
      </c>
      <c r="AG219" t="s">
        <v>382</v>
      </c>
    </row>
    <row r="220" spans="1:60" x14ac:dyDescent="0.2">
      <c r="C220" s="258"/>
      <c r="D220" s="10"/>
      <c r="AG220" t="s">
        <v>383</v>
      </c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660" sheet="1"/>
  <mergeCells count="24">
    <mergeCell ref="C51:G51"/>
    <mergeCell ref="C52:G52"/>
    <mergeCell ref="C190:G190"/>
    <mergeCell ref="C193:G193"/>
    <mergeCell ref="C200:G200"/>
    <mergeCell ref="C209:G209"/>
    <mergeCell ref="C28:G28"/>
    <mergeCell ref="C29:G29"/>
    <mergeCell ref="C41:G41"/>
    <mergeCell ref="C42:G42"/>
    <mergeCell ref="C45:G45"/>
    <mergeCell ref="C46:G46"/>
    <mergeCell ref="C12:G12"/>
    <mergeCell ref="C17:G17"/>
    <mergeCell ref="C22:G22"/>
    <mergeCell ref="C23:G23"/>
    <mergeCell ref="C24:G24"/>
    <mergeCell ref="C27:G27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PS01 001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'PS01 001 Pol'!Názvy_tisku</vt:lpstr>
      <vt:lpstr>oadresa</vt:lpstr>
      <vt:lpstr>Stavba!Objednatel</vt:lpstr>
      <vt:lpstr>Stavba!Objekt</vt:lpstr>
      <vt:lpstr>'PS01 001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Bielík Jiří</dc:creator>
  <cp:lastModifiedBy>Bielík Jiří</cp:lastModifiedBy>
  <cp:lastPrinted>2019-03-19T12:27:02Z</cp:lastPrinted>
  <dcterms:created xsi:type="dcterms:W3CDTF">2009-04-08T07:15:50Z</dcterms:created>
  <dcterms:modified xsi:type="dcterms:W3CDTF">2020-08-10T11:04:47Z</dcterms:modified>
</cp:coreProperties>
</file>