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tore2\home2\TBSLproj\21-513 - MMB Dominikánské mám.1 v Brně - oprava vytápění - TP\_PD revize č. 1\MMB Dom. n. _REV č.1\Rozpočty a výkazy výměr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PS02 PS02.01 Pol" sheetId="12" r:id="rId4"/>
    <sheet name="PS02 PS02.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'PS02 PS02.01 Pol'!$1:$7</definedName>
    <definedName name="_xlnm.Print_Titles" localSheetId="4">'PS02 PS02.02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'PS02 PS02.01 Pol'!$A$1:$X$134</definedName>
    <definedName name="_xlnm.Print_Area" localSheetId="4">'PS02 PS02.02 Pol'!$A$1:$X$154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I42" i="1" s="1"/>
  <c r="F42" i="1"/>
  <c r="G41" i="1"/>
  <c r="F41" i="1"/>
  <c r="G40" i="1"/>
  <c r="F40" i="1"/>
  <c r="G39" i="1"/>
  <c r="F39" i="1"/>
  <c r="G144" i="13"/>
  <c r="BA142" i="13"/>
  <c r="BA137" i="13"/>
  <c r="BA126" i="13"/>
  <c r="BA124" i="13"/>
  <c r="BA121" i="13"/>
  <c r="BA117" i="13"/>
  <c r="BA112" i="13"/>
  <c r="BA96" i="13"/>
  <c r="G9" i="13"/>
  <c r="I9" i="13"/>
  <c r="I8" i="13" s="1"/>
  <c r="K9" i="13"/>
  <c r="K8" i="13" s="1"/>
  <c r="M9" i="13"/>
  <c r="O9" i="13"/>
  <c r="Q9" i="13"/>
  <c r="V9" i="13"/>
  <c r="V8" i="13" s="1"/>
  <c r="G10" i="13"/>
  <c r="I10" i="13"/>
  <c r="K10" i="13"/>
  <c r="M10" i="13"/>
  <c r="O10" i="13"/>
  <c r="O8" i="13" s="1"/>
  <c r="Q10" i="13"/>
  <c r="V10" i="13"/>
  <c r="G11" i="13"/>
  <c r="G8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Q8" i="13" s="1"/>
  <c r="V16" i="13"/>
  <c r="G17" i="13"/>
  <c r="I17" i="13"/>
  <c r="K17" i="13"/>
  <c r="M17" i="13"/>
  <c r="O17" i="13"/>
  <c r="Q17" i="13"/>
  <c r="V17" i="13"/>
  <c r="G18" i="13"/>
  <c r="I18" i="13"/>
  <c r="K18" i="13"/>
  <c r="M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Q24" i="13"/>
  <c r="G25" i="13"/>
  <c r="I25" i="13"/>
  <c r="I24" i="13" s="1"/>
  <c r="K25" i="13"/>
  <c r="K24" i="13" s="1"/>
  <c r="M25" i="13"/>
  <c r="M24" i="13" s="1"/>
  <c r="O25" i="13"/>
  <c r="Q25" i="13"/>
  <c r="V25" i="13"/>
  <c r="V24" i="13" s="1"/>
  <c r="G26" i="13"/>
  <c r="I26" i="13"/>
  <c r="K26" i="13"/>
  <c r="M26" i="13"/>
  <c r="O26" i="13"/>
  <c r="O24" i="13" s="1"/>
  <c r="Q26" i="13"/>
  <c r="V26" i="13"/>
  <c r="G27" i="13"/>
  <c r="G24" i="13" s="1"/>
  <c r="I27" i="13"/>
  <c r="K27" i="13"/>
  <c r="M27" i="13"/>
  <c r="O27" i="13"/>
  <c r="Q27" i="13"/>
  <c r="V27" i="13"/>
  <c r="G29" i="13"/>
  <c r="I29" i="13"/>
  <c r="K29" i="13"/>
  <c r="K28" i="13" s="1"/>
  <c r="M29" i="13"/>
  <c r="O29" i="13"/>
  <c r="Q29" i="13"/>
  <c r="Q28" i="13" s="1"/>
  <c r="V29" i="13"/>
  <c r="V28" i="13" s="1"/>
  <c r="G30" i="13"/>
  <c r="I30" i="13"/>
  <c r="K30" i="13"/>
  <c r="M30" i="13"/>
  <c r="O30" i="13"/>
  <c r="Q30" i="13"/>
  <c r="V30" i="13"/>
  <c r="G31" i="13"/>
  <c r="I31" i="13"/>
  <c r="K31" i="13"/>
  <c r="M31" i="13"/>
  <c r="O31" i="13"/>
  <c r="O28" i="13" s="1"/>
  <c r="Q31" i="13"/>
  <c r="V31" i="13"/>
  <c r="G32" i="13"/>
  <c r="M32" i="13" s="1"/>
  <c r="I32" i="13"/>
  <c r="K32" i="13"/>
  <c r="O32" i="13"/>
  <c r="Q32" i="13"/>
  <c r="V32" i="13"/>
  <c r="G33" i="13"/>
  <c r="I33" i="13"/>
  <c r="I28" i="13" s="1"/>
  <c r="K33" i="13"/>
  <c r="M33" i="13"/>
  <c r="O33" i="13"/>
  <c r="Q33" i="13"/>
  <c r="V33" i="13"/>
  <c r="G34" i="13"/>
  <c r="I34" i="13"/>
  <c r="K34" i="13"/>
  <c r="M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9" i="13"/>
  <c r="G38" i="13" s="1"/>
  <c r="I39" i="13"/>
  <c r="K39" i="13"/>
  <c r="K38" i="13" s="1"/>
  <c r="M39" i="13"/>
  <c r="M38" i="13" s="1"/>
  <c r="O39" i="13"/>
  <c r="O38" i="13" s="1"/>
  <c r="Q39" i="13"/>
  <c r="V39" i="13"/>
  <c r="V38" i="13" s="1"/>
  <c r="G40" i="13"/>
  <c r="I40" i="13"/>
  <c r="K40" i="13"/>
  <c r="M40" i="13"/>
  <c r="O40" i="13"/>
  <c r="Q40" i="13"/>
  <c r="V40" i="13"/>
  <c r="G42" i="13"/>
  <c r="M42" i="13" s="1"/>
  <c r="I42" i="13"/>
  <c r="K42" i="13"/>
  <c r="O42" i="13"/>
  <c r="Q42" i="13"/>
  <c r="Q38" i="13" s="1"/>
  <c r="V42" i="13"/>
  <c r="G43" i="13"/>
  <c r="I43" i="13"/>
  <c r="I38" i="13" s="1"/>
  <c r="K43" i="13"/>
  <c r="M43" i="13"/>
  <c r="O43" i="13"/>
  <c r="Q43" i="13"/>
  <c r="V43" i="13"/>
  <c r="K44" i="13"/>
  <c r="V44" i="13"/>
  <c r="G45" i="13"/>
  <c r="G44" i="13" s="1"/>
  <c r="I45" i="13"/>
  <c r="I44" i="13" s="1"/>
  <c r="K45" i="13"/>
  <c r="M45" i="13"/>
  <c r="M44" i="13" s="1"/>
  <c r="O45" i="13"/>
  <c r="O44" i="13" s="1"/>
  <c r="Q45" i="13"/>
  <c r="Q44" i="13" s="1"/>
  <c r="V45" i="13"/>
  <c r="G46" i="13"/>
  <c r="M46" i="13" s="1"/>
  <c r="I46" i="13"/>
  <c r="K46" i="13"/>
  <c r="O46" i="13"/>
  <c r="Q46" i="13"/>
  <c r="V46" i="13"/>
  <c r="I47" i="13"/>
  <c r="Q47" i="13"/>
  <c r="G48" i="13"/>
  <c r="G47" i="13" s="1"/>
  <c r="I48" i="13"/>
  <c r="K48" i="13"/>
  <c r="K47" i="13" s="1"/>
  <c r="M48" i="13"/>
  <c r="M47" i="13" s="1"/>
  <c r="O48" i="13"/>
  <c r="O47" i="13" s="1"/>
  <c r="Q48" i="13"/>
  <c r="V48" i="13"/>
  <c r="V47" i="13" s="1"/>
  <c r="G50" i="13"/>
  <c r="I50" i="13"/>
  <c r="K50" i="13"/>
  <c r="M50" i="13"/>
  <c r="O50" i="13"/>
  <c r="Q50" i="13"/>
  <c r="V50" i="13"/>
  <c r="G52" i="13"/>
  <c r="O52" i="13"/>
  <c r="G53" i="13"/>
  <c r="I53" i="13"/>
  <c r="I52" i="13" s="1"/>
  <c r="K53" i="13"/>
  <c r="K52" i="13" s="1"/>
  <c r="M53" i="13"/>
  <c r="O53" i="13"/>
  <c r="Q53" i="13"/>
  <c r="Q52" i="13" s="1"/>
  <c r="V53" i="13"/>
  <c r="V52" i="13" s="1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7" i="13"/>
  <c r="O57" i="13"/>
  <c r="G58" i="13"/>
  <c r="I58" i="13"/>
  <c r="I57" i="13" s="1"/>
  <c r="K58" i="13"/>
  <c r="K57" i="13" s="1"/>
  <c r="M58" i="13"/>
  <c r="M57" i="13" s="1"/>
  <c r="O58" i="13"/>
  <c r="Q58" i="13"/>
  <c r="Q57" i="13" s="1"/>
  <c r="V58" i="13"/>
  <c r="V57" i="13" s="1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O61" i="13"/>
  <c r="G62" i="13"/>
  <c r="I62" i="13"/>
  <c r="I61" i="13" s="1"/>
  <c r="K62" i="13"/>
  <c r="K61" i="13" s="1"/>
  <c r="M62" i="13"/>
  <c r="O62" i="13"/>
  <c r="Q62" i="13"/>
  <c r="Q61" i="13" s="1"/>
  <c r="V62" i="13"/>
  <c r="V61" i="13" s="1"/>
  <c r="G63" i="13"/>
  <c r="M63" i="13" s="1"/>
  <c r="I63" i="13"/>
  <c r="K63" i="13"/>
  <c r="O63" i="13"/>
  <c r="Q63" i="13"/>
  <c r="V63" i="13"/>
  <c r="G66" i="13"/>
  <c r="M66" i="13" s="1"/>
  <c r="I66" i="13"/>
  <c r="I65" i="13" s="1"/>
  <c r="K66" i="13"/>
  <c r="K65" i="13" s="1"/>
  <c r="O66" i="13"/>
  <c r="O65" i="13" s="1"/>
  <c r="Q66" i="13"/>
  <c r="Q65" i="13" s="1"/>
  <c r="V66" i="13"/>
  <c r="V65" i="13" s="1"/>
  <c r="G67" i="13"/>
  <c r="I67" i="13"/>
  <c r="K67" i="13"/>
  <c r="M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I79" i="13"/>
  <c r="Q79" i="13"/>
  <c r="V79" i="13"/>
  <c r="G80" i="13"/>
  <c r="M80" i="13" s="1"/>
  <c r="M79" i="13" s="1"/>
  <c r="I80" i="13"/>
  <c r="K80" i="13"/>
  <c r="K79" i="13" s="1"/>
  <c r="O80" i="13"/>
  <c r="O79" i="13" s="1"/>
  <c r="Q80" i="13"/>
  <c r="V80" i="13"/>
  <c r="G83" i="13"/>
  <c r="M83" i="13" s="1"/>
  <c r="I83" i="13"/>
  <c r="I82" i="13" s="1"/>
  <c r="K83" i="13"/>
  <c r="K82" i="13" s="1"/>
  <c r="O83" i="13"/>
  <c r="O82" i="13" s="1"/>
  <c r="Q83" i="13"/>
  <c r="Q82" i="13" s="1"/>
  <c r="V83" i="13"/>
  <c r="V82" i="13" s="1"/>
  <c r="G84" i="13"/>
  <c r="I84" i="13"/>
  <c r="K84" i="13"/>
  <c r="M84" i="13"/>
  <c r="O84" i="13"/>
  <c r="Q84" i="13"/>
  <c r="V84" i="13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V86" i="13"/>
  <c r="G87" i="13"/>
  <c r="M87" i="13" s="1"/>
  <c r="I87" i="13"/>
  <c r="K87" i="13"/>
  <c r="O87" i="13"/>
  <c r="Q87" i="13"/>
  <c r="V87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2" i="13"/>
  <c r="I92" i="13"/>
  <c r="K92" i="13"/>
  <c r="M92" i="13"/>
  <c r="O92" i="13"/>
  <c r="Q92" i="13"/>
  <c r="V92" i="13"/>
  <c r="G93" i="13"/>
  <c r="I93" i="13"/>
  <c r="K93" i="13"/>
  <c r="M93" i="13"/>
  <c r="O93" i="13"/>
  <c r="Q93" i="13"/>
  <c r="V93" i="13"/>
  <c r="O94" i="13"/>
  <c r="G95" i="13"/>
  <c r="G94" i="13" s="1"/>
  <c r="I95" i="13"/>
  <c r="I94" i="13" s="1"/>
  <c r="K95" i="13"/>
  <c r="K94" i="13" s="1"/>
  <c r="O95" i="13"/>
  <c r="Q95" i="13"/>
  <c r="Q94" i="13" s="1"/>
  <c r="V95" i="13"/>
  <c r="V94" i="13" s="1"/>
  <c r="I98" i="13"/>
  <c r="Q98" i="13"/>
  <c r="V98" i="13"/>
  <c r="G99" i="13"/>
  <c r="G98" i="13" s="1"/>
  <c r="I99" i="13"/>
  <c r="K99" i="13"/>
  <c r="K98" i="13" s="1"/>
  <c r="M99" i="13"/>
  <c r="O99" i="13"/>
  <c r="O98" i="13" s="1"/>
  <c r="Q99" i="13"/>
  <c r="V99" i="13"/>
  <c r="G100" i="13"/>
  <c r="M100" i="13" s="1"/>
  <c r="I100" i="13"/>
  <c r="K100" i="13"/>
  <c r="O100" i="13"/>
  <c r="Q100" i="13"/>
  <c r="V100" i="13"/>
  <c r="I101" i="13"/>
  <c r="G102" i="13"/>
  <c r="I102" i="13"/>
  <c r="K102" i="13"/>
  <c r="K101" i="13" s="1"/>
  <c r="M102" i="13"/>
  <c r="O102" i="13"/>
  <c r="Q102" i="13"/>
  <c r="Q101" i="13" s="1"/>
  <c r="V102" i="13"/>
  <c r="V101" i="13" s="1"/>
  <c r="G103" i="13"/>
  <c r="I103" i="13"/>
  <c r="K103" i="13"/>
  <c r="M103" i="13"/>
  <c r="O103" i="13"/>
  <c r="Q103" i="13"/>
  <c r="V103" i="13"/>
  <c r="G104" i="13"/>
  <c r="I104" i="13"/>
  <c r="K104" i="13"/>
  <c r="M104" i="13"/>
  <c r="O104" i="13"/>
  <c r="O101" i="13" s="1"/>
  <c r="Q104" i="13"/>
  <c r="V104" i="13"/>
  <c r="G105" i="13"/>
  <c r="M105" i="13" s="1"/>
  <c r="I105" i="13"/>
  <c r="K105" i="13"/>
  <c r="O105" i="13"/>
  <c r="Q105" i="13"/>
  <c r="V105" i="13"/>
  <c r="G106" i="13"/>
  <c r="I106" i="13"/>
  <c r="K106" i="13"/>
  <c r="M106" i="13"/>
  <c r="O106" i="13"/>
  <c r="Q106" i="13"/>
  <c r="V106" i="13"/>
  <c r="G107" i="13"/>
  <c r="I107" i="13"/>
  <c r="K107" i="13"/>
  <c r="M107" i="13"/>
  <c r="O107" i="13"/>
  <c r="Q107" i="13"/>
  <c r="V107" i="13"/>
  <c r="G108" i="13"/>
  <c r="M108" i="13" s="1"/>
  <c r="I108" i="13"/>
  <c r="K108" i="13"/>
  <c r="O108" i="13"/>
  <c r="Q108" i="13"/>
  <c r="V108" i="13"/>
  <c r="G109" i="13"/>
  <c r="I109" i="13"/>
  <c r="G110" i="13"/>
  <c r="I110" i="13"/>
  <c r="K110" i="13"/>
  <c r="K109" i="13" s="1"/>
  <c r="M110" i="13"/>
  <c r="M109" i="13" s="1"/>
  <c r="O110" i="13"/>
  <c r="Q110" i="13"/>
  <c r="Q109" i="13" s="1"/>
  <c r="V110" i="13"/>
  <c r="V109" i="13" s="1"/>
  <c r="G119" i="13"/>
  <c r="I119" i="13"/>
  <c r="K119" i="13"/>
  <c r="M119" i="13"/>
  <c r="O119" i="13"/>
  <c r="Q119" i="13"/>
  <c r="V119" i="13"/>
  <c r="G128" i="13"/>
  <c r="I128" i="13"/>
  <c r="K128" i="13"/>
  <c r="M128" i="13"/>
  <c r="O128" i="13"/>
  <c r="O109" i="13" s="1"/>
  <c r="Q128" i="13"/>
  <c r="V128" i="13"/>
  <c r="G138" i="13"/>
  <c r="M138" i="13" s="1"/>
  <c r="I138" i="13"/>
  <c r="K138" i="13"/>
  <c r="O138" i="13"/>
  <c r="Q138" i="13"/>
  <c r="V138" i="13"/>
  <c r="I140" i="13"/>
  <c r="Q140" i="13"/>
  <c r="V140" i="13"/>
  <c r="G141" i="13"/>
  <c r="G140" i="13" s="1"/>
  <c r="I141" i="13"/>
  <c r="K141" i="13"/>
  <c r="K140" i="13" s="1"/>
  <c r="M141" i="13"/>
  <c r="M140" i="13" s="1"/>
  <c r="O141" i="13"/>
  <c r="O140" i="13" s="1"/>
  <c r="Q141" i="13"/>
  <c r="V141" i="13"/>
  <c r="AE144" i="13"/>
  <c r="G124" i="12"/>
  <c r="BA122" i="12"/>
  <c r="BA112" i="12"/>
  <c r="G9" i="12"/>
  <c r="M9" i="12" s="1"/>
  <c r="I9" i="12"/>
  <c r="I8" i="12" s="1"/>
  <c r="K9" i="12"/>
  <c r="O9" i="12"/>
  <c r="O8" i="12" s="1"/>
  <c r="Q9" i="12"/>
  <c r="Q8" i="12" s="1"/>
  <c r="V9" i="12"/>
  <c r="G11" i="12"/>
  <c r="M11" i="12" s="1"/>
  <c r="I11" i="12"/>
  <c r="K11" i="12"/>
  <c r="K8" i="12" s="1"/>
  <c r="O11" i="12"/>
  <c r="Q11" i="12"/>
  <c r="V11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G8" i="12" s="1"/>
  <c r="I18" i="12"/>
  <c r="K18" i="12"/>
  <c r="O18" i="12"/>
  <c r="Q18" i="12"/>
  <c r="V18" i="12"/>
  <c r="G20" i="12"/>
  <c r="M20" i="12" s="1"/>
  <c r="I20" i="12"/>
  <c r="I19" i="12" s="1"/>
  <c r="K20" i="12"/>
  <c r="K19" i="12" s="1"/>
  <c r="O20" i="12"/>
  <c r="Q20" i="12"/>
  <c r="Q19" i="12" s="1"/>
  <c r="V20" i="12"/>
  <c r="V19" i="12" s="1"/>
  <c r="G22" i="12"/>
  <c r="I22" i="12"/>
  <c r="K22" i="12"/>
  <c r="M22" i="12"/>
  <c r="O22" i="12"/>
  <c r="Q22" i="12"/>
  <c r="V22" i="12"/>
  <c r="G23" i="12"/>
  <c r="I23" i="12"/>
  <c r="K23" i="12"/>
  <c r="M23" i="12"/>
  <c r="O23" i="12"/>
  <c r="O19" i="12" s="1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G19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6" i="12"/>
  <c r="M36" i="12" s="1"/>
  <c r="I36" i="12"/>
  <c r="I35" i="12" s="1"/>
  <c r="K36" i="12"/>
  <c r="O36" i="12"/>
  <c r="O35" i="12" s="1"/>
  <c r="Q36" i="12"/>
  <c r="Q35" i="12" s="1"/>
  <c r="V36" i="12"/>
  <c r="G38" i="12"/>
  <c r="M38" i="12" s="1"/>
  <c r="I38" i="12"/>
  <c r="K38" i="12"/>
  <c r="K35" i="12" s="1"/>
  <c r="O38" i="12"/>
  <c r="Q38" i="12"/>
  <c r="V38" i="12"/>
  <c r="V35" i="12" s="1"/>
  <c r="G40" i="12"/>
  <c r="I40" i="12"/>
  <c r="K40" i="12"/>
  <c r="M40" i="12"/>
  <c r="O40" i="12"/>
  <c r="Q40" i="12"/>
  <c r="V40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7" i="12"/>
  <c r="G35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7" i="12"/>
  <c r="M57" i="12" s="1"/>
  <c r="I57" i="12"/>
  <c r="I56" i="12" s="1"/>
  <c r="K57" i="12"/>
  <c r="O57" i="12"/>
  <c r="O56" i="12" s="1"/>
  <c r="Q57" i="12"/>
  <c r="Q56" i="12" s="1"/>
  <c r="V57" i="12"/>
  <c r="G61" i="12"/>
  <c r="M61" i="12" s="1"/>
  <c r="I61" i="12"/>
  <c r="K61" i="12"/>
  <c r="K56" i="12" s="1"/>
  <c r="O61" i="12"/>
  <c r="Q61" i="12"/>
  <c r="V61" i="12"/>
  <c r="V56" i="12" s="1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G56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I80" i="12"/>
  <c r="G81" i="12"/>
  <c r="M81" i="12" s="1"/>
  <c r="I81" i="12"/>
  <c r="K81" i="12"/>
  <c r="K80" i="12" s="1"/>
  <c r="O81" i="12"/>
  <c r="Q81" i="12"/>
  <c r="Q80" i="12" s="1"/>
  <c r="V81" i="12"/>
  <c r="V80" i="12" s="1"/>
  <c r="G82" i="12"/>
  <c r="I82" i="12"/>
  <c r="K82" i="12"/>
  <c r="M82" i="12"/>
  <c r="O82" i="12"/>
  <c r="Q82" i="12"/>
  <c r="V82" i="12"/>
  <c r="G83" i="12"/>
  <c r="I83" i="12"/>
  <c r="K83" i="12"/>
  <c r="M83" i="12"/>
  <c r="O83" i="12"/>
  <c r="O80" i="12" s="1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G80" i="12" s="1"/>
  <c r="I87" i="12"/>
  <c r="K87" i="12"/>
  <c r="O87" i="12"/>
  <c r="Q87" i="12"/>
  <c r="V87" i="12"/>
  <c r="G88" i="12"/>
  <c r="I88" i="12"/>
  <c r="G89" i="12"/>
  <c r="M89" i="12" s="1"/>
  <c r="M88" i="12" s="1"/>
  <c r="I89" i="12"/>
  <c r="K89" i="12"/>
  <c r="K88" i="12" s="1"/>
  <c r="O89" i="12"/>
  <c r="Q89" i="12"/>
  <c r="Q88" i="12" s="1"/>
  <c r="V89" i="12"/>
  <c r="V88" i="12" s="1"/>
  <c r="G91" i="12"/>
  <c r="I91" i="12"/>
  <c r="K91" i="12"/>
  <c r="M91" i="12"/>
  <c r="O91" i="12"/>
  <c r="Q91" i="12"/>
  <c r="V91" i="12"/>
  <c r="G92" i="12"/>
  <c r="I92" i="12"/>
  <c r="K92" i="12"/>
  <c r="M92" i="12"/>
  <c r="O92" i="12"/>
  <c r="O88" i="12" s="1"/>
  <c r="Q92" i="12"/>
  <c r="V92" i="12"/>
  <c r="Q93" i="12"/>
  <c r="G94" i="12"/>
  <c r="M94" i="12" s="1"/>
  <c r="I94" i="12"/>
  <c r="I93" i="12" s="1"/>
  <c r="K94" i="12"/>
  <c r="K93" i="12" s="1"/>
  <c r="O94" i="12"/>
  <c r="Q94" i="12"/>
  <c r="V94" i="12"/>
  <c r="V93" i="12" s="1"/>
  <c r="G95" i="12"/>
  <c r="I95" i="12"/>
  <c r="K95" i="12"/>
  <c r="M95" i="12"/>
  <c r="O95" i="12"/>
  <c r="Q95" i="12"/>
  <c r="V95" i="12"/>
  <c r="G96" i="12"/>
  <c r="G93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O93" i="12" s="1"/>
  <c r="Q100" i="12"/>
  <c r="V100" i="12"/>
  <c r="G101" i="12"/>
  <c r="O101" i="12"/>
  <c r="Q101" i="12"/>
  <c r="G102" i="12"/>
  <c r="M102" i="12" s="1"/>
  <c r="M101" i="12" s="1"/>
  <c r="I102" i="12"/>
  <c r="I101" i="12" s="1"/>
  <c r="K102" i="12"/>
  <c r="K101" i="12" s="1"/>
  <c r="O102" i="12"/>
  <c r="Q102" i="12"/>
  <c r="V102" i="12"/>
  <c r="V101" i="12" s="1"/>
  <c r="G103" i="12"/>
  <c r="I103" i="12"/>
  <c r="K103" i="12"/>
  <c r="M103" i="12"/>
  <c r="O103" i="12"/>
  <c r="Q103" i="12"/>
  <c r="V103" i="12"/>
  <c r="G104" i="12"/>
  <c r="G105" i="12"/>
  <c r="M105" i="12" s="1"/>
  <c r="I105" i="12"/>
  <c r="I104" i="12" s="1"/>
  <c r="K105" i="12"/>
  <c r="O105" i="12"/>
  <c r="O104" i="12" s="1"/>
  <c r="Q105" i="12"/>
  <c r="Q104" i="12" s="1"/>
  <c r="V105" i="12"/>
  <c r="G106" i="12"/>
  <c r="M106" i="12" s="1"/>
  <c r="I106" i="12"/>
  <c r="K106" i="12"/>
  <c r="K104" i="12" s="1"/>
  <c r="O106" i="12"/>
  <c r="Q106" i="12"/>
  <c r="V106" i="12"/>
  <c r="V104" i="12" s="1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Q109" i="12"/>
  <c r="G110" i="12"/>
  <c r="M110" i="12" s="1"/>
  <c r="I110" i="12"/>
  <c r="I109" i="12" s="1"/>
  <c r="K110" i="12"/>
  <c r="K109" i="12" s="1"/>
  <c r="O110" i="12"/>
  <c r="Q110" i="12"/>
  <c r="V110" i="12"/>
  <c r="V109" i="12" s="1"/>
  <c r="G111" i="12"/>
  <c r="I111" i="12"/>
  <c r="K111" i="12"/>
  <c r="M111" i="12"/>
  <c r="O111" i="12"/>
  <c r="Q111" i="12"/>
  <c r="V111" i="12"/>
  <c r="G113" i="12"/>
  <c r="G109" i="12" s="1"/>
  <c r="I113" i="12"/>
  <c r="K113" i="12"/>
  <c r="O113" i="12"/>
  <c r="Q113" i="12"/>
  <c r="V113" i="12"/>
  <c r="G114" i="12"/>
  <c r="M114" i="12" s="1"/>
  <c r="I114" i="12"/>
  <c r="K114" i="12"/>
  <c r="O114" i="12"/>
  <c r="O109" i="12" s="1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K117" i="12"/>
  <c r="O117" i="12"/>
  <c r="V117" i="12"/>
  <c r="G118" i="12"/>
  <c r="G117" i="12" s="1"/>
  <c r="I118" i="12"/>
  <c r="I117" i="12" s="1"/>
  <c r="K118" i="12"/>
  <c r="O118" i="12"/>
  <c r="Q118" i="12"/>
  <c r="Q117" i="12" s="1"/>
  <c r="V118" i="12"/>
  <c r="G120" i="12"/>
  <c r="I120" i="12"/>
  <c r="O120" i="12"/>
  <c r="Q120" i="12"/>
  <c r="V120" i="12"/>
  <c r="G121" i="12"/>
  <c r="I121" i="12"/>
  <c r="K121" i="12"/>
  <c r="K120" i="12" s="1"/>
  <c r="M121" i="12"/>
  <c r="M120" i="12" s="1"/>
  <c r="O121" i="12"/>
  <c r="Q121" i="12"/>
  <c r="V121" i="12"/>
  <c r="AE124" i="12"/>
  <c r="I20" i="1"/>
  <c r="I19" i="1"/>
  <c r="I18" i="1"/>
  <c r="I17" i="1"/>
  <c r="I16" i="1"/>
  <c r="I75" i="1"/>
  <c r="J70" i="1" s="1"/>
  <c r="F43" i="1"/>
  <c r="G23" i="1" s="1"/>
  <c r="G43" i="1"/>
  <c r="G25" i="1" s="1"/>
  <c r="H43" i="1"/>
  <c r="I41" i="1"/>
  <c r="I40" i="1"/>
  <c r="I39" i="1"/>
  <c r="I43" i="1" s="1"/>
  <c r="A27" i="1" l="1"/>
  <c r="M98" i="13"/>
  <c r="M101" i="13"/>
  <c r="M52" i="13"/>
  <c r="M65" i="13"/>
  <c r="M28" i="13"/>
  <c r="M82" i="13"/>
  <c r="M61" i="13"/>
  <c r="G79" i="13"/>
  <c r="AF144" i="13"/>
  <c r="G82" i="13"/>
  <c r="G65" i="13"/>
  <c r="G101" i="13"/>
  <c r="G28" i="13"/>
  <c r="M95" i="13"/>
  <c r="M94" i="13" s="1"/>
  <c r="M11" i="13"/>
  <c r="M8" i="13" s="1"/>
  <c r="M56" i="12"/>
  <c r="M35" i="12"/>
  <c r="M19" i="12"/>
  <c r="M8" i="12"/>
  <c r="M104" i="12"/>
  <c r="M118" i="12"/>
  <c r="M117" i="12" s="1"/>
  <c r="M113" i="12"/>
  <c r="M109" i="12" s="1"/>
  <c r="M96" i="12"/>
  <c r="M93" i="12" s="1"/>
  <c r="M87" i="12"/>
  <c r="M80" i="12" s="1"/>
  <c r="M68" i="12"/>
  <c r="M47" i="12"/>
  <c r="M27" i="12"/>
  <c r="M18" i="12"/>
  <c r="AF124" i="12"/>
  <c r="J59" i="1"/>
  <c r="J56" i="1"/>
  <c r="J72" i="1"/>
  <c r="J65" i="1"/>
  <c r="J51" i="1"/>
  <c r="J55" i="1"/>
  <c r="J63" i="1"/>
  <c r="J67" i="1"/>
  <c r="J71" i="1"/>
  <c r="J64" i="1"/>
  <c r="J54" i="1"/>
  <c r="J58" i="1"/>
  <c r="J66" i="1"/>
  <c r="J74" i="1"/>
  <c r="J52" i="1"/>
  <c r="J60" i="1"/>
  <c r="J68" i="1"/>
  <c r="J53" i="1"/>
  <c r="J57" i="1"/>
  <c r="J61" i="1"/>
  <c r="J69" i="1"/>
  <c r="J73" i="1"/>
  <c r="J50" i="1"/>
  <c r="J62" i="1"/>
  <c r="J40" i="1"/>
  <c r="J39" i="1"/>
  <c r="J43" i="1" s="1"/>
  <c r="J42" i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  <c r="J75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Mrázek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Mrázek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<sst xmlns="http://schemas.openxmlformats.org/spreadsheetml/2006/main" count="1648" uniqueCount="552">
  <si>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</si>
  <si>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</si>
  <si>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</si>
  <si>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</si>
  <si>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</si>
  <si>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</si>
  <si>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</si>
  <si>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</si>
  <si>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</si>
  <si>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</si>
  <si>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</si>
  <si>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</si>
  <si>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</si>
  <si>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</si>
  <si>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</si>
  <si>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</si>
  <si>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</si>
  <si>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</si>
  <si>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</si>
  <si>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</si>
  <si>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</si>
  <si>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</si>
  <si>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</si>
  <si>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</si>
  <si>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</si>
  <si>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</si>
  <si>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</si>
  <si>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</si>
  <si>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</si>
  <si>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</si>
  <si>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</si>
  <si>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</si>
  <si>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</si>
  <si>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</si>
  <si>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</si>
  <si>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</si>
  <si>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</si>
  <si>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</si>
  <si>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</si>
  <si>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</si>
  <si>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</si>
  <si>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</si>
  <si>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</si>
  <si>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Pavel Mrázek</t>
  </si>
  <si>
    <t>21-513</t>
  </si>
  <si>
    <t>MMB - Dominikánské nám. 1 v Brně - oprava vytápění</t>
  </si>
  <si>
    <t>Stavba</t>
  </si>
  <si>
    <t>PS02</t>
  </si>
  <si>
    <t>II. etapa</t>
  </si>
  <si>
    <t>PS02.01</t>
  </si>
  <si>
    <t>Technologická část</t>
  </si>
  <si>
    <t>PS02.02</t>
  </si>
  <si>
    <t>Stavební část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</si>
  <si>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</si>
  <si>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</si>
  <si>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</si>
  <si>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</si>
  <si>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</si>
  <si>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</si>
  <si>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</si>
  <si>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</si>
  <si>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</si>
  <si>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</si>
  <si>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</si>
  <si>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</si>
  <si>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</si>
  <si>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</si>
  <si>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</si>
  <si>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</si>
  <si>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</si>
  <si>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</si>
  <si>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</si>
  <si>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</si>
  <si>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</si>
  <si>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</si>
  <si>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</si>
  <si>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</si>
  <si>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</si>
  <si>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</si>
  <si>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</si>
  <si>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</si>
  <si>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</si>
  <si>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</si>
  <si>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</si>
  <si>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</si>
  <si>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</si>
  <si>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</si>
  <si>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</si>
  <si>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</si>
  <si>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</si>
  <si>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</si>
  <si>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</si>
  <si>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</si>
  <si>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784</t>
  </si>
  <si>
    <t>Malby</t>
  </si>
  <si>
    <t>M22</t>
  </si>
  <si>
    <t>Montáž sdělovací a zabezp. techniky</t>
  </si>
  <si>
    <t>M23</t>
  </si>
  <si>
    <t>Montáže potrubí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</si>
  <si>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</si>
  <si>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</si>
  <si>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</si>
  <si>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</si>
  <si>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</si>
  <si>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</si>
  <si>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</si>
  <si>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</si>
  <si>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</si>
  <si>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</si>
  <si>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</si>
  <si>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</si>
  <si>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</si>
  <si>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</si>
  <si>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</si>
  <si>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</si>
  <si>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</si>
  <si>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</si>
  <si>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</si>
  <si>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</si>
  <si>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</si>
  <si>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</si>
  <si>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</si>
  <si>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</si>
  <si>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</si>
  <si>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</si>
  <si>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</si>
  <si>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</si>
  <si>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</si>
  <si>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</si>
  <si>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</si>
  <si>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</si>
  <si>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</si>
  <si>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</si>
  <si>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</si>
  <si>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713311121R00</t>
  </si>
  <si>
    <t>Izolace tepelné těles ploch tvarových</t>
  </si>
  <si>
    <t>m2</t>
  </si>
  <si>
    <t>RTS 21/ I</t>
  </si>
  <si>
    <t>Práce</t>
  </si>
  <si>
    <t>POL1_</t>
  </si>
  <si>
    <t>Včetně pomocného lešení o výšce podlahy do 1900 mm a pro zatížení do 1,5 kPa.</t>
  </si>
  <si>
    <t>POP</t>
  </si>
  <si>
    <t>713400821R00</t>
  </si>
  <si>
    <t xml:space="preserve">Odstranění izolačních pásů  potrubí </t>
  </si>
  <si>
    <t>713411111R00</t>
  </si>
  <si>
    <t>Izolace tepelná - montáž</t>
  </si>
  <si>
    <t>63153830R</t>
  </si>
  <si>
    <t>Deska z minerální vlny Techrock 40 ALS tl.  40 mm 1000x600 mm, s hliníkovou folií</t>
  </si>
  <si>
    <t>SPCM</t>
  </si>
  <si>
    <t>Specifikace</t>
  </si>
  <si>
    <t>POL3_</t>
  </si>
  <si>
    <t>631547325R</t>
  </si>
  <si>
    <t>Pouzdro potrubní izolační 114/50 mm kamenná vlna s polepem Al fólií vyztuženou skleněnou mřížkou</t>
  </si>
  <si>
    <t>m</t>
  </si>
  <si>
    <t>631547426R</t>
  </si>
  <si>
    <t>Pouzdro potrubní izolační 133/60 mm kamenná vlna s polepem Al fólií vyztuženou skleněnou mřížkou</t>
  </si>
  <si>
    <t>998713201R00</t>
  </si>
  <si>
    <t>Přesun hmot pro izolace tepelné, výšky do 6 m</t>
  </si>
  <si>
    <t>Přesun hmot</t>
  </si>
  <si>
    <t>POL7_</t>
  </si>
  <si>
    <t>998713293R00</t>
  </si>
  <si>
    <t>Příplatek zvětš. přesun, izolace tepelné do 500 m</t>
  </si>
  <si>
    <t>732111135R00</t>
  </si>
  <si>
    <t>Rozdělovače a sběrače včetně dodávky (výroby) těles tělesa rozdělovačů a sběračů o délce 1 m, DN 150</t>
  </si>
  <si>
    <t>kus</t>
  </si>
  <si>
    <t>Včetně tělesa základní délky 1 m, dna a odvodňovacího hrdla.</t>
  </si>
  <si>
    <t>732111233R00</t>
  </si>
  <si>
    <t>Rozdělovače a sběrače včetně dodávky (výroby) těles příplatek k ceně za každých dalších i započatých 0,5 m délky tělěsa, DN 150</t>
  </si>
  <si>
    <t>732111316R00</t>
  </si>
  <si>
    <t>Rozdělovače a sběrače včetně dodávky (výroby) těles trubková hrdla rozdělovačů a sběračů bez přírub , DN 40</t>
  </si>
  <si>
    <t>732111318R00</t>
  </si>
  <si>
    <t>Rozdělovače a sběrače včetně dodávky (výroby) těles trubková hrdla rozdělovačů a sběračů bez přírub , DN 50</t>
  </si>
  <si>
    <t>732111328R00</t>
  </si>
  <si>
    <t>Rozdělovače a sběrače včetně dodávky (výroby) těles trubková hrdla rozdělovačů a sběračů bez přírub , DN 100</t>
  </si>
  <si>
    <t>732119193R00</t>
  </si>
  <si>
    <t>M. rozdělovačů a sběračů DN 150 dl 1m</t>
  </si>
  <si>
    <t>732119293R00</t>
  </si>
  <si>
    <t>Mont.přípl. za dalšího 0,5 m tělesa rozděl.,DN 150 i započatých</t>
  </si>
  <si>
    <t>732349103R00</t>
  </si>
  <si>
    <t>Montáž anuloidu III - průtok 12 m3/hod</t>
  </si>
  <si>
    <t>soubor</t>
  </si>
  <si>
    <t>732429114R00</t>
  </si>
  <si>
    <t>Čerpadla teplovodní Montáž čerpadel teplovodních oběhových spirálních DN 65</t>
  </si>
  <si>
    <t>4848165103R</t>
  </si>
  <si>
    <t>Hydraulický vyrovnávač dyn.tlaků HVDT 3 svařenec</t>
  </si>
  <si>
    <t>V732001</t>
  </si>
  <si>
    <t>elektronické oběhové čerpadlo Q= 13m3/hod, H= 3 m, DN65, vč.komunikačního modulu</t>
  </si>
  <si>
    <t>Vlastní</t>
  </si>
  <si>
    <t>Indiv</t>
  </si>
  <si>
    <t>V732002</t>
  </si>
  <si>
    <t>Stojany k rozdělovaci a sběrači</t>
  </si>
  <si>
    <t>998732201R00</t>
  </si>
  <si>
    <t>Přesun hmot pro strojovny, výšky do 6 m</t>
  </si>
  <si>
    <t>998732293R00</t>
  </si>
  <si>
    <t>Příplatek zvětšený přesun, strojovny do 500 m</t>
  </si>
  <si>
    <t>733111115R00</t>
  </si>
  <si>
    <t>Potrubí závit. bezešvé běžné v kotelnách DN 25</t>
  </si>
  <si>
    <t>Potrubí včetně tvarovek a zednických výpomocí.</t>
  </si>
  <si>
    <t>733121228R00</t>
  </si>
  <si>
    <t>Potrubí hladké bezešvé v kotelnách DN 100</t>
  </si>
  <si>
    <t>733121232R00</t>
  </si>
  <si>
    <t>Potrubí hladké bezešvé v kotelnách DN 125</t>
  </si>
  <si>
    <t>733123132R00</t>
  </si>
  <si>
    <t>Příplatek za zhotovení přípojek DN 125</t>
  </si>
  <si>
    <t>733120826R00</t>
  </si>
  <si>
    <t>Demontáž potrubí z hladkých trubek do D 89</t>
  </si>
  <si>
    <t>733120832R00</t>
  </si>
  <si>
    <t>Demontáž potrubí z hladkých trubek do D 133</t>
  </si>
  <si>
    <t>733190106R00</t>
  </si>
  <si>
    <t>Tlaková zkouška potrubí do DN 32</t>
  </si>
  <si>
    <t>Včetně dodávky vody, uzavření a zabezpečení konců potrubí.</t>
  </si>
  <si>
    <t>733190232R00</t>
  </si>
  <si>
    <t>Tlaková zkouška ocelového hladkého potrubí do DN 125</t>
  </si>
  <si>
    <t>230021067R00</t>
  </si>
  <si>
    <t>Montáž trub.dílů přivař. do 1kg, DN 100</t>
  </si>
  <si>
    <t>230022077R00</t>
  </si>
  <si>
    <t>Montáž trub.dílů přivař.do 3 kg, DN 125</t>
  </si>
  <si>
    <t>316331037R</t>
  </si>
  <si>
    <t>Přechod přímý DN 100/65</t>
  </si>
  <si>
    <t>316331038R</t>
  </si>
  <si>
    <t>Přechod přímý DN 100/80</t>
  </si>
  <si>
    <t>316331042R</t>
  </si>
  <si>
    <t>Přechod přímý DN125/100</t>
  </si>
  <si>
    <t>998733201R00</t>
  </si>
  <si>
    <t>Přesun hmot pro rozvody potrubí, výšky do 6 m</t>
  </si>
  <si>
    <t>998733293R00</t>
  </si>
  <si>
    <t>Příplatek zvětš. přesun, rozvody potrubí do 500 m</t>
  </si>
  <si>
    <t>734109217R00</t>
  </si>
  <si>
    <t>Montáž přírub. armatur, 2 příruby, PN 1,6, DN 100</t>
  </si>
  <si>
    <t>Odkaz na mn. položky pořadí 45 : 1,00000</t>
  </si>
  <si>
    <t>VV</t>
  </si>
  <si>
    <t>Odkaz na mn. položky pořadí 46 : 6,00000</t>
  </si>
  <si>
    <t>Odkaz na mn. položky pořadí 47 : 1,00000</t>
  </si>
  <si>
    <t>734209103R00</t>
  </si>
  <si>
    <t>Montáž armatur závitových,s 1závitem, G 1/2</t>
  </si>
  <si>
    <t>Odkaz na mn. položky pořadí 48 : 2,00000</t>
  </si>
  <si>
    <t>734235121R00</t>
  </si>
  <si>
    <t>Kohout kulový,2xvnitřní záv.,  DN 15</t>
  </si>
  <si>
    <t>734235123R00</t>
  </si>
  <si>
    <t>Kohout kulový,2xvnitřní záv. DN 25 vypouštění</t>
  </si>
  <si>
    <t>734235125R00</t>
  </si>
  <si>
    <t>Kohout kulový,2xvnitřní záv. DN 40</t>
  </si>
  <si>
    <t>734235126R00</t>
  </si>
  <si>
    <t>Kohout kulový,2xvnitřní záv. DN 50</t>
  </si>
  <si>
    <t>734293312R00</t>
  </si>
  <si>
    <t>Kohout kulový vypouštěcí, DN 15</t>
  </si>
  <si>
    <t>734419111R00</t>
  </si>
  <si>
    <t>Montáž teploměru s pouzdrem nebo stonkem a jímkou</t>
  </si>
  <si>
    <t>734421150R00</t>
  </si>
  <si>
    <t>Tlakoměr deformační 0-10 MPa č. 53312, D 100, včetně dodávky materiálu</t>
  </si>
  <si>
    <t>38832107R</t>
  </si>
  <si>
    <t>Teploměr axiální D 63/L 100 mm</t>
  </si>
  <si>
    <t>42266513R</t>
  </si>
  <si>
    <t>Filtr přírubový BRA.11.000 DN 100, litina</t>
  </si>
  <si>
    <t>provozní tlak PN 16</t>
  </si>
  <si>
    <t>42285516R</t>
  </si>
  <si>
    <t>Klapka mezipřírubová uzav. DN 100 tělo litina, disk niklovaná litina, EPDM</t>
  </si>
  <si>
    <t>L = 52 mm; provozní tlak PN 16</t>
  </si>
  <si>
    <t>42285553R</t>
  </si>
  <si>
    <t>Klapka mezipřírubová zpětná motýlová DN100 tělo litina, disk litina, EPDM</t>
  </si>
  <si>
    <t>,; médium voda, pára; DN 100; L = 64 mm; provozní tlak PN 16, od DN 300 PN 10</t>
  </si>
  <si>
    <t>5512001863R</t>
  </si>
  <si>
    <t>Automatický odvzdušňovací ventil - 1/2" se zpětným ventilem</t>
  </si>
  <si>
    <t>998734201R00</t>
  </si>
  <si>
    <t>Přesun hmot pro armatury, výšky do 6 m</t>
  </si>
  <si>
    <t>998734293R00</t>
  </si>
  <si>
    <t>Příplatek zvětšený přesun, armatury do 500 m</t>
  </si>
  <si>
    <t>767995101R00</t>
  </si>
  <si>
    <t>Výroba a montáž kov. atypických konstr. do 5 kg</t>
  </si>
  <si>
    <t>kg</t>
  </si>
  <si>
    <t>V7670001</t>
  </si>
  <si>
    <t>Dodávka uložení</t>
  </si>
  <si>
    <t>V7670002</t>
  </si>
  <si>
    <t>Montáž uložení potrubí</t>
  </si>
  <si>
    <t xml:space="preserve">hod   </t>
  </si>
  <si>
    <t>136102030000R</t>
  </si>
  <si>
    <t>Plech hladký jakost S235  4x1000x2000 mm podklad pro kluznou podpěru</t>
  </si>
  <si>
    <t>42392464R</t>
  </si>
  <si>
    <t>Podpěra kluzná (spodek)  DN 100</t>
  </si>
  <si>
    <t>998767201R00</t>
  </si>
  <si>
    <t>Přesun hmot pro zámečnické konstr., výšky do 6 m</t>
  </si>
  <si>
    <t>998767293R00</t>
  </si>
  <si>
    <t>Příplatek zvětš. přesun, zámeč. konstr. do 500 m</t>
  </si>
  <si>
    <t>783225100R00</t>
  </si>
  <si>
    <t>Nátěr syntetický kovových konstrukcí 2x + 1x email</t>
  </si>
  <si>
    <t>včetně pomocného lešení.</t>
  </si>
  <si>
    <t>783422720R00</t>
  </si>
  <si>
    <t>Nátěr syntetický armatur do DN 200 mm základní</t>
  </si>
  <si>
    <t>783425750R00</t>
  </si>
  <si>
    <t>Nátěr syntetický potrubí do DN 100 mm základní</t>
  </si>
  <si>
    <t>220061163R00</t>
  </si>
  <si>
    <t>Roztažení a položení trubky HDPE podél výkopu</t>
  </si>
  <si>
    <t>220061164R00</t>
  </si>
  <si>
    <t>Položení trubky HDPE do výkopu</t>
  </si>
  <si>
    <t>222085101R00</t>
  </si>
  <si>
    <t>Spojka trubky HDPE mechanická rozebíratelná</t>
  </si>
  <si>
    <t>222085111R00</t>
  </si>
  <si>
    <t>Koncovka trubky HDPE</t>
  </si>
  <si>
    <t>28613302R</t>
  </si>
  <si>
    <t>Spojka oboustranná ochranná HDPE KABUFLEX S DN 40</t>
  </si>
  <si>
    <t>28613744R</t>
  </si>
  <si>
    <t>Trubka tlaková PE HD (PE 80) D 50 x 4,6 mm PN 10</t>
  </si>
  <si>
    <t xml:space="preserve">m     </t>
  </si>
  <si>
    <t>998289092R00</t>
  </si>
  <si>
    <t>Přesun hmot, kabelovody, příplatek do 1 km</t>
  </si>
  <si>
    <t>t</t>
  </si>
  <si>
    <t>230161011R00</t>
  </si>
  <si>
    <t>Proz.sv.ir.192-  89-127   3,5- 10</t>
  </si>
  <si>
    <t>230170003R00</t>
  </si>
  <si>
    <t>Příprava pro zkoušku těsnosti, DN 100 - 125 I. a II. etapa</t>
  </si>
  <si>
    <t>sada</t>
  </si>
  <si>
    <t>904      R01</t>
  </si>
  <si>
    <t>Dilatační zkouška I. a II. etapa</t>
  </si>
  <si>
    <t>h</t>
  </si>
  <si>
    <t>V990001</t>
  </si>
  <si>
    <t>Proplach systému nově dodaného potrubí a technologie</t>
  </si>
  <si>
    <t>V990002</t>
  </si>
  <si>
    <t xml:space="preserve">Napuštění upravené vody do systému </t>
  </si>
  <si>
    <t>V990003</t>
  </si>
  <si>
    <t>Topná zkouška I. a II. etapa</t>
  </si>
  <si>
    <t>952902110R00</t>
  </si>
  <si>
    <t>Čištění zametáním v místnostech a chodbách</t>
  </si>
  <si>
    <t>979951112R00</t>
  </si>
  <si>
    <t>Výkup kovů - železný šrot tl. nad 4 mm</t>
  </si>
  <si>
    <t>Pro vyjádření výnosu ve prospěch zhotovitele je nutné jednotkovou cenu uvést se záporným znaménkem. (Získaná částka ponižuje náklad stavby.)</t>
  </si>
  <si>
    <t>979990144R00</t>
  </si>
  <si>
    <t>Poplatek za skládku suti - minerální vata</t>
  </si>
  <si>
    <t>979082119R00</t>
  </si>
  <si>
    <t>Příplatek k přesunu suti za každých dalších 1000 m</t>
  </si>
  <si>
    <t>Přesun suti</t>
  </si>
  <si>
    <t>POL8_</t>
  </si>
  <si>
    <t>979011221R00</t>
  </si>
  <si>
    <t>Svislá doprava suti a vybour. hmot za 1.PP nošením</t>
  </si>
  <si>
    <t>979083117R00</t>
  </si>
  <si>
    <t>Vodorovné přemístění suti na skládku do 6000 m</t>
  </si>
  <si>
    <t>005124010R</t>
  </si>
  <si>
    <t>Koordinační činnost</t>
  </si>
  <si>
    <t>Soubor</t>
  </si>
  <si>
    <t>VRN</t>
  </si>
  <si>
    <t>POL99_2</t>
  </si>
  <si>
    <t>Koordinace stavebních a technologických dodávek stavby.</t>
  </si>
  <si>
    <t>005241010R</t>
  </si>
  <si>
    <t>Dokumentace skutečného provedení I. a II.etapa</t>
  </si>
  <si>
    <t>POL99_8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</si>
  <si>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</si>
  <si>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</si>
  <si>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</si>
  <si>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</si>
  <si>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END</t>
  </si>
  <si>
    <t>113107515R00</t>
  </si>
  <si>
    <t>Odstranění podkladu pl. 50 m2,kam.drcené tl.15 cm</t>
  </si>
  <si>
    <t>POL1_0</t>
  </si>
  <si>
    <t>120901123RT1</t>
  </si>
  <si>
    <t>Bourání konstrukcí ze železobetonu v odkopávkách pneumatickým kladivem</t>
  </si>
  <si>
    <t>m3</t>
  </si>
  <si>
    <t>139601102R00</t>
  </si>
  <si>
    <t>Ruční výkop jam, rýh a šachet v hornině tř. 3</t>
  </si>
  <si>
    <t>151101101R00</t>
  </si>
  <si>
    <t>Pažení a rozepření stěn rýh - příložné - hl.do 2 m</t>
  </si>
  <si>
    <t>151101111R00</t>
  </si>
  <si>
    <t>Odstranění pažení stěn rýh - příložné - hl. do 2 m</t>
  </si>
  <si>
    <t>151101301R00</t>
  </si>
  <si>
    <t>Rozepření stěn pažení - příložné -  hl. do 4 m</t>
  </si>
  <si>
    <t>151101311R00</t>
  </si>
  <si>
    <t>Odstranění rozepření stěn - příložné - hl. do 4 m</t>
  </si>
  <si>
    <t>161101101R00</t>
  </si>
  <si>
    <t>Svislé přemístění výkopku z hor.1-4 do 2,5 m</t>
  </si>
  <si>
    <t>162201102R00</t>
  </si>
  <si>
    <t>Vodorovné přemístění výkopku z hor.1-4 do 50 m</t>
  </si>
  <si>
    <t>162701105R00</t>
  </si>
  <si>
    <t>Vodorovné přemístění výkopku z hor.1-4 do 10000 m</t>
  </si>
  <si>
    <t>167101101R00</t>
  </si>
  <si>
    <t>Nakládání výkopku z hor.1-4 v množství do 100 m3</t>
  </si>
  <si>
    <t>171201201R00</t>
  </si>
  <si>
    <t>Uložení sypaniny na skl.-sypanina na výšku přes 2m</t>
  </si>
  <si>
    <t>174101101R00</t>
  </si>
  <si>
    <t>Zásyp jam, rýh, šachet se zhutněním</t>
  </si>
  <si>
    <t>02741OA0</t>
  </si>
  <si>
    <t>PROVIZORNÍ MOSTY</t>
  </si>
  <si>
    <t xml:space="preserve">ks    </t>
  </si>
  <si>
    <t>Agregovaná položka</t>
  </si>
  <si>
    <t>POL2_</t>
  </si>
  <si>
    <t>58330002.AR</t>
  </si>
  <si>
    <t>Zemina stabilizační Černovice - nedeklarováno</t>
  </si>
  <si>
    <t>Info. cena</t>
  </si>
  <si>
    <t>Doprava mobilního oplocení  (tam a zpět)</t>
  </si>
  <si>
    <t>POL1_1</t>
  </si>
  <si>
    <t>Pronájem mobilního oplocení 3500x2000</t>
  </si>
  <si>
    <t>m/měsí</t>
  </si>
  <si>
    <t>R-položka</t>
  </si>
  <si>
    <t>POL12_0</t>
  </si>
  <si>
    <t>Označení stavby, infocedule, bezpečnostní tabulky</t>
  </si>
  <si>
    <t>POL3_1</t>
  </si>
  <si>
    <t>310237241RT1</t>
  </si>
  <si>
    <t>Zazdívka otvorů pl. 0,25 m2 cihlami, tl. zdi 30 cm s použitím suché maltové směsi</t>
  </si>
  <si>
    <t>311351111R00</t>
  </si>
  <si>
    <t>Bednění nadzákl. zdí oboustranné přesné - zřízení</t>
  </si>
  <si>
    <t>311351112R00</t>
  </si>
  <si>
    <t>Bednění nadzákl. zdí oboustranné přesné - odstr.</t>
  </si>
  <si>
    <t>317121101R00</t>
  </si>
  <si>
    <t>Osazení překladu světlost otvoru do 105 cm</t>
  </si>
  <si>
    <t>341361821R00</t>
  </si>
  <si>
    <t>Výztuž stěn a příček z betonářské oceli 10 505(R)</t>
  </si>
  <si>
    <t>380932217R00</t>
  </si>
  <si>
    <t>Vlepení výztuže D 18, beton, malta POXY</t>
  </si>
  <si>
    <t>389381001RT3</t>
  </si>
  <si>
    <t>Dobetonování prefabrikovaných konstrukcí betonem třídy C 30/37</t>
  </si>
  <si>
    <t>59321220R</t>
  </si>
  <si>
    <t>Překlad železobetonový RZP 119/14/22 V</t>
  </si>
  <si>
    <t>Odkaz na mn. položky pořadí 19 : 22,00000</t>
  </si>
  <si>
    <t>411121221R00</t>
  </si>
  <si>
    <t>Osazování stropních desek š. do 60, dl. do 90 cm původních s úpravou</t>
  </si>
  <si>
    <t>434312141R00</t>
  </si>
  <si>
    <t>Schody v dlažbách z betonu prostého C 16/20</t>
  </si>
  <si>
    <t>Včetně zřízení bočnic o výšce 300 mm a tl. 200 mm.</t>
  </si>
  <si>
    <t>454811111R00</t>
  </si>
  <si>
    <t>Osazení prostupu z ocelových trub do 60 cm</t>
  </si>
  <si>
    <t>14125395R</t>
  </si>
  <si>
    <t>Trubky bezešvé hladké jakost 11353.0  D 89x4,0 mm</t>
  </si>
  <si>
    <t>596415061R00</t>
  </si>
  <si>
    <t>Kladení kamenné dlažby tl. 10 cm do drtě tl. 4 cm</t>
  </si>
  <si>
    <t>596841111RU4</t>
  </si>
  <si>
    <t>Kladení dlažby z dlaždic kom.pro pěší do lože z MC vč.dlažby teracové přírodní HBT 30/30/3 cm</t>
  </si>
  <si>
    <t>631315511RM1</t>
  </si>
  <si>
    <t>Mazanina betonová tl. 12 - 24 cm C 12/15 z betonu prostého</t>
  </si>
  <si>
    <t>Včetně vytvoření dilatačních spár, bez zaplnění.</t>
  </si>
  <si>
    <t>632921413R00</t>
  </si>
  <si>
    <t>Dlažba z dlaždic betonových do MC 10, tl. 60 mm</t>
  </si>
  <si>
    <t>Včetně dodávky dlaždic.</t>
  </si>
  <si>
    <t>899102111R00</t>
  </si>
  <si>
    <t>Osazení poklopu s rámem do 100 kg</t>
  </si>
  <si>
    <t>899501411R00</t>
  </si>
  <si>
    <t>Stupadla šachtová vidlicová s vysek. otvoru, beton</t>
  </si>
  <si>
    <t>28697444R</t>
  </si>
  <si>
    <t>Poklop kompozitní KOMPODECK A 609S  600x900x40 mm třída A15, uzamykatelný s těsněním</t>
  </si>
  <si>
    <t>Odkaz na mn. položky pořadí 32 : 1,00000</t>
  </si>
  <si>
    <t>946941102RT1</t>
  </si>
  <si>
    <t>Montáž pojízdných Alu věží BOSS, 2,5 x 1,45 m pracovní výška 4,2 m</t>
  </si>
  <si>
    <t>946941192RT1</t>
  </si>
  <si>
    <t>Nájemné pojízdných Alu věží BOSS, 2,5 x 1,45 m pracovní výška 4,2 m</t>
  </si>
  <si>
    <t>den</t>
  </si>
  <si>
    <t>946941802RT1</t>
  </si>
  <si>
    <t>Demontáž pojízdných Alu věží BOSS, 2,5 x 1,45 m pracovní výška 4,3 m</t>
  </si>
  <si>
    <t>952901111R00</t>
  </si>
  <si>
    <t>Vyčištění budov o výšce podlaží do 4 m</t>
  </si>
  <si>
    <t>úklid 2x : 80*2</t>
  </si>
  <si>
    <t>963015131R00</t>
  </si>
  <si>
    <t>Demontáž prefabrikovaných krycích desek 0,12 t</t>
  </si>
  <si>
    <t>963022819R00</t>
  </si>
  <si>
    <t>Bourání kamenných.schodišťových stupňů</t>
  </si>
  <si>
    <t>965024131R00</t>
  </si>
  <si>
    <t>Bourání kamenných podlah z desek plochy nad 1 m2</t>
  </si>
  <si>
    <t>965042241RT2</t>
  </si>
  <si>
    <t>Bourání mazanin betonových tl. nad 10 cm, nad 4 m2 ručně tl. mazaniny 15 - 20 cm</t>
  </si>
  <si>
    <t>965081813RT1</t>
  </si>
  <si>
    <t>Bourání dlažeb terac.,čedič. tl.do 30 mm, nad 1 m2 ručně, dlaždice teracové</t>
  </si>
  <si>
    <t>965081923R00</t>
  </si>
  <si>
    <t>Bourání dlažeb beton.,čedič.tl.40 mm, pl.nad 1 m2</t>
  </si>
  <si>
    <t>970051100R00</t>
  </si>
  <si>
    <t>Vrtání jádrové do ŽB do D 100 mm</t>
  </si>
  <si>
    <t>970051300R00</t>
  </si>
  <si>
    <t>Vrtání jádrové do ŽB do D 300 mm</t>
  </si>
  <si>
    <t>970054100R00</t>
  </si>
  <si>
    <t>Příp. za jádr. vrt. vodor. ve stěně ŽB do D 100 mm</t>
  </si>
  <si>
    <t>970054300R00</t>
  </si>
  <si>
    <t>Příp. za jádr. vrt. vodor. ve stěně ŽB do D 300 mm</t>
  </si>
  <si>
    <t>970251100R00</t>
  </si>
  <si>
    <t>Řezání železobetonu hl. řezu 100 mm</t>
  </si>
  <si>
    <t>979054441R00</t>
  </si>
  <si>
    <t>Očištění vybour. dlaždic s výplní kamen. těženým</t>
  </si>
  <si>
    <t>14226100R</t>
  </si>
  <si>
    <t>Trubka bezešvá hladká 11353.1  D 273x8,0 mm</t>
  </si>
  <si>
    <t>998272201R00</t>
  </si>
  <si>
    <t>Přesun hmot, trubní vedení ocelové, otevřený výkop</t>
  </si>
  <si>
    <t>na vzdálenost 100 m</t>
  </si>
  <si>
    <t>711111001RZ1</t>
  </si>
  <si>
    <t>Izolace proti vlhkosti vodor. nátěr ALP za studena 1x nátěr - včetně dodávky penetračního laku ALP</t>
  </si>
  <si>
    <t>POL1_7</t>
  </si>
  <si>
    <t>711112001RZ1</t>
  </si>
  <si>
    <t>Izolace proti vlhkosti svis. nátěr ALP, za studena 1x nátěr - včetně dodávky asfaltového laku</t>
  </si>
  <si>
    <t>711131101R00</t>
  </si>
  <si>
    <t>Izolace proti vlhkosti vodorovná pásy na sucho (položení geotextilie)</t>
  </si>
  <si>
    <t>711132101R00</t>
  </si>
  <si>
    <t>Izolace proti vlhkosti svislá pásy na sucho (položení geotextilie)</t>
  </si>
  <si>
    <t>711141559RZ3</t>
  </si>
  <si>
    <t>Izolace proti vlhk. vodorovná pásy přitavením 1 vrstva - včetně dodávky Sklobit G</t>
  </si>
  <si>
    <t>711142559RZ3</t>
  </si>
  <si>
    <t>Izolace proti vlhkosti svislá pásy přitavením 1 vrstva - včetně dodávky Sklobit G</t>
  </si>
  <si>
    <t>711140101R00</t>
  </si>
  <si>
    <t>Odstr.izolace proti vlhk.vodor. pásy přitav.,1vrst</t>
  </si>
  <si>
    <t>711140201R00</t>
  </si>
  <si>
    <t>Odstr.izolace proti vlhk.svis. pásy přitav.,1vrs</t>
  </si>
  <si>
    <t>711199097R00</t>
  </si>
  <si>
    <t>Příplatek za plochu do 10 m2, pásy</t>
  </si>
  <si>
    <t>711212001RS1</t>
  </si>
  <si>
    <t>Hydroizolační povlak - nátěr Xypex ® Concentrate, krystalická hydroizolace</t>
  </si>
  <si>
    <t>998711101R00</t>
  </si>
  <si>
    <t>Přesun hmot pro izolace proti vodě, výšky do 6 m</t>
  </si>
  <si>
    <t>713552131R00</t>
  </si>
  <si>
    <t>Protipož. trubní ucpávka EI 90, do D 108 mm, stěna</t>
  </si>
  <si>
    <t>Otvor se utěsní minerální vlnou. Ze zadní strany stěny se připevní přířez z požárně ochranné desky svorkami. Prostup i potrubí před a za prostupem je natřeno protipožární stěrkou. Cena obsahuje dodávku požární desky (přířez), minerální vlny a požární stěrky.</t>
  </si>
  <si>
    <t>784191101R00</t>
  </si>
  <si>
    <t>Penetrace podkladu univerzální Primalex 1x</t>
  </si>
  <si>
    <t>784195112R00</t>
  </si>
  <si>
    <t>Malba Primalex Standard, bílá, bez penetrace, 2 x</t>
  </si>
  <si>
    <t>979990121R00</t>
  </si>
  <si>
    <t>Poplatek za skládku suti - asfaltové pásy</t>
  </si>
  <si>
    <t>979999998R00</t>
  </si>
  <si>
    <t>Poplatek za skládku suti 5% příměsí - DUFONEV Brno</t>
  </si>
  <si>
    <t>979082111R00</t>
  </si>
  <si>
    <t>Vnitrostaveništní doprava suti do 10 m</t>
  </si>
  <si>
    <t>979083191R00</t>
  </si>
  <si>
    <t>Příplatek za dalších započatých 1000 m nad 6000 m</t>
  </si>
  <si>
    <t>979087112R00</t>
  </si>
  <si>
    <t>Nakládání suti na dopravní prostředky</t>
  </si>
  <si>
    <t>979999999R00</t>
  </si>
  <si>
    <t>Poplatek za skládku 10 % příměsí - DUFONEV Brno</t>
  </si>
  <si>
    <t>005121016R</t>
  </si>
  <si>
    <t>Vybudování zařízení staveniště pro JKSO 827</t>
  </si>
  <si>
    <t>POL99_1</t>
  </si>
  <si>
    <t>Vybudování zpevněných ploch pro skladování materiálu, doprava a osazení kontejnerů pro skladování.</t>
  </si>
  <si>
    <t>Sejmutí ornice, hrubá úprava terénu a zpevnění ploch pro osazení objektů sociálního zařízení staveniště a kanceláří stavby.</t>
  </si>
  <si>
    <t>Doprava a osazení mobilních buněk sociálního zařízení – umývárny, toalety, šatny.</t>
  </si>
  <si>
    <t>Doprava a osazení kanceláří stavby a technického dozoru.</t>
  </si>
  <si>
    <t>Doprava a osazení lávek pro chodce do 2 m délky, mostů do 5 délky.</t>
  </si>
  <si>
    <t>Zřízení osvětlení staveniště (včetně stožárů a osvětlovacích těles).</t>
  </si>
  <si>
    <t>Zřízení dočasných ochranných zařízení (plachty, stěny, stany), jestliže jsou vyžadovány technologií montáže.</t>
  </si>
  <si>
    <t>Náhradní zdroj elektrické energie.</t>
  </si>
  <si>
    <t>005121036R</t>
  </si>
  <si>
    <t>Odstranění zařízení staveniště pro JKSO 827</t>
  </si>
  <si>
    <t>Odvoz kontejnerů pro skladování a uvedení zpevněných ploch pro skladování do původního stavu.</t>
  </si>
  <si>
    <t>Případné ohumusování.</t>
  </si>
  <si>
    <t>Odvoz mobilních buněk sociálního zařízení, nebo uvedení do původního stavu prostor pronajatých.</t>
  </si>
  <si>
    <t>Odvoz mobilních kanceláří stavby a technického dozoru, nebo uvedení do původního stavu prostor pronajatých.</t>
  </si>
  <si>
    <t>Odvoz provizorních mostů a lávek.</t>
  </si>
  <si>
    <t>Zrušení vnitrostaveništního rozvodu energie včetně rozvaděčů a osvětlení staveniště (včetně stožárů a osvětlovacích těles).</t>
  </si>
  <si>
    <t>Odvoz náhradního zdroje.</t>
  </si>
  <si>
    <t>005121026R</t>
  </si>
  <si>
    <t>Provoz zařízení staveniště pro JKSO 827</t>
  </si>
  <si>
    <t>Opotřebení nebo pronájem skladovacích kontejnerů.</t>
  </si>
  <si>
    <t>Opotřebení nebo pronájem kanceláří stavby a technického dozoru.</t>
  </si>
  <si>
    <t>Opotřebení lávek pro chodce do 2 m délky, mostů do 5 délky.</t>
  </si>
  <si>
    <t>Pronájem, opotřebení a spotřeba pohonných hmot náhradního zdroje elektrické energie.</t>
  </si>
  <si>
    <t>Úklid v prostorách sociálního zařízení a kanceláří stavby.</t>
  </si>
  <si>
    <t>Opotřebení dočasných ochranných zařízení (plachty, stěny, stany).</t>
  </si>
  <si>
    <t>Spotřeba vody a elektrické energie, nebo pohonných hmot pro potřebu sociálních zařízení a kanceláří stavby.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</si>
  <si>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</si>
  <si>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</si>
  <si>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</si>
  <si>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Uvedení zpevněných ploch pro osazení objektů sociálního zařízení staveniště a kanceláří stavby do původního stavu.</t>
  </si>
  <si>
    <t>Opotřebení a údržba nebo pronájem sociálního zařízení – umývárny, toalety, šatny.</t>
  </si>
  <si>
    <t>Spotřeba vody a elektrické energie pro potřebu sociálních zařízení a kanceláří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</si>
</sst>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14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SUMIF(F50:F74,A16,I50:I74)+SUMIF(F50:F74,"PSU",I50:I74)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SUMIF(F50:F74,A17,I50:I74)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SUMIF(F50:F74,A18,I50:I74)</f>
        <v>0</v>
      </c>
      <c r="J18" s="85"/>
    </row>
    <row r="19" spans="1:10" ht="23.25" customHeight="1" x14ac:dyDescent="0.2">
      <c r="A19" s="197" t="s">
        <v>104</v>
      </c>
      <c r="B19" s="38" t="s">
        <v>29</v>
      </c>
      <c r="C19" s="62"/>
      <c r="D19" s="63"/>
      <c r="E19" s="83"/>
      <c r="F19" s="84"/>
      <c r="G19" s="83"/>
      <c r="H19" s="84"/>
      <c r="I19" s="83">
        <f>SUMIF(F50:F74,A19,I50:I74)</f>
        <v>0</v>
      </c>
      <c r="J19" s="85"/>
    </row>
    <row r="20" spans="1:10" ht="23.25" customHeight="1" x14ac:dyDescent="0.2">
      <c r="A20" s="197" t="s">
        <v>105</v>
      </c>
      <c r="B20" s="38" t="s">
        <v>30</v>
      </c>
      <c r="C20" s="62"/>
      <c r="D20" s="63"/>
      <c r="E20" s="83"/>
      <c r="F20" s="84"/>
      <c r="G20" s="83"/>
      <c r="H20" s="84"/>
      <c r="I20" s="83">
        <f>SUMIF(F50:F74,A20,I50:I74)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25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37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46</v>
      </c>
      <c r="C39" s="147"/>
      <c r="D39" s="147"/>
      <c r="E39" s="147"/>
      <c r="F39" s="148">
        <f>'PS02 PS02.01 Pol'!AE124+'PS02 PS02.02 Pol'!AE144</f>
        <v>0</v>
      </c>
      <c r="G39" s="149">
        <f>'PS02 PS02.01 Pol'!AF124+'PS02 PS02.02 Pol'!AF144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 t="s">
        <v>47</v>
      </c>
      <c r="C40" s="154" t="s">
        <v>48</v>
      </c>
      <c r="D40" s="154"/>
      <c r="E40" s="154"/>
      <c r="F40" s="155">
        <f>'PS02 PS02.01 Pol'!AE124+'PS02 PS02.02 Pol'!AE144</f>
        <v>0</v>
      </c>
      <c r="G40" s="156">
        <f>'PS02 PS02.01 Pol'!AF124+'PS02 PS02.02 Pol'!AF144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customHeight="1" x14ac:dyDescent="0.2">
      <c r="A41" s="135">
        <v>3</v>
      </c>
      <c r="B41" s="159" t="s">
        <v>49</v>
      </c>
      <c r="C41" s="147" t="s">
        <v>50</v>
      </c>
      <c r="D41" s="147"/>
      <c r="E41" s="147"/>
      <c r="F41" s="160">
        <f>'PS02 PS02.01 Pol'!AE124</f>
        <v>0</v>
      </c>
      <c r="G41" s="150">
        <f>'PS02 PS02.01 Pol'!AF124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5">
        <v>3</v>
      </c>
      <c r="B42" s="159" t="s">
        <v>51</v>
      </c>
      <c r="C42" s="147" t="s">
        <v>52</v>
      </c>
      <c r="D42" s="147"/>
      <c r="E42" s="147"/>
      <c r="F42" s="160">
        <f>'PS02 PS02.02 Pol'!AE144</f>
        <v>0</v>
      </c>
      <c r="G42" s="150">
        <f>'PS02 PS02.02 Pol'!AF144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5"/>
      <c r="B43" s="161" t="s">
        <v>53</v>
      </c>
      <c r="C43" s="162"/>
      <c r="D43" s="162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7" spans="1:10" ht="15.75" x14ac:dyDescent="0.25">
      <c r="B47" s="177" t="s">
        <v>55</v>
      </c>
    </row>
    <row r="49" spans="1:10" ht="25.5" customHeight="1" x14ac:dyDescent="0.2">
      <c r="A49" s="179"/>
      <c r="B49" s="182" t="s">
        <v>18</v>
      </c>
      <c r="C49" s="182" t="s">
        <v>6</v>
      </c>
      <c r="D49" s="183"/>
      <c r="E49" s="183"/>
      <c r="F49" s="184" t="s">
        <v>56</v>
      </c>
      <c r="G49" s="184"/>
      <c r="H49" s="184"/>
      <c r="I49" s="184" t="s">
        <v>31</v>
      </c>
      <c r="J49" s="184" t="s">
        <v>0</v>
      </c>
    </row>
    <row r="50" spans="1:10" ht="36.75" customHeight="1" x14ac:dyDescent="0.2">
      <c r="A50" s="180"/>
      <c r="B50" s="185" t="s">
        <v>57</v>
      </c>
      <c r="C50" s="186" t="s">
        <v>58</v>
      </c>
      <c r="D50" s="187"/>
      <c r="E50" s="187"/>
      <c r="F50" s="193" t="s">
        <v>26</v>
      </c>
      <c r="G50" s="194"/>
      <c r="H50" s="194"/>
      <c r="I50" s="194">
        <f>'PS02 PS02.02 Pol'!G8</f>
        <v>0</v>
      </c>
      <c r="J50" s="191" t="str">
        <f>IF(I75=0,"",I50/I75*100)</f>
        <v/>
      </c>
    </row>
    <row r="51" spans="1:10" ht="36.75" customHeight="1" x14ac:dyDescent="0.2">
      <c r="A51" s="180"/>
      <c r="B51" s="185" t="s">
        <v>59</v>
      </c>
      <c r="C51" s="186" t="s">
        <v>60</v>
      </c>
      <c r="D51" s="187"/>
      <c r="E51" s="187"/>
      <c r="F51" s="193" t="s">
        <v>26</v>
      </c>
      <c r="G51" s="194"/>
      <c r="H51" s="194"/>
      <c r="I51" s="194">
        <f>'PS02 PS02.02 Pol'!G24</f>
        <v>0</v>
      </c>
      <c r="J51" s="191" t="str">
        <f>IF(I75=0,"",I51/I75*100)</f>
        <v/>
      </c>
    </row>
    <row r="52" spans="1:10" ht="36.75" customHeight="1" x14ac:dyDescent="0.2">
      <c r="A52" s="180"/>
      <c r="B52" s="185" t="s">
        <v>61</v>
      </c>
      <c r="C52" s="186" t="s">
        <v>62</v>
      </c>
      <c r="D52" s="187"/>
      <c r="E52" s="187"/>
      <c r="F52" s="193" t="s">
        <v>26</v>
      </c>
      <c r="G52" s="194"/>
      <c r="H52" s="194"/>
      <c r="I52" s="194">
        <f>'PS02 PS02.02 Pol'!G28</f>
        <v>0</v>
      </c>
      <c r="J52" s="191" t="str">
        <f>IF(I75=0,"",I52/I75*100)</f>
        <v/>
      </c>
    </row>
    <row r="53" spans="1:10" ht="36.75" customHeight="1" x14ac:dyDescent="0.2">
      <c r="A53" s="180"/>
      <c r="B53" s="185" t="s">
        <v>63</v>
      </c>
      <c r="C53" s="186" t="s">
        <v>64</v>
      </c>
      <c r="D53" s="187"/>
      <c r="E53" s="187"/>
      <c r="F53" s="193" t="s">
        <v>26</v>
      </c>
      <c r="G53" s="194"/>
      <c r="H53" s="194"/>
      <c r="I53" s="194">
        <f>'PS02 PS02.02 Pol'!G38</f>
        <v>0</v>
      </c>
      <c r="J53" s="191" t="str">
        <f>IF(I75=0,"",I53/I75*100)</f>
        <v/>
      </c>
    </row>
    <row r="54" spans="1:10" ht="36.75" customHeight="1" x14ac:dyDescent="0.2">
      <c r="A54" s="180"/>
      <c r="B54" s="185" t="s">
        <v>65</v>
      </c>
      <c r="C54" s="186" t="s">
        <v>66</v>
      </c>
      <c r="D54" s="187"/>
      <c r="E54" s="187"/>
      <c r="F54" s="193" t="s">
        <v>26</v>
      </c>
      <c r="G54" s="194"/>
      <c r="H54" s="194"/>
      <c r="I54" s="194">
        <f>'PS02 PS02.02 Pol'!G44</f>
        <v>0</v>
      </c>
      <c r="J54" s="191" t="str">
        <f>IF(I75=0,"",I54/I75*100)</f>
        <v/>
      </c>
    </row>
    <row r="55" spans="1:10" ht="36.75" customHeight="1" x14ac:dyDescent="0.2">
      <c r="A55" s="180"/>
      <c r="B55" s="185" t="s">
        <v>67</v>
      </c>
      <c r="C55" s="186" t="s">
        <v>68</v>
      </c>
      <c r="D55" s="187"/>
      <c r="E55" s="187"/>
      <c r="F55" s="193" t="s">
        <v>26</v>
      </c>
      <c r="G55" s="194"/>
      <c r="H55" s="194"/>
      <c r="I55" s="194">
        <f>'PS02 PS02.02 Pol'!G47</f>
        <v>0</v>
      </c>
      <c r="J55" s="191" t="str">
        <f>IF(I75=0,"",I55/I75*100)</f>
        <v/>
      </c>
    </row>
    <row r="56" spans="1:10" ht="36.75" customHeight="1" x14ac:dyDescent="0.2">
      <c r="A56" s="180"/>
      <c r="B56" s="185" t="s">
        <v>69</v>
      </c>
      <c r="C56" s="186" t="s">
        <v>70</v>
      </c>
      <c r="D56" s="187"/>
      <c r="E56" s="187"/>
      <c r="F56" s="193" t="s">
        <v>26</v>
      </c>
      <c r="G56" s="194"/>
      <c r="H56" s="194"/>
      <c r="I56" s="194">
        <f>'PS02 PS02.02 Pol'!G52</f>
        <v>0</v>
      </c>
      <c r="J56" s="191" t="str">
        <f>IF(I75=0,"",I56/I75*100)</f>
        <v/>
      </c>
    </row>
    <row r="57" spans="1:10" ht="36.75" customHeight="1" x14ac:dyDescent="0.2">
      <c r="A57" s="180"/>
      <c r="B57" s="185" t="s">
        <v>71</v>
      </c>
      <c r="C57" s="186" t="s">
        <v>72</v>
      </c>
      <c r="D57" s="187"/>
      <c r="E57" s="187"/>
      <c r="F57" s="193" t="s">
        <v>26</v>
      </c>
      <c r="G57" s="194"/>
      <c r="H57" s="194"/>
      <c r="I57" s="194">
        <f>'PS02 PS02.02 Pol'!G57</f>
        <v>0</v>
      </c>
      <c r="J57" s="191" t="str">
        <f>IF(I75=0,"",I57/I75*100)</f>
        <v/>
      </c>
    </row>
    <row r="58" spans="1:10" ht="36.75" customHeight="1" x14ac:dyDescent="0.2">
      <c r="A58" s="180"/>
      <c r="B58" s="185" t="s">
        <v>73</v>
      </c>
      <c r="C58" s="186" t="s">
        <v>74</v>
      </c>
      <c r="D58" s="187"/>
      <c r="E58" s="187"/>
      <c r="F58" s="193" t="s">
        <v>26</v>
      </c>
      <c r="G58" s="194"/>
      <c r="H58" s="194"/>
      <c r="I58" s="194">
        <f>'PS02 PS02.02 Pol'!G61</f>
        <v>0</v>
      </c>
      <c r="J58" s="191" t="str">
        <f>IF(I75=0,"",I58/I75*100)</f>
        <v/>
      </c>
    </row>
    <row r="59" spans="1:10" ht="36.75" customHeight="1" x14ac:dyDescent="0.2">
      <c r="A59" s="180"/>
      <c r="B59" s="185" t="s">
        <v>75</v>
      </c>
      <c r="C59" s="186" t="s">
        <v>76</v>
      </c>
      <c r="D59" s="187"/>
      <c r="E59" s="187"/>
      <c r="F59" s="193" t="s">
        <v>26</v>
      </c>
      <c r="G59" s="194"/>
      <c r="H59" s="194"/>
      <c r="I59" s="194">
        <f>'PS02 PS02.02 Pol'!G65</f>
        <v>0</v>
      </c>
      <c r="J59" s="191" t="str">
        <f>IF(I75=0,"",I59/I75*100)</f>
        <v/>
      </c>
    </row>
    <row r="60" spans="1:10" ht="36.75" customHeight="1" x14ac:dyDescent="0.2">
      <c r="A60" s="180"/>
      <c r="B60" s="185" t="s">
        <v>77</v>
      </c>
      <c r="C60" s="186" t="s">
        <v>78</v>
      </c>
      <c r="D60" s="187"/>
      <c r="E60" s="187"/>
      <c r="F60" s="193" t="s">
        <v>26</v>
      </c>
      <c r="G60" s="194"/>
      <c r="H60" s="194"/>
      <c r="I60" s="194">
        <f>'PS02 PS02.02 Pol'!G79</f>
        <v>0</v>
      </c>
      <c r="J60" s="191" t="str">
        <f>IF(I75=0,"",I60/I75*100)</f>
        <v/>
      </c>
    </row>
    <row r="61" spans="1:10" ht="36.75" customHeight="1" x14ac:dyDescent="0.2">
      <c r="A61" s="180"/>
      <c r="B61" s="185" t="s">
        <v>79</v>
      </c>
      <c r="C61" s="186" t="s">
        <v>80</v>
      </c>
      <c r="D61" s="187"/>
      <c r="E61" s="187"/>
      <c r="F61" s="193" t="s">
        <v>27</v>
      </c>
      <c r="G61" s="194"/>
      <c r="H61" s="194"/>
      <c r="I61" s="194">
        <f>'PS02 PS02.02 Pol'!G82</f>
        <v>0</v>
      </c>
      <c r="J61" s="191" t="str">
        <f>IF(I75=0,"",I61/I75*100)</f>
        <v/>
      </c>
    </row>
    <row r="62" spans="1:10" ht="36.75" customHeight="1" x14ac:dyDescent="0.2">
      <c r="A62" s="180"/>
      <c r="B62" s="185" t="s">
        <v>81</v>
      </c>
      <c r="C62" s="186" t="s">
        <v>82</v>
      </c>
      <c r="D62" s="187"/>
      <c r="E62" s="187"/>
      <c r="F62" s="193" t="s">
        <v>27</v>
      </c>
      <c r="G62" s="194"/>
      <c r="H62" s="194"/>
      <c r="I62" s="194">
        <f>'PS02 PS02.01 Pol'!G8+'PS02 PS02.02 Pol'!G94</f>
        <v>0</v>
      </c>
      <c r="J62" s="191" t="str">
        <f>IF(I75=0,"",I62/I75*100)</f>
        <v/>
      </c>
    </row>
    <row r="63" spans="1:10" ht="36.75" customHeight="1" x14ac:dyDescent="0.2">
      <c r="A63" s="180"/>
      <c r="B63" s="185" t="s">
        <v>83</v>
      </c>
      <c r="C63" s="186" t="s">
        <v>84</v>
      </c>
      <c r="D63" s="187"/>
      <c r="E63" s="187"/>
      <c r="F63" s="193" t="s">
        <v>27</v>
      </c>
      <c r="G63" s="194"/>
      <c r="H63" s="194"/>
      <c r="I63" s="194">
        <f>'PS02 PS02.01 Pol'!G19</f>
        <v>0</v>
      </c>
      <c r="J63" s="191" t="str">
        <f>IF(I75=0,"",I63/I75*100)</f>
        <v/>
      </c>
    </row>
    <row r="64" spans="1:10" ht="36.75" customHeight="1" x14ac:dyDescent="0.2">
      <c r="A64" s="180"/>
      <c r="B64" s="185" t="s">
        <v>85</v>
      </c>
      <c r="C64" s="186" t="s">
        <v>86</v>
      </c>
      <c r="D64" s="187"/>
      <c r="E64" s="187"/>
      <c r="F64" s="193" t="s">
        <v>27</v>
      </c>
      <c r="G64" s="194"/>
      <c r="H64" s="194"/>
      <c r="I64" s="194">
        <f>'PS02 PS02.01 Pol'!G35</f>
        <v>0</v>
      </c>
      <c r="J64" s="191" t="str">
        <f>IF(I75=0,"",I64/I75*100)</f>
        <v/>
      </c>
    </row>
    <row r="65" spans="1:10" ht="36.75" customHeight="1" x14ac:dyDescent="0.2">
      <c r="A65" s="180"/>
      <c r="B65" s="185" t="s">
        <v>87</v>
      </c>
      <c r="C65" s="186" t="s">
        <v>88</v>
      </c>
      <c r="D65" s="187"/>
      <c r="E65" s="187"/>
      <c r="F65" s="193" t="s">
        <v>27</v>
      </c>
      <c r="G65" s="194"/>
      <c r="H65" s="194"/>
      <c r="I65" s="194">
        <f>'PS02 PS02.01 Pol'!G56</f>
        <v>0</v>
      </c>
      <c r="J65" s="191" t="str">
        <f>IF(I75=0,"",I65/I75*100)</f>
        <v/>
      </c>
    </row>
    <row r="66" spans="1:10" ht="36.75" customHeight="1" x14ac:dyDescent="0.2">
      <c r="A66" s="180"/>
      <c r="B66" s="185" t="s">
        <v>89</v>
      </c>
      <c r="C66" s="186" t="s">
        <v>90</v>
      </c>
      <c r="D66" s="187"/>
      <c r="E66" s="187"/>
      <c r="F66" s="193" t="s">
        <v>27</v>
      </c>
      <c r="G66" s="194"/>
      <c r="H66" s="194"/>
      <c r="I66" s="194">
        <f>'PS02 PS02.01 Pol'!G80</f>
        <v>0</v>
      </c>
      <c r="J66" s="191" t="str">
        <f>IF(I75=0,"",I66/I75*100)</f>
        <v/>
      </c>
    </row>
    <row r="67" spans="1:10" ht="36.75" customHeight="1" x14ac:dyDescent="0.2">
      <c r="A67" s="180"/>
      <c r="B67" s="185" t="s">
        <v>91</v>
      </c>
      <c r="C67" s="186" t="s">
        <v>92</v>
      </c>
      <c r="D67" s="187"/>
      <c r="E67" s="187"/>
      <c r="F67" s="193" t="s">
        <v>27</v>
      </c>
      <c r="G67" s="194"/>
      <c r="H67" s="194"/>
      <c r="I67" s="194">
        <f>'PS02 PS02.01 Pol'!G88</f>
        <v>0</v>
      </c>
      <c r="J67" s="191" t="str">
        <f>IF(I75=0,"",I67/I75*100)</f>
        <v/>
      </c>
    </row>
    <row r="68" spans="1:10" ht="36.75" customHeight="1" x14ac:dyDescent="0.2">
      <c r="A68" s="180"/>
      <c r="B68" s="185" t="s">
        <v>93</v>
      </c>
      <c r="C68" s="186" t="s">
        <v>94</v>
      </c>
      <c r="D68" s="187"/>
      <c r="E68" s="187"/>
      <c r="F68" s="193" t="s">
        <v>27</v>
      </c>
      <c r="G68" s="194"/>
      <c r="H68" s="194"/>
      <c r="I68" s="194">
        <f>'PS02 PS02.02 Pol'!G98</f>
        <v>0</v>
      </c>
      <c r="J68" s="191" t="str">
        <f>IF(I75=0,"",I68/I75*100)</f>
        <v/>
      </c>
    </row>
    <row r="69" spans="1:10" ht="36.75" customHeight="1" x14ac:dyDescent="0.2">
      <c r="A69" s="180"/>
      <c r="B69" s="185" t="s">
        <v>95</v>
      </c>
      <c r="C69" s="186" t="s">
        <v>96</v>
      </c>
      <c r="D69" s="187"/>
      <c r="E69" s="187"/>
      <c r="F69" s="193" t="s">
        <v>28</v>
      </c>
      <c r="G69" s="194"/>
      <c r="H69" s="194"/>
      <c r="I69" s="194">
        <f>'PS02 PS02.01 Pol'!G93</f>
        <v>0</v>
      </c>
      <c r="J69" s="191" t="str">
        <f>IF(I75=0,"",I69/I75*100)</f>
        <v/>
      </c>
    </row>
    <row r="70" spans="1:10" ht="36.75" customHeight="1" x14ac:dyDescent="0.2">
      <c r="A70" s="180"/>
      <c r="B70" s="185" t="s">
        <v>97</v>
      </c>
      <c r="C70" s="186" t="s">
        <v>98</v>
      </c>
      <c r="D70" s="187"/>
      <c r="E70" s="187"/>
      <c r="F70" s="193" t="s">
        <v>28</v>
      </c>
      <c r="G70" s="194"/>
      <c r="H70" s="194"/>
      <c r="I70" s="194">
        <f>'PS02 PS02.01 Pol'!G101</f>
        <v>0</v>
      </c>
      <c r="J70" s="191" t="str">
        <f>IF(I75=0,"",I70/I75*100)</f>
        <v/>
      </c>
    </row>
    <row r="71" spans="1:10" ht="36.75" customHeight="1" x14ac:dyDescent="0.2">
      <c r="A71" s="180"/>
      <c r="B71" s="185" t="s">
        <v>99</v>
      </c>
      <c r="C71" s="186" t="s">
        <v>100</v>
      </c>
      <c r="D71" s="187"/>
      <c r="E71" s="187"/>
      <c r="F71" s="193" t="s">
        <v>28</v>
      </c>
      <c r="G71" s="194"/>
      <c r="H71" s="194"/>
      <c r="I71" s="194">
        <f>'PS02 PS02.01 Pol'!G104</f>
        <v>0</v>
      </c>
      <c r="J71" s="191" t="str">
        <f>IF(I75=0,"",I71/I75*100)</f>
        <v/>
      </c>
    </row>
    <row r="72" spans="1:10" ht="36.75" customHeight="1" x14ac:dyDescent="0.2">
      <c r="A72" s="180"/>
      <c r="B72" s="185" t="s">
        <v>101</v>
      </c>
      <c r="C72" s="186" t="s">
        <v>102</v>
      </c>
      <c r="D72" s="187"/>
      <c r="E72" s="187"/>
      <c r="F72" s="193" t="s">
        <v>103</v>
      </c>
      <c r="G72" s="194"/>
      <c r="H72" s="194"/>
      <c r="I72" s="194">
        <f>'PS02 PS02.01 Pol'!G109+'PS02 PS02.02 Pol'!G101</f>
        <v>0</v>
      </c>
      <c r="J72" s="191" t="str">
        <f>IF(I75=0,"",I72/I75*100)</f>
        <v/>
      </c>
    </row>
    <row r="73" spans="1:10" ht="36.75" customHeight="1" x14ac:dyDescent="0.2">
      <c r="A73" s="180"/>
      <c r="B73" s="185" t="s">
        <v>104</v>
      </c>
      <c r="C73" s="186" t="s">
        <v>29</v>
      </c>
      <c r="D73" s="187"/>
      <c r="E73" s="187"/>
      <c r="F73" s="193" t="s">
        <v>104</v>
      </c>
      <c r="G73" s="194"/>
      <c r="H73" s="194"/>
      <c r="I73" s="194">
        <f>'PS02 PS02.01 Pol'!G117+'PS02 PS02.02 Pol'!G109</f>
        <v>0</v>
      </c>
      <c r="J73" s="191" t="str">
        <f>IF(I75=0,"",I73/I75*100)</f>
        <v/>
      </c>
    </row>
    <row r="74" spans="1:10" ht="36.75" customHeight="1" x14ac:dyDescent="0.2">
      <c r="A74" s="180"/>
      <c r="B74" s="185" t="s">
        <v>105</v>
      </c>
      <c r="C74" s="186" t="s">
        <v>30</v>
      </c>
      <c r="D74" s="187"/>
      <c r="E74" s="187"/>
      <c r="F74" s="193" t="s">
        <v>105</v>
      </c>
      <c r="G74" s="194"/>
      <c r="H74" s="194"/>
      <c r="I74" s="194">
        <f>'PS02 PS02.01 Pol'!G120+'PS02 PS02.02 Pol'!G140</f>
        <v>0</v>
      </c>
      <c r="J74" s="191" t="str">
        <f>IF(I75=0,"",I74/I75*100)</f>
        <v/>
      </c>
    </row>
    <row r="75" spans="1:10" ht="25.5" customHeight="1" x14ac:dyDescent="0.2">
      <c r="A75" s="181"/>
      <c r="B75" s="188" t="s">
        <v>1</v>
      </c>
      <c r="C75" s="189"/>
      <c r="D75" s="190"/>
      <c r="E75" s="190"/>
      <c r="F75" s="195"/>
      <c r="G75" s="196"/>
      <c r="H75" s="196"/>
      <c r="I75" s="196">
        <f>SUM(I50:I74)</f>
        <v>0</v>
      </c>
      <c r="J75" s="192">
        <f>SUM(J50:J74)</f>
        <v>0</v>
      </c>
    </row>
    <row r="76" spans="1:10" x14ac:dyDescent="0.2">
      <c r="F76" s="133"/>
      <c r="G76" s="133"/>
      <c r="H76" s="133"/>
      <c r="I76" s="133"/>
      <c r="J76" s="134"/>
    </row>
    <row r="77" spans="1:10" x14ac:dyDescent="0.2">
      <c r="F77" s="133"/>
      <c r="G77" s="133"/>
      <c r="H77" s="133"/>
      <c r="I77" s="133"/>
      <c r="J77" s="134"/>
    </row>
    <row r="78" spans="1:10" x14ac:dyDescent="0.2">
      <c r="F78" s="133"/>
      <c r="G78" s="133"/>
      <c r="H78" s="133"/>
      <c r="I78" s="133"/>
      <c r="J78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106</v>
      </c>
    </row>
    <row r="2" spans="1:60" ht="24.95" customHeight="1" x14ac:dyDescent="0.2">
      <c r="A2" s="199" t="s">
        <v>8</v>
      </c>
      <c r="B2" s="49" t="s">
        <v>44</v>
      </c>
      <c r="C2" s="202" t="s">
        <v>45</v>
      </c>
      <c r="D2" s="200"/>
      <c r="E2" s="200"/>
      <c r="F2" s="200"/>
      <c r="G2" s="201"/>
      <c r="AG2" t="s">
        <v>107</v>
      </c>
    </row>
    <row r="3" spans="1:60" ht="24.95" customHeight="1" x14ac:dyDescent="0.2">
      <c r="A3" s="199" t="s">
        <v>9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108</v>
      </c>
      <c r="AG3" t="s">
        <v>109</v>
      </c>
    </row>
    <row r="4" spans="1:60" ht="24.95" customHeight="1" x14ac:dyDescent="0.2">
      <c r="A4" s="203" t="s">
        <v>10</v>
      </c>
      <c r="B4" s="204" t="s">
        <v>49</v>
      </c>
      <c r="C4" s="205" t="s">
        <v>50</v>
      </c>
      <c r="D4" s="206"/>
      <c r="E4" s="206"/>
      <c r="F4" s="206"/>
      <c r="G4" s="207"/>
      <c r="AG4" t="s">
        <v>110</v>
      </c>
    </row>
    <row r="5" spans="1:60" x14ac:dyDescent="0.2">
      <c r="D5" s="10"/>
    </row>
    <row r="6" spans="1:60" ht="38.25" x14ac:dyDescent="0.2">
      <c r="A6" s="209" t="s">
        <v>111</v>
      </c>
      <c r="B6" s="211" t="s">
        <v>112</v>
      </c>
      <c r="C6" s="211" t="s">
        <v>113</v>
      </c>
      <c r="D6" s="210" t="s">
        <v>114</v>
      </c>
      <c r="E6" s="209" t="s">
        <v>115</v>
      </c>
      <c r="F6" s="208" t="s">
        <v>116</v>
      </c>
      <c r="G6" s="209" t="s">
        <v>31</v>
      </c>
      <c r="H6" s="212" t="s">
        <v>32</v>
      </c>
      <c r="I6" s="212" t="s">
        <v>117</v>
      </c>
      <c r="J6" s="212" t="s">
        <v>33</v>
      </c>
      <c r="K6" s="212" t="s">
        <v>118</v>
      </c>
      <c r="L6" s="212" t="s">
        <v>119</v>
      </c>
      <c r="M6" s="212" t="s">
        <v>120</v>
      </c>
      <c r="N6" s="212" t="s">
        <v>121</v>
      </c>
      <c r="O6" s="212" t="s">
        <v>122</v>
      </c>
      <c r="P6" s="212" t="s">
        <v>123</v>
      </c>
      <c r="Q6" s="212" t="s">
        <v>124</v>
      </c>
      <c r="R6" s="212" t="s">
        <v>125</v>
      </c>
      <c r="S6" s="212" t="s">
        <v>126</v>
      </c>
      <c r="T6" s="212" t="s">
        <v>127</v>
      </c>
      <c r="U6" s="212" t="s">
        <v>128</v>
      </c>
      <c r="V6" s="212" t="s">
        <v>129</v>
      </c>
      <c r="W6" s="212" t="s">
        <v>130</v>
      </c>
      <c r="X6" s="212" t="s">
        <v>131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8" t="s">
        <v>132</v>
      </c>
      <c r="B8" s="239" t="s">
        <v>81</v>
      </c>
      <c r="C8" s="262" t="s">
        <v>82</v>
      </c>
      <c r="D8" s="240"/>
      <c r="E8" s="241"/>
      <c r="F8" s="242"/>
      <c r="G8" s="242">
        <f>SUMIF(AG9:AG18,"&lt;&gt;NOR",G9:G18)</f>
        <v>0</v>
      </c>
      <c r="H8" s="242"/>
      <c r="I8" s="242">
        <f>SUM(I9:I18)</f>
        <v>0</v>
      </c>
      <c r="J8" s="242"/>
      <c r="K8" s="242">
        <f>SUM(K9:K18)</f>
        <v>0</v>
      </c>
      <c r="L8" s="242"/>
      <c r="M8" s="242">
        <f>SUM(M9:M18)</f>
        <v>0</v>
      </c>
      <c r="N8" s="242"/>
      <c r="O8" s="242">
        <f>SUM(O9:O18)</f>
        <v>0.15</v>
      </c>
      <c r="P8" s="242"/>
      <c r="Q8" s="242">
        <f>SUM(Q9:Q18)</f>
        <v>0.09</v>
      </c>
      <c r="R8" s="242"/>
      <c r="S8" s="242"/>
      <c r="T8" s="243"/>
      <c r="U8" s="237"/>
      <c r="V8" s="237">
        <f>SUM(V9:V18)</f>
        <v>22.21</v>
      </c>
      <c r="W8" s="237"/>
      <c r="X8" s="237"/>
      <c r="AG8" t="s">
        <v>133</v>
      </c>
    </row>
    <row r="9" spans="1:60" outlineLevel="1" x14ac:dyDescent="0.2">
      <c r="A9" s="244">
        <v>1</v>
      </c>
      <c r="B9" s="245" t="s">
        <v>134</v>
      </c>
      <c r="C9" s="263" t="s">
        <v>135</v>
      </c>
      <c r="D9" s="246" t="s">
        <v>136</v>
      </c>
      <c r="E9" s="247">
        <v>3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9">
        <v>5.2999999999999998E-4</v>
      </c>
      <c r="O9" s="249">
        <f>ROUND(E9*N9,2)</f>
        <v>0</v>
      </c>
      <c r="P9" s="249">
        <v>0</v>
      </c>
      <c r="Q9" s="249">
        <f>ROUND(E9*P9,2)</f>
        <v>0</v>
      </c>
      <c r="R9" s="249"/>
      <c r="S9" s="249" t="s">
        <v>137</v>
      </c>
      <c r="T9" s="250" t="s">
        <v>137</v>
      </c>
      <c r="U9" s="233">
        <v>0.35</v>
      </c>
      <c r="V9" s="233">
        <f>ROUND(E9*U9,2)</f>
        <v>1.05</v>
      </c>
      <c r="W9" s="233"/>
      <c r="X9" s="233" t="s">
        <v>138</v>
      </c>
      <c r="Y9" s="213"/>
      <c r="Z9" s="213"/>
      <c r="AA9" s="213"/>
      <c r="AB9" s="213"/>
      <c r="AC9" s="213"/>
      <c r="AD9" s="213"/>
      <c r="AE9" s="213"/>
      <c r="AF9" s="213"/>
      <c r="AG9" s="213" t="s">
        <v>139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30"/>
      <c r="B10" s="231"/>
      <c r="C10" s="264" t="s">
        <v>140</v>
      </c>
      <c r="D10" s="251"/>
      <c r="E10" s="251"/>
      <c r="F10" s="251"/>
      <c r="G10" s="251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3"/>
      <c r="Z10" s="213"/>
      <c r="AA10" s="213"/>
      <c r="AB10" s="213"/>
      <c r="AC10" s="213"/>
      <c r="AD10" s="213"/>
      <c r="AE10" s="213"/>
      <c r="AF10" s="213"/>
      <c r="AG10" s="213" t="s">
        <v>141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52">
        <v>2</v>
      </c>
      <c r="B11" s="253" t="s">
        <v>142</v>
      </c>
      <c r="C11" s="265" t="s">
        <v>143</v>
      </c>
      <c r="D11" s="254" t="s">
        <v>136</v>
      </c>
      <c r="E11" s="255">
        <v>41</v>
      </c>
      <c r="F11" s="256"/>
      <c r="G11" s="257">
        <f>ROUND(E11*F11,2)</f>
        <v>0</v>
      </c>
      <c r="H11" s="256"/>
      <c r="I11" s="257">
        <f>ROUND(E11*H11,2)</f>
        <v>0</v>
      </c>
      <c r="J11" s="256"/>
      <c r="K11" s="257">
        <f>ROUND(E11*J11,2)</f>
        <v>0</v>
      </c>
      <c r="L11" s="257">
        <v>21</v>
      </c>
      <c r="M11" s="257">
        <f>G11*(1+L11/100)</f>
        <v>0</v>
      </c>
      <c r="N11" s="257">
        <v>0</v>
      </c>
      <c r="O11" s="257">
        <f>ROUND(E11*N11,2)</f>
        <v>0</v>
      </c>
      <c r="P11" s="257">
        <v>2.0999999999999999E-3</v>
      </c>
      <c r="Q11" s="257">
        <f>ROUND(E11*P11,2)</f>
        <v>0.09</v>
      </c>
      <c r="R11" s="257"/>
      <c r="S11" s="257" t="s">
        <v>137</v>
      </c>
      <c r="T11" s="258" t="s">
        <v>137</v>
      </c>
      <c r="U11" s="233">
        <v>0.2</v>
      </c>
      <c r="V11" s="233">
        <f>ROUND(E11*U11,2)</f>
        <v>8.1999999999999993</v>
      </c>
      <c r="W11" s="233"/>
      <c r="X11" s="233" t="s">
        <v>138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139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4">
        <v>3</v>
      </c>
      <c r="B12" s="245" t="s">
        <v>144</v>
      </c>
      <c r="C12" s="263" t="s">
        <v>145</v>
      </c>
      <c r="D12" s="246" t="s">
        <v>136</v>
      </c>
      <c r="E12" s="247">
        <v>48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9">
        <v>5.1000000000000004E-4</v>
      </c>
      <c r="O12" s="249">
        <f>ROUND(E12*N12,2)</f>
        <v>0.02</v>
      </c>
      <c r="P12" s="249">
        <v>0</v>
      </c>
      <c r="Q12" s="249">
        <f>ROUND(E12*P12,2)</f>
        <v>0</v>
      </c>
      <c r="R12" s="249"/>
      <c r="S12" s="249" t="s">
        <v>137</v>
      </c>
      <c r="T12" s="250" t="s">
        <v>137</v>
      </c>
      <c r="U12" s="233">
        <v>0.27</v>
      </c>
      <c r="V12" s="233">
        <f>ROUND(E12*U12,2)</f>
        <v>12.96</v>
      </c>
      <c r="W12" s="233"/>
      <c r="X12" s="233" t="s">
        <v>138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139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0"/>
      <c r="B13" s="231"/>
      <c r="C13" s="264" t="s">
        <v>140</v>
      </c>
      <c r="D13" s="251"/>
      <c r="E13" s="251"/>
      <c r="F13" s="251"/>
      <c r="G13" s="251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3"/>
      <c r="Z13" s="213"/>
      <c r="AA13" s="213"/>
      <c r="AB13" s="213"/>
      <c r="AC13" s="213"/>
      <c r="AD13" s="213"/>
      <c r="AE13" s="213"/>
      <c r="AF13" s="213"/>
      <c r="AG13" s="213" t="s">
        <v>141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52">
        <v>4</v>
      </c>
      <c r="B14" s="253" t="s">
        <v>146</v>
      </c>
      <c r="C14" s="265" t="s">
        <v>147</v>
      </c>
      <c r="D14" s="254" t="s">
        <v>136</v>
      </c>
      <c r="E14" s="255">
        <v>3</v>
      </c>
      <c r="F14" s="256"/>
      <c r="G14" s="257">
        <f>ROUND(E14*F14,2)</f>
        <v>0</v>
      </c>
      <c r="H14" s="256"/>
      <c r="I14" s="257">
        <f>ROUND(E14*H14,2)</f>
        <v>0</v>
      </c>
      <c r="J14" s="256"/>
      <c r="K14" s="257">
        <f>ROUND(E14*J14,2)</f>
        <v>0</v>
      </c>
      <c r="L14" s="257">
        <v>21</v>
      </c>
      <c r="M14" s="257">
        <f>G14*(1+L14/100)</f>
        <v>0</v>
      </c>
      <c r="N14" s="257">
        <v>1.6000000000000001E-3</v>
      </c>
      <c r="O14" s="257">
        <f>ROUND(E14*N14,2)</f>
        <v>0</v>
      </c>
      <c r="P14" s="257">
        <v>0</v>
      </c>
      <c r="Q14" s="257">
        <f>ROUND(E14*P14,2)</f>
        <v>0</v>
      </c>
      <c r="R14" s="257" t="s">
        <v>148</v>
      </c>
      <c r="S14" s="257" t="s">
        <v>137</v>
      </c>
      <c r="T14" s="258" t="s">
        <v>137</v>
      </c>
      <c r="U14" s="233">
        <v>0</v>
      </c>
      <c r="V14" s="233">
        <f>ROUND(E14*U14,2)</f>
        <v>0</v>
      </c>
      <c r="W14" s="233"/>
      <c r="X14" s="233" t="s">
        <v>149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150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52">
        <v>5</v>
      </c>
      <c r="B15" s="253" t="s">
        <v>151</v>
      </c>
      <c r="C15" s="265" t="s">
        <v>152</v>
      </c>
      <c r="D15" s="254" t="s">
        <v>153</v>
      </c>
      <c r="E15" s="255">
        <v>72</v>
      </c>
      <c r="F15" s="256"/>
      <c r="G15" s="257">
        <f>ROUND(E15*F15,2)</f>
        <v>0</v>
      </c>
      <c r="H15" s="256"/>
      <c r="I15" s="257">
        <f>ROUND(E15*H15,2)</f>
        <v>0</v>
      </c>
      <c r="J15" s="256"/>
      <c r="K15" s="257">
        <f>ROUND(E15*J15,2)</f>
        <v>0</v>
      </c>
      <c r="L15" s="257">
        <v>21</v>
      </c>
      <c r="M15" s="257">
        <f>G15*(1+L15/100)</f>
        <v>0</v>
      </c>
      <c r="N15" s="257">
        <v>1.83E-3</v>
      </c>
      <c r="O15" s="257">
        <f>ROUND(E15*N15,2)</f>
        <v>0.13</v>
      </c>
      <c r="P15" s="257">
        <v>0</v>
      </c>
      <c r="Q15" s="257">
        <f>ROUND(E15*P15,2)</f>
        <v>0</v>
      </c>
      <c r="R15" s="257" t="s">
        <v>148</v>
      </c>
      <c r="S15" s="257" t="s">
        <v>137</v>
      </c>
      <c r="T15" s="258" t="s">
        <v>137</v>
      </c>
      <c r="U15" s="233">
        <v>0</v>
      </c>
      <c r="V15" s="233">
        <f>ROUND(E15*U15,2)</f>
        <v>0</v>
      </c>
      <c r="W15" s="233"/>
      <c r="X15" s="233" t="s">
        <v>149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150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 x14ac:dyDescent="0.2">
      <c r="A16" s="244">
        <v>6</v>
      </c>
      <c r="B16" s="245" t="s">
        <v>154</v>
      </c>
      <c r="C16" s="263" t="s">
        <v>155</v>
      </c>
      <c r="D16" s="246" t="s">
        <v>153</v>
      </c>
      <c r="E16" s="247">
        <v>1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9">
        <v>2.3999999999999998E-3</v>
      </c>
      <c r="O16" s="249">
        <f>ROUND(E16*N16,2)</f>
        <v>0</v>
      </c>
      <c r="P16" s="249">
        <v>0</v>
      </c>
      <c r="Q16" s="249">
        <f>ROUND(E16*P16,2)</f>
        <v>0</v>
      </c>
      <c r="R16" s="249" t="s">
        <v>148</v>
      </c>
      <c r="S16" s="249" t="s">
        <v>137</v>
      </c>
      <c r="T16" s="250" t="s">
        <v>137</v>
      </c>
      <c r="U16" s="233">
        <v>0</v>
      </c>
      <c r="V16" s="233">
        <f>ROUND(E16*U16,2)</f>
        <v>0</v>
      </c>
      <c r="W16" s="233"/>
      <c r="X16" s="233" t="s">
        <v>149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150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0">
        <v>7</v>
      </c>
      <c r="B17" s="231" t="s">
        <v>156</v>
      </c>
      <c r="C17" s="266" t="s">
        <v>157</v>
      </c>
      <c r="D17" s="232" t="s">
        <v>0</v>
      </c>
      <c r="E17" s="259"/>
      <c r="F17" s="234"/>
      <c r="G17" s="233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 t="s">
        <v>137</v>
      </c>
      <c r="T17" s="233" t="s">
        <v>137</v>
      </c>
      <c r="U17" s="233">
        <v>0</v>
      </c>
      <c r="V17" s="233">
        <f>ROUND(E17*U17,2)</f>
        <v>0</v>
      </c>
      <c r="W17" s="233"/>
      <c r="X17" s="233" t="s">
        <v>158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159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0">
        <v>8</v>
      </c>
      <c r="B18" s="231" t="s">
        <v>160</v>
      </c>
      <c r="C18" s="266" t="s">
        <v>161</v>
      </c>
      <c r="D18" s="232" t="s">
        <v>0</v>
      </c>
      <c r="E18" s="259"/>
      <c r="F18" s="234"/>
      <c r="G18" s="233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3"/>
      <c r="S18" s="233" t="s">
        <v>137</v>
      </c>
      <c r="T18" s="233" t="s">
        <v>137</v>
      </c>
      <c r="U18" s="233">
        <v>0</v>
      </c>
      <c r="V18" s="233">
        <f>ROUND(E18*U18,2)</f>
        <v>0</v>
      </c>
      <c r="W18" s="233"/>
      <c r="X18" s="233" t="s">
        <v>158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159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x14ac:dyDescent="0.2">
      <c r="A19" s="238" t="s">
        <v>132</v>
      </c>
      <c r="B19" s="239" t="s">
        <v>83</v>
      </c>
      <c r="C19" s="262" t="s">
        <v>84</v>
      </c>
      <c r="D19" s="240"/>
      <c r="E19" s="241"/>
      <c r="F19" s="242"/>
      <c r="G19" s="242">
        <f>SUMIF(AG20:AG34,"&lt;&gt;NOR",G20:G34)</f>
        <v>0</v>
      </c>
      <c r="H19" s="242"/>
      <c r="I19" s="242">
        <f>SUM(I20:I34)</f>
        <v>0</v>
      </c>
      <c r="J19" s="242"/>
      <c r="K19" s="242">
        <f>SUM(K20:K34)</f>
        <v>0</v>
      </c>
      <c r="L19" s="242"/>
      <c r="M19" s="242">
        <f>SUM(M20:M34)</f>
        <v>0</v>
      </c>
      <c r="N19" s="242"/>
      <c r="O19" s="242">
        <f>SUM(O20:O34)</f>
        <v>0.42000000000000004</v>
      </c>
      <c r="P19" s="242"/>
      <c r="Q19" s="242">
        <f>SUM(Q20:Q34)</f>
        <v>0</v>
      </c>
      <c r="R19" s="242"/>
      <c r="S19" s="242"/>
      <c r="T19" s="243"/>
      <c r="U19" s="237"/>
      <c r="V19" s="237">
        <f>SUM(V20:V34)</f>
        <v>25.64</v>
      </c>
      <c r="W19" s="237"/>
      <c r="X19" s="237"/>
      <c r="AG19" t="s">
        <v>133</v>
      </c>
    </row>
    <row r="20" spans="1:60" ht="33.75" outlineLevel="1" x14ac:dyDescent="0.2">
      <c r="A20" s="244">
        <v>9</v>
      </c>
      <c r="B20" s="245" t="s">
        <v>162</v>
      </c>
      <c r="C20" s="263" t="s">
        <v>163</v>
      </c>
      <c r="D20" s="246" t="s">
        <v>164</v>
      </c>
      <c r="E20" s="247">
        <v>2</v>
      </c>
      <c r="F20" s="248"/>
      <c r="G20" s="249">
        <f>ROUND(E20*F20,2)</f>
        <v>0</v>
      </c>
      <c r="H20" s="248"/>
      <c r="I20" s="249">
        <f>ROUND(E20*H20,2)</f>
        <v>0</v>
      </c>
      <c r="J20" s="248"/>
      <c r="K20" s="249">
        <f>ROUND(E20*J20,2)</f>
        <v>0</v>
      </c>
      <c r="L20" s="249">
        <v>21</v>
      </c>
      <c r="M20" s="249">
        <f>G20*(1+L20/100)</f>
        <v>0</v>
      </c>
      <c r="N20" s="249">
        <v>8.6709999999999995E-2</v>
      </c>
      <c r="O20" s="249">
        <f>ROUND(E20*N20,2)</f>
        <v>0.17</v>
      </c>
      <c r="P20" s="249">
        <v>0</v>
      </c>
      <c r="Q20" s="249">
        <f>ROUND(E20*P20,2)</f>
        <v>0</v>
      </c>
      <c r="R20" s="249"/>
      <c r="S20" s="249" t="s">
        <v>137</v>
      </c>
      <c r="T20" s="250" t="s">
        <v>137</v>
      </c>
      <c r="U20" s="233">
        <v>4.1820000000000004</v>
      </c>
      <c r="V20" s="233">
        <f>ROUND(E20*U20,2)</f>
        <v>8.36</v>
      </c>
      <c r="W20" s="233"/>
      <c r="X20" s="233" t="s">
        <v>138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139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0"/>
      <c r="B21" s="231"/>
      <c r="C21" s="264" t="s">
        <v>165</v>
      </c>
      <c r="D21" s="251"/>
      <c r="E21" s="251"/>
      <c r="F21" s="251"/>
      <c r="G21" s="251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3"/>
      <c r="Z21" s="213"/>
      <c r="AA21" s="213"/>
      <c r="AB21" s="213"/>
      <c r="AC21" s="213"/>
      <c r="AD21" s="213"/>
      <c r="AE21" s="213"/>
      <c r="AF21" s="213"/>
      <c r="AG21" s="213" t="s">
        <v>141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33.75" outlineLevel="1" x14ac:dyDescent="0.2">
      <c r="A22" s="252">
        <v>10</v>
      </c>
      <c r="B22" s="253" t="s">
        <v>166</v>
      </c>
      <c r="C22" s="265" t="s">
        <v>167</v>
      </c>
      <c r="D22" s="254" t="s">
        <v>164</v>
      </c>
      <c r="E22" s="255">
        <v>2</v>
      </c>
      <c r="F22" s="256"/>
      <c r="G22" s="257">
        <f>ROUND(E22*F22,2)</f>
        <v>0</v>
      </c>
      <c r="H22" s="256"/>
      <c r="I22" s="257">
        <f>ROUND(E22*H22,2)</f>
        <v>0</v>
      </c>
      <c r="J22" s="256"/>
      <c r="K22" s="257">
        <f>ROUND(E22*J22,2)</f>
        <v>0</v>
      </c>
      <c r="L22" s="257">
        <v>21</v>
      </c>
      <c r="M22" s="257">
        <f>G22*(1+L22/100)</f>
        <v>0</v>
      </c>
      <c r="N22" s="257">
        <v>1.128E-2</v>
      </c>
      <c r="O22" s="257">
        <f>ROUND(E22*N22,2)</f>
        <v>0.02</v>
      </c>
      <c r="P22" s="257">
        <v>0</v>
      </c>
      <c r="Q22" s="257">
        <f>ROUND(E22*P22,2)</f>
        <v>0</v>
      </c>
      <c r="R22" s="257"/>
      <c r="S22" s="257" t="s">
        <v>137</v>
      </c>
      <c r="T22" s="258" t="s">
        <v>137</v>
      </c>
      <c r="U22" s="233">
        <v>0.13</v>
      </c>
      <c r="V22" s="233">
        <f>ROUND(E22*U22,2)</f>
        <v>0.26</v>
      </c>
      <c r="W22" s="233"/>
      <c r="X22" s="233" t="s">
        <v>138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139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33.75" outlineLevel="1" x14ac:dyDescent="0.2">
      <c r="A23" s="252">
        <v>11</v>
      </c>
      <c r="B23" s="253" t="s">
        <v>168</v>
      </c>
      <c r="C23" s="265" t="s">
        <v>169</v>
      </c>
      <c r="D23" s="254" t="s">
        <v>164</v>
      </c>
      <c r="E23" s="255">
        <v>2</v>
      </c>
      <c r="F23" s="256"/>
      <c r="G23" s="257">
        <f>ROUND(E23*F23,2)</f>
        <v>0</v>
      </c>
      <c r="H23" s="256"/>
      <c r="I23" s="257">
        <f>ROUND(E23*H23,2)</f>
        <v>0</v>
      </c>
      <c r="J23" s="256"/>
      <c r="K23" s="257">
        <f>ROUND(E23*J23,2)</f>
        <v>0</v>
      </c>
      <c r="L23" s="257">
        <v>21</v>
      </c>
      <c r="M23" s="257">
        <f>G23*(1+L23/100)</f>
        <v>0</v>
      </c>
      <c r="N23" s="257">
        <v>1.1299999999999999E-3</v>
      </c>
      <c r="O23" s="257">
        <f>ROUND(E23*N23,2)</f>
        <v>0</v>
      </c>
      <c r="P23" s="257">
        <v>0</v>
      </c>
      <c r="Q23" s="257">
        <f>ROUND(E23*P23,2)</f>
        <v>0</v>
      </c>
      <c r="R23" s="257"/>
      <c r="S23" s="257" t="s">
        <v>137</v>
      </c>
      <c r="T23" s="258" t="s">
        <v>137</v>
      </c>
      <c r="U23" s="233">
        <v>0.439</v>
      </c>
      <c r="V23" s="233">
        <f>ROUND(E23*U23,2)</f>
        <v>0.88</v>
      </c>
      <c r="W23" s="233"/>
      <c r="X23" s="233" t="s">
        <v>138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139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33.75" outlineLevel="1" x14ac:dyDescent="0.2">
      <c r="A24" s="252">
        <v>12</v>
      </c>
      <c r="B24" s="253" t="s">
        <v>170</v>
      </c>
      <c r="C24" s="265" t="s">
        <v>171</v>
      </c>
      <c r="D24" s="254" t="s">
        <v>164</v>
      </c>
      <c r="E24" s="255">
        <v>6</v>
      </c>
      <c r="F24" s="256"/>
      <c r="G24" s="257">
        <f>ROUND(E24*F24,2)</f>
        <v>0</v>
      </c>
      <c r="H24" s="256"/>
      <c r="I24" s="257">
        <f>ROUND(E24*H24,2)</f>
        <v>0</v>
      </c>
      <c r="J24" s="256"/>
      <c r="K24" s="257">
        <f>ROUND(E24*J24,2)</f>
        <v>0</v>
      </c>
      <c r="L24" s="257">
        <v>21</v>
      </c>
      <c r="M24" s="257">
        <f>G24*(1+L24/100)</f>
        <v>0</v>
      </c>
      <c r="N24" s="257">
        <v>1.58E-3</v>
      </c>
      <c r="O24" s="257">
        <f>ROUND(E24*N24,2)</f>
        <v>0.01</v>
      </c>
      <c r="P24" s="257">
        <v>0</v>
      </c>
      <c r="Q24" s="257">
        <f>ROUND(E24*P24,2)</f>
        <v>0</v>
      </c>
      <c r="R24" s="257"/>
      <c r="S24" s="257" t="s">
        <v>137</v>
      </c>
      <c r="T24" s="258" t="s">
        <v>137</v>
      </c>
      <c r="U24" s="233">
        <v>0.53</v>
      </c>
      <c r="V24" s="233">
        <f>ROUND(E24*U24,2)</f>
        <v>3.18</v>
      </c>
      <c r="W24" s="233"/>
      <c r="X24" s="233" t="s">
        <v>138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139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33.75" outlineLevel="1" x14ac:dyDescent="0.2">
      <c r="A25" s="252">
        <v>13</v>
      </c>
      <c r="B25" s="253" t="s">
        <v>172</v>
      </c>
      <c r="C25" s="265" t="s">
        <v>173</v>
      </c>
      <c r="D25" s="254" t="s">
        <v>164</v>
      </c>
      <c r="E25" s="255">
        <v>2</v>
      </c>
      <c r="F25" s="256"/>
      <c r="G25" s="257">
        <f>ROUND(E25*F25,2)</f>
        <v>0</v>
      </c>
      <c r="H25" s="256"/>
      <c r="I25" s="257">
        <f>ROUND(E25*H25,2)</f>
        <v>0</v>
      </c>
      <c r="J25" s="256"/>
      <c r="K25" s="257">
        <f>ROUND(E25*J25,2)</f>
        <v>0</v>
      </c>
      <c r="L25" s="257">
        <v>21</v>
      </c>
      <c r="M25" s="257">
        <f>G25*(1+L25/100)</f>
        <v>0</v>
      </c>
      <c r="N25" s="257">
        <v>4.6100000000000004E-3</v>
      </c>
      <c r="O25" s="257">
        <f>ROUND(E25*N25,2)</f>
        <v>0.01</v>
      </c>
      <c r="P25" s="257">
        <v>0</v>
      </c>
      <c r="Q25" s="257">
        <f>ROUND(E25*P25,2)</f>
        <v>0</v>
      </c>
      <c r="R25" s="257"/>
      <c r="S25" s="257" t="s">
        <v>137</v>
      </c>
      <c r="T25" s="258" t="s">
        <v>137</v>
      </c>
      <c r="U25" s="233">
        <v>1.2170000000000001</v>
      </c>
      <c r="V25" s="233">
        <f>ROUND(E25*U25,2)</f>
        <v>2.4300000000000002</v>
      </c>
      <c r="W25" s="233"/>
      <c r="X25" s="233" t="s">
        <v>138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139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52">
        <v>14</v>
      </c>
      <c r="B26" s="253" t="s">
        <v>174</v>
      </c>
      <c r="C26" s="265" t="s">
        <v>175</v>
      </c>
      <c r="D26" s="254" t="s">
        <v>164</v>
      </c>
      <c r="E26" s="255">
        <v>2</v>
      </c>
      <c r="F26" s="256"/>
      <c r="G26" s="257">
        <f>ROUND(E26*F26,2)</f>
        <v>0</v>
      </c>
      <c r="H26" s="256"/>
      <c r="I26" s="257">
        <f>ROUND(E26*H26,2)</f>
        <v>0</v>
      </c>
      <c r="J26" s="256"/>
      <c r="K26" s="257">
        <f>ROUND(E26*J26,2)</f>
        <v>0</v>
      </c>
      <c r="L26" s="257">
        <v>21</v>
      </c>
      <c r="M26" s="257">
        <f>G26*(1+L26/100)</f>
        <v>0</v>
      </c>
      <c r="N26" s="257">
        <v>6.6549999999999998E-2</v>
      </c>
      <c r="O26" s="257">
        <f>ROUND(E26*N26,2)</f>
        <v>0.13</v>
      </c>
      <c r="P26" s="257">
        <v>0</v>
      </c>
      <c r="Q26" s="257">
        <f>ROUND(E26*P26,2)</f>
        <v>0</v>
      </c>
      <c r="R26" s="257"/>
      <c r="S26" s="257" t="s">
        <v>137</v>
      </c>
      <c r="T26" s="258" t="s">
        <v>137</v>
      </c>
      <c r="U26" s="233">
        <v>0.9</v>
      </c>
      <c r="V26" s="233">
        <f>ROUND(E26*U26,2)</f>
        <v>1.8</v>
      </c>
      <c r="W26" s="233"/>
      <c r="X26" s="233" t="s">
        <v>138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139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52">
        <v>15</v>
      </c>
      <c r="B27" s="253" t="s">
        <v>176</v>
      </c>
      <c r="C27" s="265" t="s">
        <v>177</v>
      </c>
      <c r="D27" s="254" t="s">
        <v>164</v>
      </c>
      <c r="E27" s="255">
        <v>2</v>
      </c>
      <c r="F27" s="256"/>
      <c r="G27" s="257">
        <f>ROUND(E27*F27,2)</f>
        <v>0</v>
      </c>
      <c r="H27" s="256"/>
      <c r="I27" s="257">
        <f>ROUND(E27*H27,2)</f>
        <v>0</v>
      </c>
      <c r="J27" s="256"/>
      <c r="K27" s="257">
        <f>ROUND(E27*J27,2)</f>
        <v>0</v>
      </c>
      <c r="L27" s="257">
        <v>21</v>
      </c>
      <c r="M27" s="257">
        <f>G27*(1+L27/100)</f>
        <v>0</v>
      </c>
      <c r="N27" s="257">
        <v>2.3999999999999998E-3</v>
      </c>
      <c r="O27" s="257">
        <f>ROUND(E27*N27,2)</f>
        <v>0</v>
      </c>
      <c r="P27" s="257">
        <v>0</v>
      </c>
      <c r="Q27" s="257">
        <f>ROUND(E27*P27,2)</f>
        <v>0</v>
      </c>
      <c r="R27" s="257"/>
      <c r="S27" s="257" t="s">
        <v>137</v>
      </c>
      <c r="T27" s="258" t="s">
        <v>137</v>
      </c>
      <c r="U27" s="233">
        <v>0.13</v>
      </c>
      <c r="V27" s="233">
        <f>ROUND(E27*U27,2)</f>
        <v>0.26</v>
      </c>
      <c r="W27" s="233"/>
      <c r="X27" s="233" t="s">
        <v>138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139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52">
        <v>16</v>
      </c>
      <c r="B28" s="253" t="s">
        <v>178</v>
      </c>
      <c r="C28" s="265" t="s">
        <v>179</v>
      </c>
      <c r="D28" s="254" t="s">
        <v>180</v>
      </c>
      <c r="E28" s="255">
        <v>1</v>
      </c>
      <c r="F28" s="256"/>
      <c r="G28" s="257">
        <f>ROUND(E28*F28,2)</f>
        <v>0</v>
      </c>
      <c r="H28" s="256"/>
      <c r="I28" s="257">
        <f>ROUND(E28*H28,2)</f>
        <v>0</v>
      </c>
      <c r="J28" s="256"/>
      <c r="K28" s="257">
        <f>ROUND(E28*J28,2)</f>
        <v>0</v>
      </c>
      <c r="L28" s="257">
        <v>21</v>
      </c>
      <c r="M28" s="257">
        <f>G28*(1+L28/100)</f>
        <v>0</v>
      </c>
      <c r="N28" s="257">
        <v>2.1069999999999998E-2</v>
      </c>
      <c r="O28" s="257">
        <f>ROUND(E28*N28,2)</f>
        <v>0.02</v>
      </c>
      <c r="P28" s="257">
        <v>0</v>
      </c>
      <c r="Q28" s="257">
        <f>ROUND(E28*P28,2)</f>
        <v>0</v>
      </c>
      <c r="R28" s="257"/>
      <c r="S28" s="257" t="s">
        <v>137</v>
      </c>
      <c r="T28" s="258" t="s">
        <v>137</v>
      </c>
      <c r="U28" s="233">
        <v>2.1640000000000001</v>
      </c>
      <c r="V28" s="233">
        <f>ROUND(E28*U28,2)</f>
        <v>2.16</v>
      </c>
      <c r="W28" s="233"/>
      <c r="X28" s="233" t="s">
        <v>138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139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52">
        <v>17</v>
      </c>
      <c r="B29" s="253" t="s">
        <v>181</v>
      </c>
      <c r="C29" s="265" t="s">
        <v>182</v>
      </c>
      <c r="D29" s="254" t="s">
        <v>180</v>
      </c>
      <c r="E29" s="255">
        <v>1</v>
      </c>
      <c r="F29" s="256"/>
      <c r="G29" s="257">
        <f>ROUND(E29*F29,2)</f>
        <v>0</v>
      </c>
      <c r="H29" s="256"/>
      <c r="I29" s="257">
        <f>ROUND(E29*H29,2)</f>
        <v>0</v>
      </c>
      <c r="J29" s="256"/>
      <c r="K29" s="257">
        <f>ROUND(E29*J29,2)</f>
        <v>0</v>
      </c>
      <c r="L29" s="257">
        <v>21</v>
      </c>
      <c r="M29" s="257">
        <f>G29*(1+L29/100)</f>
        <v>0</v>
      </c>
      <c r="N29" s="257">
        <v>5.9000000000000003E-4</v>
      </c>
      <c r="O29" s="257">
        <f>ROUND(E29*N29,2)</f>
        <v>0</v>
      </c>
      <c r="P29" s="257">
        <v>0</v>
      </c>
      <c r="Q29" s="257">
        <f>ROUND(E29*P29,2)</f>
        <v>0</v>
      </c>
      <c r="R29" s="257"/>
      <c r="S29" s="257" t="s">
        <v>137</v>
      </c>
      <c r="T29" s="258" t="s">
        <v>137</v>
      </c>
      <c r="U29" s="233">
        <v>0.59</v>
      </c>
      <c r="V29" s="233">
        <f>ROUND(E29*U29,2)</f>
        <v>0.59</v>
      </c>
      <c r="W29" s="233"/>
      <c r="X29" s="233" t="s">
        <v>138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139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52">
        <v>18</v>
      </c>
      <c r="B30" s="253" t="s">
        <v>183</v>
      </c>
      <c r="C30" s="265" t="s">
        <v>184</v>
      </c>
      <c r="D30" s="254" t="s">
        <v>164</v>
      </c>
      <c r="E30" s="255">
        <v>1</v>
      </c>
      <c r="F30" s="256"/>
      <c r="G30" s="257">
        <f>ROUND(E30*F30,2)</f>
        <v>0</v>
      </c>
      <c r="H30" s="256"/>
      <c r="I30" s="257">
        <f>ROUND(E30*H30,2)</f>
        <v>0</v>
      </c>
      <c r="J30" s="256"/>
      <c r="K30" s="257">
        <f>ROUND(E30*J30,2)</f>
        <v>0</v>
      </c>
      <c r="L30" s="257">
        <v>21</v>
      </c>
      <c r="M30" s="257">
        <f>G30*(1+L30/100)</f>
        <v>0</v>
      </c>
      <c r="N30" s="257">
        <v>0.05</v>
      </c>
      <c r="O30" s="257">
        <f>ROUND(E30*N30,2)</f>
        <v>0.05</v>
      </c>
      <c r="P30" s="257">
        <v>0</v>
      </c>
      <c r="Q30" s="257">
        <f>ROUND(E30*P30,2)</f>
        <v>0</v>
      </c>
      <c r="R30" s="257" t="s">
        <v>148</v>
      </c>
      <c r="S30" s="257" t="s">
        <v>137</v>
      </c>
      <c r="T30" s="258" t="s">
        <v>137</v>
      </c>
      <c r="U30" s="233">
        <v>0</v>
      </c>
      <c r="V30" s="233">
        <f>ROUND(E30*U30,2)</f>
        <v>0</v>
      </c>
      <c r="W30" s="233"/>
      <c r="X30" s="233" t="s">
        <v>149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150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 x14ac:dyDescent="0.2">
      <c r="A31" s="252">
        <v>19</v>
      </c>
      <c r="B31" s="253" t="s">
        <v>185</v>
      </c>
      <c r="C31" s="265" t="s">
        <v>186</v>
      </c>
      <c r="D31" s="254" t="s">
        <v>164</v>
      </c>
      <c r="E31" s="255">
        <v>1</v>
      </c>
      <c r="F31" s="256"/>
      <c r="G31" s="257">
        <f>ROUND(E31*F31,2)</f>
        <v>0</v>
      </c>
      <c r="H31" s="256"/>
      <c r="I31" s="257">
        <f>ROUND(E31*H31,2)</f>
        <v>0</v>
      </c>
      <c r="J31" s="256"/>
      <c r="K31" s="257">
        <f>ROUND(E31*J31,2)</f>
        <v>0</v>
      </c>
      <c r="L31" s="257">
        <v>21</v>
      </c>
      <c r="M31" s="257">
        <f>G31*(1+L31/100)</f>
        <v>0</v>
      </c>
      <c r="N31" s="257">
        <v>9.3200000000000002E-3</v>
      </c>
      <c r="O31" s="257">
        <f>ROUND(E31*N31,2)</f>
        <v>0.01</v>
      </c>
      <c r="P31" s="257">
        <v>0</v>
      </c>
      <c r="Q31" s="257">
        <f>ROUND(E31*P31,2)</f>
        <v>0</v>
      </c>
      <c r="R31" s="257"/>
      <c r="S31" s="257" t="s">
        <v>187</v>
      </c>
      <c r="T31" s="258" t="s">
        <v>188</v>
      </c>
      <c r="U31" s="233">
        <v>5.72</v>
      </c>
      <c r="V31" s="233">
        <f>ROUND(E31*U31,2)</f>
        <v>5.72</v>
      </c>
      <c r="W31" s="233"/>
      <c r="X31" s="233" t="s">
        <v>149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150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4">
        <v>20</v>
      </c>
      <c r="B32" s="245" t="s">
        <v>189</v>
      </c>
      <c r="C32" s="263" t="s">
        <v>190</v>
      </c>
      <c r="D32" s="246" t="s">
        <v>164</v>
      </c>
      <c r="E32" s="247">
        <v>4</v>
      </c>
      <c r="F32" s="248"/>
      <c r="G32" s="249">
        <f>ROUND(E32*F32,2)</f>
        <v>0</v>
      </c>
      <c r="H32" s="248"/>
      <c r="I32" s="249">
        <f>ROUND(E32*H32,2)</f>
        <v>0</v>
      </c>
      <c r="J32" s="248"/>
      <c r="K32" s="249">
        <f>ROUND(E32*J32,2)</f>
        <v>0</v>
      </c>
      <c r="L32" s="249">
        <v>21</v>
      </c>
      <c r="M32" s="249">
        <f>G32*(1+L32/100)</f>
        <v>0</v>
      </c>
      <c r="N32" s="249">
        <v>0</v>
      </c>
      <c r="O32" s="249">
        <f>ROUND(E32*N32,2)</f>
        <v>0</v>
      </c>
      <c r="P32" s="249">
        <v>0</v>
      </c>
      <c r="Q32" s="249">
        <f>ROUND(E32*P32,2)</f>
        <v>0</v>
      </c>
      <c r="R32" s="249"/>
      <c r="S32" s="249" t="s">
        <v>187</v>
      </c>
      <c r="T32" s="250" t="s">
        <v>188</v>
      </c>
      <c r="U32" s="233">
        <v>0</v>
      </c>
      <c r="V32" s="233">
        <f>ROUND(E32*U32,2)</f>
        <v>0</v>
      </c>
      <c r="W32" s="233"/>
      <c r="X32" s="233" t="s">
        <v>149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150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0">
        <v>21</v>
      </c>
      <c r="B33" s="231" t="s">
        <v>191</v>
      </c>
      <c r="C33" s="266" t="s">
        <v>192</v>
      </c>
      <c r="D33" s="232" t="s">
        <v>0</v>
      </c>
      <c r="E33" s="259"/>
      <c r="F33" s="234"/>
      <c r="G33" s="233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 t="s">
        <v>137</v>
      </c>
      <c r="T33" s="233" t="s">
        <v>137</v>
      </c>
      <c r="U33" s="233">
        <v>0</v>
      </c>
      <c r="V33" s="233">
        <f>ROUND(E33*U33,2)</f>
        <v>0</v>
      </c>
      <c r="W33" s="233"/>
      <c r="X33" s="233" t="s">
        <v>158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159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0">
        <v>22</v>
      </c>
      <c r="B34" s="231" t="s">
        <v>193</v>
      </c>
      <c r="C34" s="266" t="s">
        <v>194</v>
      </c>
      <c r="D34" s="232" t="s">
        <v>0</v>
      </c>
      <c r="E34" s="259"/>
      <c r="F34" s="234"/>
      <c r="G34" s="233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3"/>
      <c r="S34" s="233" t="s">
        <v>137</v>
      </c>
      <c r="T34" s="233" t="s">
        <v>137</v>
      </c>
      <c r="U34" s="233">
        <v>0</v>
      </c>
      <c r="V34" s="233">
        <f>ROUND(E34*U34,2)</f>
        <v>0</v>
      </c>
      <c r="W34" s="233"/>
      <c r="X34" s="233" t="s">
        <v>158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159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x14ac:dyDescent="0.2">
      <c r="A35" s="238" t="s">
        <v>132</v>
      </c>
      <c r="B35" s="239" t="s">
        <v>85</v>
      </c>
      <c r="C35" s="262" t="s">
        <v>86</v>
      </c>
      <c r="D35" s="240"/>
      <c r="E35" s="241"/>
      <c r="F35" s="242"/>
      <c r="G35" s="242">
        <f>SUMIF(AG36:AG55,"&lt;&gt;NOR",G36:G55)</f>
        <v>0</v>
      </c>
      <c r="H35" s="242"/>
      <c r="I35" s="242">
        <f>SUM(I36:I55)</f>
        <v>0</v>
      </c>
      <c r="J35" s="242"/>
      <c r="K35" s="242">
        <f>SUM(K36:K55)</f>
        <v>0</v>
      </c>
      <c r="L35" s="242"/>
      <c r="M35" s="242">
        <f>SUM(M36:M55)</f>
        <v>0</v>
      </c>
      <c r="N35" s="242"/>
      <c r="O35" s="242">
        <f>SUM(O36:O55)</f>
        <v>1.26</v>
      </c>
      <c r="P35" s="242"/>
      <c r="Q35" s="242">
        <f>SUM(Q36:Q55)</f>
        <v>0.72000000000000008</v>
      </c>
      <c r="R35" s="242"/>
      <c r="S35" s="242"/>
      <c r="T35" s="243"/>
      <c r="U35" s="237"/>
      <c r="V35" s="237">
        <f>SUM(V36:V55)</f>
        <v>116.38</v>
      </c>
      <c r="W35" s="237"/>
      <c r="X35" s="237"/>
      <c r="AG35" t="s">
        <v>133</v>
      </c>
    </row>
    <row r="36" spans="1:60" outlineLevel="1" x14ac:dyDescent="0.2">
      <c r="A36" s="244">
        <v>23</v>
      </c>
      <c r="B36" s="245" t="s">
        <v>195</v>
      </c>
      <c r="C36" s="263" t="s">
        <v>196</v>
      </c>
      <c r="D36" s="246" t="s">
        <v>153</v>
      </c>
      <c r="E36" s="247">
        <v>1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9">
        <v>7.0400000000000003E-3</v>
      </c>
      <c r="O36" s="249">
        <f>ROUND(E36*N36,2)</f>
        <v>0.01</v>
      </c>
      <c r="P36" s="249">
        <v>0</v>
      </c>
      <c r="Q36" s="249">
        <f>ROUND(E36*P36,2)</f>
        <v>0</v>
      </c>
      <c r="R36" s="249"/>
      <c r="S36" s="249" t="s">
        <v>137</v>
      </c>
      <c r="T36" s="250" t="s">
        <v>137</v>
      </c>
      <c r="U36" s="233">
        <v>0.56499999999999995</v>
      </c>
      <c r="V36" s="233">
        <f>ROUND(E36*U36,2)</f>
        <v>0.56999999999999995</v>
      </c>
      <c r="W36" s="233"/>
      <c r="X36" s="233" t="s">
        <v>138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139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30"/>
      <c r="B37" s="231"/>
      <c r="C37" s="264" t="s">
        <v>197</v>
      </c>
      <c r="D37" s="251"/>
      <c r="E37" s="251"/>
      <c r="F37" s="251"/>
      <c r="G37" s="251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3"/>
      <c r="Z37" s="213"/>
      <c r="AA37" s="213"/>
      <c r="AB37" s="213"/>
      <c r="AC37" s="213"/>
      <c r="AD37" s="213"/>
      <c r="AE37" s="213"/>
      <c r="AF37" s="213"/>
      <c r="AG37" s="213" t="s">
        <v>141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4">
        <v>24</v>
      </c>
      <c r="B38" s="245" t="s">
        <v>198</v>
      </c>
      <c r="C38" s="263" t="s">
        <v>199</v>
      </c>
      <c r="D38" s="246" t="s">
        <v>153</v>
      </c>
      <c r="E38" s="247">
        <v>72</v>
      </c>
      <c r="F38" s="248"/>
      <c r="G38" s="249">
        <f>ROUND(E38*F38,2)</f>
        <v>0</v>
      </c>
      <c r="H38" s="248"/>
      <c r="I38" s="249">
        <f>ROUND(E38*H38,2)</f>
        <v>0</v>
      </c>
      <c r="J38" s="248"/>
      <c r="K38" s="249">
        <f>ROUND(E38*J38,2)</f>
        <v>0</v>
      </c>
      <c r="L38" s="249">
        <v>21</v>
      </c>
      <c r="M38" s="249">
        <f>G38*(1+L38/100)</f>
        <v>0</v>
      </c>
      <c r="N38" s="249">
        <v>1.7129999999999999E-2</v>
      </c>
      <c r="O38" s="249">
        <f>ROUND(E38*N38,2)</f>
        <v>1.23</v>
      </c>
      <c r="P38" s="249">
        <v>0</v>
      </c>
      <c r="Q38" s="249">
        <f>ROUND(E38*P38,2)</f>
        <v>0</v>
      </c>
      <c r="R38" s="249"/>
      <c r="S38" s="249" t="s">
        <v>137</v>
      </c>
      <c r="T38" s="250" t="s">
        <v>137</v>
      </c>
      <c r="U38" s="233">
        <v>1.206</v>
      </c>
      <c r="V38" s="233">
        <f>ROUND(E38*U38,2)</f>
        <v>86.83</v>
      </c>
      <c r="W38" s="233"/>
      <c r="X38" s="233" t="s">
        <v>138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139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0"/>
      <c r="B39" s="231"/>
      <c r="C39" s="264" t="s">
        <v>197</v>
      </c>
      <c r="D39" s="251"/>
      <c r="E39" s="251"/>
      <c r="F39" s="251"/>
      <c r="G39" s="251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3"/>
      <c r="Z39" s="213"/>
      <c r="AA39" s="213"/>
      <c r="AB39" s="213"/>
      <c r="AC39" s="213"/>
      <c r="AD39" s="213"/>
      <c r="AE39" s="213"/>
      <c r="AF39" s="213"/>
      <c r="AG39" s="213" t="s">
        <v>141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4">
        <v>25</v>
      </c>
      <c r="B40" s="245" t="s">
        <v>200</v>
      </c>
      <c r="C40" s="263" t="s">
        <v>201</v>
      </c>
      <c r="D40" s="246" t="s">
        <v>153</v>
      </c>
      <c r="E40" s="247">
        <v>1</v>
      </c>
      <c r="F40" s="248"/>
      <c r="G40" s="249">
        <f>ROUND(E40*F40,2)</f>
        <v>0</v>
      </c>
      <c r="H40" s="248"/>
      <c r="I40" s="249">
        <f>ROUND(E40*H40,2)</f>
        <v>0</v>
      </c>
      <c r="J40" s="248"/>
      <c r="K40" s="249">
        <f>ROUND(E40*J40,2)</f>
        <v>0</v>
      </c>
      <c r="L40" s="249">
        <v>21</v>
      </c>
      <c r="M40" s="249">
        <f>G40*(1+L40/100)</f>
        <v>0</v>
      </c>
      <c r="N40" s="249">
        <v>2.1729999999999999E-2</v>
      </c>
      <c r="O40" s="249">
        <f>ROUND(E40*N40,2)</f>
        <v>0.02</v>
      </c>
      <c r="P40" s="249">
        <v>0</v>
      </c>
      <c r="Q40" s="249">
        <f>ROUND(E40*P40,2)</f>
        <v>0</v>
      </c>
      <c r="R40" s="249"/>
      <c r="S40" s="249" t="s">
        <v>137</v>
      </c>
      <c r="T40" s="250" t="s">
        <v>137</v>
      </c>
      <c r="U40" s="233">
        <v>1.4</v>
      </c>
      <c r="V40" s="233">
        <f>ROUND(E40*U40,2)</f>
        <v>1.4</v>
      </c>
      <c r="W40" s="233"/>
      <c r="X40" s="233" t="s">
        <v>138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139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0"/>
      <c r="B41" s="231"/>
      <c r="C41" s="264" t="s">
        <v>197</v>
      </c>
      <c r="D41" s="251"/>
      <c r="E41" s="251"/>
      <c r="F41" s="251"/>
      <c r="G41" s="251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3"/>
      <c r="Z41" s="213"/>
      <c r="AA41" s="213"/>
      <c r="AB41" s="213"/>
      <c r="AC41" s="213"/>
      <c r="AD41" s="213"/>
      <c r="AE41" s="213"/>
      <c r="AF41" s="213"/>
      <c r="AG41" s="213" t="s">
        <v>141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52">
        <v>26</v>
      </c>
      <c r="B42" s="253" t="s">
        <v>202</v>
      </c>
      <c r="C42" s="265" t="s">
        <v>203</v>
      </c>
      <c r="D42" s="254" t="s">
        <v>164</v>
      </c>
      <c r="E42" s="255">
        <v>2</v>
      </c>
      <c r="F42" s="256"/>
      <c r="G42" s="257">
        <f>ROUND(E42*F42,2)</f>
        <v>0</v>
      </c>
      <c r="H42" s="256"/>
      <c r="I42" s="257">
        <f>ROUND(E42*H42,2)</f>
        <v>0</v>
      </c>
      <c r="J42" s="256"/>
      <c r="K42" s="257">
        <f>ROUND(E42*J42,2)</f>
        <v>0</v>
      </c>
      <c r="L42" s="257">
        <v>21</v>
      </c>
      <c r="M42" s="257">
        <f>G42*(1+L42/100)</f>
        <v>0</v>
      </c>
      <c r="N42" s="257">
        <v>0</v>
      </c>
      <c r="O42" s="257">
        <f>ROUND(E42*N42,2)</f>
        <v>0</v>
      </c>
      <c r="P42" s="257">
        <v>0</v>
      </c>
      <c r="Q42" s="257">
        <f>ROUND(E42*P42,2)</f>
        <v>0</v>
      </c>
      <c r="R42" s="257"/>
      <c r="S42" s="257" t="s">
        <v>137</v>
      </c>
      <c r="T42" s="258" t="s">
        <v>137</v>
      </c>
      <c r="U42" s="233">
        <v>3.5150000000000001</v>
      </c>
      <c r="V42" s="233">
        <f>ROUND(E42*U42,2)</f>
        <v>7.03</v>
      </c>
      <c r="W42" s="233"/>
      <c r="X42" s="233" t="s">
        <v>138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139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52">
        <v>27</v>
      </c>
      <c r="B43" s="253" t="s">
        <v>204</v>
      </c>
      <c r="C43" s="265" t="s">
        <v>205</v>
      </c>
      <c r="D43" s="254" t="s">
        <v>153</v>
      </c>
      <c r="E43" s="255">
        <v>20</v>
      </c>
      <c r="F43" s="256"/>
      <c r="G43" s="257">
        <f>ROUND(E43*F43,2)</f>
        <v>0</v>
      </c>
      <c r="H43" s="256"/>
      <c r="I43" s="257">
        <f>ROUND(E43*H43,2)</f>
        <v>0</v>
      </c>
      <c r="J43" s="256"/>
      <c r="K43" s="257">
        <f>ROUND(E43*J43,2)</f>
        <v>0</v>
      </c>
      <c r="L43" s="257">
        <v>21</v>
      </c>
      <c r="M43" s="257">
        <f>G43*(1+L43/100)</f>
        <v>0</v>
      </c>
      <c r="N43" s="257">
        <v>6.0000000000000002E-5</v>
      </c>
      <c r="O43" s="257">
        <f>ROUND(E43*N43,2)</f>
        <v>0</v>
      </c>
      <c r="P43" s="257">
        <v>8.4100000000000008E-3</v>
      </c>
      <c r="Q43" s="257">
        <f>ROUND(E43*P43,2)</f>
        <v>0.17</v>
      </c>
      <c r="R43" s="257"/>
      <c r="S43" s="257" t="s">
        <v>137</v>
      </c>
      <c r="T43" s="258" t="s">
        <v>137</v>
      </c>
      <c r="U43" s="233">
        <v>0.19</v>
      </c>
      <c r="V43" s="233">
        <f>ROUND(E43*U43,2)</f>
        <v>3.8</v>
      </c>
      <c r="W43" s="233"/>
      <c r="X43" s="233" t="s">
        <v>138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139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52">
        <v>28</v>
      </c>
      <c r="B44" s="253" t="s">
        <v>206</v>
      </c>
      <c r="C44" s="265" t="s">
        <v>207</v>
      </c>
      <c r="D44" s="254" t="s">
        <v>153</v>
      </c>
      <c r="E44" s="255">
        <v>40</v>
      </c>
      <c r="F44" s="256"/>
      <c r="G44" s="257">
        <f>ROUND(E44*F44,2)</f>
        <v>0</v>
      </c>
      <c r="H44" s="256"/>
      <c r="I44" s="257">
        <f>ROUND(E44*H44,2)</f>
        <v>0</v>
      </c>
      <c r="J44" s="256"/>
      <c r="K44" s="257">
        <f>ROUND(E44*J44,2)</f>
        <v>0</v>
      </c>
      <c r="L44" s="257">
        <v>21</v>
      </c>
      <c r="M44" s="257">
        <f>G44*(1+L44/100)</f>
        <v>0</v>
      </c>
      <c r="N44" s="257">
        <v>1E-4</v>
      </c>
      <c r="O44" s="257">
        <f>ROUND(E44*N44,2)</f>
        <v>0</v>
      </c>
      <c r="P44" s="257">
        <v>1.384E-2</v>
      </c>
      <c r="Q44" s="257">
        <f>ROUND(E44*P44,2)</f>
        <v>0.55000000000000004</v>
      </c>
      <c r="R44" s="257"/>
      <c r="S44" s="257" t="s">
        <v>137</v>
      </c>
      <c r="T44" s="258" t="s">
        <v>137</v>
      </c>
      <c r="U44" s="233">
        <v>0.2</v>
      </c>
      <c r="V44" s="233">
        <f>ROUND(E44*U44,2)</f>
        <v>8</v>
      </c>
      <c r="W44" s="233"/>
      <c r="X44" s="233" t="s">
        <v>138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139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4">
        <v>29</v>
      </c>
      <c r="B45" s="245" t="s">
        <v>208</v>
      </c>
      <c r="C45" s="263" t="s">
        <v>209</v>
      </c>
      <c r="D45" s="246" t="s">
        <v>153</v>
      </c>
      <c r="E45" s="247">
        <v>1</v>
      </c>
      <c r="F45" s="248"/>
      <c r="G45" s="249">
        <f>ROUND(E45*F45,2)</f>
        <v>0</v>
      </c>
      <c r="H45" s="248"/>
      <c r="I45" s="249">
        <f>ROUND(E45*H45,2)</f>
        <v>0</v>
      </c>
      <c r="J45" s="248"/>
      <c r="K45" s="249">
        <f>ROUND(E45*J45,2)</f>
        <v>0</v>
      </c>
      <c r="L45" s="249">
        <v>21</v>
      </c>
      <c r="M45" s="249">
        <f>G45*(1+L45/100)</f>
        <v>0</v>
      </c>
      <c r="N45" s="249">
        <v>0</v>
      </c>
      <c r="O45" s="249">
        <f>ROUND(E45*N45,2)</f>
        <v>0</v>
      </c>
      <c r="P45" s="249">
        <v>0</v>
      </c>
      <c r="Q45" s="249">
        <f>ROUND(E45*P45,2)</f>
        <v>0</v>
      </c>
      <c r="R45" s="249"/>
      <c r="S45" s="249" t="s">
        <v>137</v>
      </c>
      <c r="T45" s="250" t="s">
        <v>137</v>
      </c>
      <c r="U45" s="233">
        <v>1.7999999999999999E-2</v>
      </c>
      <c r="V45" s="233">
        <f>ROUND(E45*U45,2)</f>
        <v>0.02</v>
      </c>
      <c r="W45" s="233"/>
      <c r="X45" s="233" t="s">
        <v>138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139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30"/>
      <c r="B46" s="231"/>
      <c r="C46" s="264" t="s">
        <v>210</v>
      </c>
      <c r="D46" s="251"/>
      <c r="E46" s="251"/>
      <c r="F46" s="251"/>
      <c r="G46" s="251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3"/>
      <c r="Z46" s="213"/>
      <c r="AA46" s="213"/>
      <c r="AB46" s="213"/>
      <c r="AC46" s="213"/>
      <c r="AD46" s="213"/>
      <c r="AE46" s="213"/>
      <c r="AF46" s="213"/>
      <c r="AG46" s="213" t="s">
        <v>141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44">
        <v>30</v>
      </c>
      <c r="B47" s="245" t="s">
        <v>211</v>
      </c>
      <c r="C47" s="263" t="s">
        <v>212</v>
      </c>
      <c r="D47" s="246" t="s">
        <v>153</v>
      </c>
      <c r="E47" s="247">
        <v>73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49"/>
      <c r="S47" s="249" t="s">
        <v>137</v>
      </c>
      <c r="T47" s="250" t="s">
        <v>137</v>
      </c>
      <c r="U47" s="233">
        <v>5.2999999999999999E-2</v>
      </c>
      <c r="V47" s="233">
        <f>ROUND(E47*U47,2)</f>
        <v>3.87</v>
      </c>
      <c r="W47" s="233"/>
      <c r="X47" s="233" t="s">
        <v>138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139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30"/>
      <c r="B48" s="231"/>
      <c r="C48" s="264" t="s">
        <v>210</v>
      </c>
      <c r="D48" s="251"/>
      <c r="E48" s="251"/>
      <c r="F48" s="251"/>
      <c r="G48" s="251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3"/>
      <c r="Z48" s="213"/>
      <c r="AA48" s="213"/>
      <c r="AB48" s="213"/>
      <c r="AC48" s="213"/>
      <c r="AD48" s="213"/>
      <c r="AE48" s="213"/>
      <c r="AF48" s="213"/>
      <c r="AG48" s="213" t="s">
        <v>141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52">
        <v>31</v>
      </c>
      <c r="B49" s="253" t="s">
        <v>213</v>
      </c>
      <c r="C49" s="265" t="s">
        <v>214</v>
      </c>
      <c r="D49" s="254" t="s">
        <v>164</v>
      </c>
      <c r="E49" s="255">
        <v>4</v>
      </c>
      <c r="F49" s="256"/>
      <c r="G49" s="257">
        <f>ROUND(E49*F49,2)</f>
        <v>0</v>
      </c>
      <c r="H49" s="256"/>
      <c r="I49" s="257">
        <f>ROUND(E49*H49,2)</f>
        <v>0</v>
      </c>
      <c r="J49" s="256"/>
      <c r="K49" s="257">
        <f>ROUND(E49*J49,2)</f>
        <v>0</v>
      </c>
      <c r="L49" s="257">
        <v>21</v>
      </c>
      <c r="M49" s="257">
        <f>G49*(1+L49/100)</f>
        <v>0</v>
      </c>
      <c r="N49" s="257">
        <v>4.0999999999999999E-4</v>
      </c>
      <c r="O49" s="257">
        <f>ROUND(E49*N49,2)</f>
        <v>0</v>
      </c>
      <c r="P49" s="257">
        <v>0</v>
      </c>
      <c r="Q49" s="257">
        <f>ROUND(E49*P49,2)</f>
        <v>0</v>
      </c>
      <c r="R49" s="257"/>
      <c r="S49" s="257" t="s">
        <v>137</v>
      </c>
      <c r="T49" s="258" t="s">
        <v>137</v>
      </c>
      <c r="U49" s="233">
        <v>0.65</v>
      </c>
      <c r="V49" s="233">
        <f>ROUND(E49*U49,2)</f>
        <v>2.6</v>
      </c>
      <c r="W49" s="233"/>
      <c r="X49" s="233" t="s">
        <v>138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139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52">
        <v>32</v>
      </c>
      <c r="B50" s="253" t="s">
        <v>215</v>
      </c>
      <c r="C50" s="265" t="s">
        <v>216</v>
      </c>
      <c r="D50" s="254" t="s">
        <v>164</v>
      </c>
      <c r="E50" s="255">
        <v>2</v>
      </c>
      <c r="F50" s="256"/>
      <c r="G50" s="257">
        <f>ROUND(E50*F50,2)</f>
        <v>0</v>
      </c>
      <c r="H50" s="256"/>
      <c r="I50" s="257">
        <f>ROUND(E50*H50,2)</f>
        <v>0</v>
      </c>
      <c r="J50" s="256"/>
      <c r="K50" s="257">
        <f>ROUND(E50*J50,2)</f>
        <v>0</v>
      </c>
      <c r="L50" s="257">
        <v>21</v>
      </c>
      <c r="M50" s="257">
        <f>G50*(1+L50/100)</f>
        <v>0</v>
      </c>
      <c r="N50" s="257">
        <v>5.1000000000000004E-4</v>
      </c>
      <c r="O50" s="257">
        <f>ROUND(E50*N50,2)</f>
        <v>0</v>
      </c>
      <c r="P50" s="257">
        <v>0</v>
      </c>
      <c r="Q50" s="257">
        <f>ROUND(E50*P50,2)</f>
        <v>0</v>
      </c>
      <c r="R50" s="257"/>
      <c r="S50" s="257" t="s">
        <v>137</v>
      </c>
      <c r="T50" s="258" t="s">
        <v>137</v>
      </c>
      <c r="U50" s="233">
        <v>1.1299999999999999</v>
      </c>
      <c r="V50" s="233">
        <f>ROUND(E50*U50,2)</f>
        <v>2.2599999999999998</v>
      </c>
      <c r="W50" s="233"/>
      <c r="X50" s="233" t="s">
        <v>138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139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52">
        <v>33</v>
      </c>
      <c r="B51" s="253" t="s">
        <v>217</v>
      </c>
      <c r="C51" s="265" t="s">
        <v>218</v>
      </c>
      <c r="D51" s="254" t="s">
        <v>164</v>
      </c>
      <c r="E51" s="255">
        <v>2</v>
      </c>
      <c r="F51" s="256"/>
      <c r="G51" s="257">
        <f>ROUND(E51*F51,2)</f>
        <v>0</v>
      </c>
      <c r="H51" s="256"/>
      <c r="I51" s="257">
        <f>ROUND(E51*H51,2)</f>
        <v>0</v>
      </c>
      <c r="J51" s="256"/>
      <c r="K51" s="257">
        <f>ROUND(E51*J51,2)</f>
        <v>0</v>
      </c>
      <c r="L51" s="257">
        <v>21</v>
      </c>
      <c r="M51" s="257">
        <f>G51*(1+L51/100)</f>
        <v>0</v>
      </c>
      <c r="N51" s="257">
        <v>1E-3</v>
      </c>
      <c r="O51" s="257">
        <f>ROUND(E51*N51,2)</f>
        <v>0</v>
      </c>
      <c r="P51" s="257">
        <v>0</v>
      </c>
      <c r="Q51" s="257">
        <f>ROUND(E51*P51,2)</f>
        <v>0</v>
      </c>
      <c r="R51" s="257" t="s">
        <v>148</v>
      </c>
      <c r="S51" s="257" t="s">
        <v>137</v>
      </c>
      <c r="T51" s="258" t="s">
        <v>137</v>
      </c>
      <c r="U51" s="233">
        <v>0</v>
      </c>
      <c r="V51" s="233">
        <f>ROUND(E51*U51,2)</f>
        <v>0</v>
      </c>
      <c r="W51" s="233"/>
      <c r="X51" s="233" t="s">
        <v>149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150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52">
        <v>34</v>
      </c>
      <c r="B52" s="253" t="s">
        <v>219</v>
      </c>
      <c r="C52" s="265" t="s">
        <v>220</v>
      </c>
      <c r="D52" s="254" t="s">
        <v>164</v>
      </c>
      <c r="E52" s="255">
        <v>2</v>
      </c>
      <c r="F52" s="256"/>
      <c r="G52" s="257">
        <f>ROUND(E52*F52,2)</f>
        <v>0</v>
      </c>
      <c r="H52" s="256"/>
      <c r="I52" s="257">
        <f>ROUND(E52*H52,2)</f>
        <v>0</v>
      </c>
      <c r="J52" s="256"/>
      <c r="K52" s="257">
        <f>ROUND(E52*J52,2)</f>
        <v>0</v>
      </c>
      <c r="L52" s="257">
        <v>21</v>
      </c>
      <c r="M52" s="257">
        <f>G52*(1+L52/100)</f>
        <v>0</v>
      </c>
      <c r="N52" s="257">
        <v>1.0200000000000001E-3</v>
      </c>
      <c r="O52" s="257">
        <f>ROUND(E52*N52,2)</f>
        <v>0</v>
      </c>
      <c r="P52" s="257">
        <v>0</v>
      </c>
      <c r="Q52" s="257">
        <f>ROUND(E52*P52,2)</f>
        <v>0</v>
      </c>
      <c r="R52" s="257" t="s">
        <v>148</v>
      </c>
      <c r="S52" s="257" t="s">
        <v>137</v>
      </c>
      <c r="T52" s="258" t="s">
        <v>137</v>
      </c>
      <c r="U52" s="233">
        <v>0</v>
      </c>
      <c r="V52" s="233">
        <f>ROUND(E52*U52,2)</f>
        <v>0</v>
      </c>
      <c r="W52" s="233"/>
      <c r="X52" s="233" t="s">
        <v>149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150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4">
        <v>35</v>
      </c>
      <c r="B53" s="245" t="s">
        <v>221</v>
      </c>
      <c r="C53" s="263" t="s">
        <v>222</v>
      </c>
      <c r="D53" s="246" t="s">
        <v>164</v>
      </c>
      <c r="E53" s="247">
        <v>2</v>
      </c>
      <c r="F53" s="248"/>
      <c r="G53" s="249">
        <f>ROUND(E53*F53,2)</f>
        <v>0</v>
      </c>
      <c r="H53" s="248"/>
      <c r="I53" s="249">
        <f>ROUND(E53*H53,2)</f>
        <v>0</v>
      </c>
      <c r="J53" s="248"/>
      <c r="K53" s="249">
        <f>ROUND(E53*J53,2)</f>
        <v>0</v>
      </c>
      <c r="L53" s="249">
        <v>21</v>
      </c>
      <c r="M53" s="249">
        <f>G53*(1+L53/100)</f>
        <v>0</v>
      </c>
      <c r="N53" s="249">
        <v>1.7600000000000001E-3</v>
      </c>
      <c r="O53" s="249">
        <f>ROUND(E53*N53,2)</f>
        <v>0</v>
      </c>
      <c r="P53" s="249">
        <v>0</v>
      </c>
      <c r="Q53" s="249">
        <f>ROUND(E53*P53,2)</f>
        <v>0</v>
      </c>
      <c r="R53" s="249" t="s">
        <v>148</v>
      </c>
      <c r="S53" s="249" t="s">
        <v>137</v>
      </c>
      <c r="T53" s="250" t="s">
        <v>137</v>
      </c>
      <c r="U53" s="233">
        <v>0</v>
      </c>
      <c r="V53" s="233">
        <f>ROUND(E53*U53,2)</f>
        <v>0</v>
      </c>
      <c r="W53" s="233"/>
      <c r="X53" s="233" t="s">
        <v>149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150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30">
        <v>36</v>
      </c>
      <c r="B54" s="231" t="s">
        <v>223</v>
      </c>
      <c r="C54" s="266" t="s">
        <v>224</v>
      </c>
      <c r="D54" s="232" t="s">
        <v>0</v>
      </c>
      <c r="E54" s="259"/>
      <c r="F54" s="234"/>
      <c r="G54" s="233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3">
        <v>0</v>
      </c>
      <c r="O54" s="233">
        <f>ROUND(E54*N54,2)</f>
        <v>0</v>
      </c>
      <c r="P54" s="233">
        <v>0</v>
      </c>
      <c r="Q54" s="233">
        <f>ROUND(E54*P54,2)</f>
        <v>0</v>
      </c>
      <c r="R54" s="233"/>
      <c r="S54" s="233" t="s">
        <v>137</v>
      </c>
      <c r="T54" s="233" t="s">
        <v>137</v>
      </c>
      <c r="U54" s="233">
        <v>0</v>
      </c>
      <c r="V54" s="233">
        <f>ROUND(E54*U54,2)</f>
        <v>0</v>
      </c>
      <c r="W54" s="233"/>
      <c r="X54" s="233" t="s">
        <v>158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159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30">
        <v>37</v>
      </c>
      <c r="B55" s="231" t="s">
        <v>225</v>
      </c>
      <c r="C55" s="266" t="s">
        <v>226</v>
      </c>
      <c r="D55" s="232" t="s">
        <v>0</v>
      </c>
      <c r="E55" s="259"/>
      <c r="F55" s="234"/>
      <c r="G55" s="233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 t="s">
        <v>137</v>
      </c>
      <c r="T55" s="233" t="s">
        <v>137</v>
      </c>
      <c r="U55" s="233">
        <v>0</v>
      </c>
      <c r="V55" s="233">
        <f>ROUND(E55*U55,2)</f>
        <v>0</v>
      </c>
      <c r="W55" s="233"/>
      <c r="X55" s="233" t="s">
        <v>158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159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x14ac:dyDescent="0.2">
      <c r="A56" s="238" t="s">
        <v>132</v>
      </c>
      <c r="B56" s="239" t="s">
        <v>87</v>
      </c>
      <c r="C56" s="262" t="s">
        <v>88</v>
      </c>
      <c r="D56" s="240"/>
      <c r="E56" s="241"/>
      <c r="F56" s="242"/>
      <c r="G56" s="242">
        <f>SUMIF(AG57:AG79,"&lt;&gt;NOR",G57:G79)</f>
        <v>0</v>
      </c>
      <c r="H56" s="242"/>
      <c r="I56" s="242">
        <f>SUM(I57:I79)</f>
        <v>0</v>
      </c>
      <c r="J56" s="242"/>
      <c r="K56" s="242">
        <f>SUM(K57:K79)</f>
        <v>0</v>
      </c>
      <c r="L56" s="242"/>
      <c r="M56" s="242">
        <f>SUM(M57:M79)</f>
        <v>0</v>
      </c>
      <c r="N56" s="242"/>
      <c r="O56" s="242">
        <f>SUM(O57:O79)</f>
        <v>0.17</v>
      </c>
      <c r="P56" s="242"/>
      <c r="Q56" s="242">
        <f>SUM(Q57:Q79)</f>
        <v>0</v>
      </c>
      <c r="R56" s="242"/>
      <c r="S56" s="242"/>
      <c r="T56" s="243"/>
      <c r="U56" s="237"/>
      <c r="V56" s="237">
        <f>SUM(V57:V79)</f>
        <v>27.38</v>
      </c>
      <c r="W56" s="237"/>
      <c r="X56" s="237"/>
      <c r="AG56" t="s">
        <v>133</v>
      </c>
    </row>
    <row r="57" spans="1:60" outlineLevel="1" x14ac:dyDescent="0.2">
      <c r="A57" s="244">
        <v>38</v>
      </c>
      <c r="B57" s="245" t="s">
        <v>227</v>
      </c>
      <c r="C57" s="263" t="s">
        <v>228</v>
      </c>
      <c r="D57" s="246" t="s">
        <v>180</v>
      </c>
      <c r="E57" s="247">
        <v>8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9">
        <v>1.0529999999999999E-2</v>
      </c>
      <c r="O57" s="249">
        <f>ROUND(E57*N57,2)</f>
        <v>0.08</v>
      </c>
      <c r="P57" s="249">
        <v>0</v>
      </c>
      <c r="Q57" s="249">
        <f>ROUND(E57*P57,2)</f>
        <v>0</v>
      </c>
      <c r="R57" s="249"/>
      <c r="S57" s="249" t="s">
        <v>137</v>
      </c>
      <c r="T57" s="250" t="s">
        <v>137</v>
      </c>
      <c r="U57" s="233">
        <v>2.4700000000000002</v>
      </c>
      <c r="V57" s="233">
        <f>ROUND(E57*U57,2)</f>
        <v>19.760000000000002</v>
      </c>
      <c r="W57" s="233"/>
      <c r="X57" s="233" t="s">
        <v>138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139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30"/>
      <c r="B58" s="231"/>
      <c r="C58" s="267" t="s">
        <v>229</v>
      </c>
      <c r="D58" s="235"/>
      <c r="E58" s="236">
        <v>1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3"/>
      <c r="Z58" s="213"/>
      <c r="AA58" s="213"/>
      <c r="AB58" s="213"/>
      <c r="AC58" s="213"/>
      <c r="AD58" s="213"/>
      <c r="AE58" s="213"/>
      <c r="AF58" s="213"/>
      <c r="AG58" s="213" t="s">
        <v>230</v>
      </c>
      <c r="AH58" s="213">
        <v>5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30"/>
      <c r="B59" s="231"/>
      <c r="C59" s="267" t="s">
        <v>231</v>
      </c>
      <c r="D59" s="235"/>
      <c r="E59" s="236">
        <v>6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3"/>
      <c r="Z59" s="213"/>
      <c r="AA59" s="213"/>
      <c r="AB59" s="213"/>
      <c r="AC59" s="213"/>
      <c r="AD59" s="213"/>
      <c r="AE59" s="213"/>
      <c r="AF59" s="213"/>
      <c r="AG59" s="213" t="s">
        <v>230</v>
      </c>
      <c r="AH59" s="213">
        <v>5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30"/>
      <c r="B60" s="231"/>
      <c r="C60" s="267" t="s">
        <v>232</v>
      </c>
      <c r="D60" s="235"/>
      <c r="E60" s="236">
        <v>1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3"/>
      <c r="Z60" s="213"/>
      <c r="AA60" s="213"/>
      <c r="AB60" s="213"/>
      <c r="AC60" s="213"/>
      <c r="AD60" s="213"/>
      <c r="AE60" s="213"/>
      <c r="AF60" s="213"/>
      <c r="AG60" s="213" t="s">
        <v>230</v>
      </c>
      <c r="AH60" s="213">
        <v>5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4">
        <v>39</v>
      </c>
      <c r="B61" s="245" t="s">
        <v>233</v>
      </c>
      <c r="C61" s="263" t="s">
        <v>234</v>
      </c>
      <c r="D61" s="246" t="s">
        <v>164</v>
      </c>
      <c r="E61" s="247">
        <v>2</v>
      </c>
      <c r="F61" s="248"/>
      <c r="G61" s="249">
        <f>ROUND(E61*F61,2)</f>
        <v>0</v>
      </c>
      <c r="H61" s="248"/>
      <c r="I61" s="249">
        <f>ROUND(E61*H61,2)</f>
        <v>0</v>
      </c>
      <c r="J61" s="248"/>
      <c r="K61" s="249">
        <f>ROUND(E61*J61,2)</f>
        <v>0</v>
      </c>
      <c r="L61" s="249">
        <v>21</v>
      </c>
      <c r="M61" s="249">
        <f>G61*(1+L61/100)</f>
        <v>0</v>
      </c>
      <c r="N61" s="249">
        <v>0</v>
      </c>
      <c r="O61" s="249">
        <f>ROUND(E61*N61,2)</f>
        <v>0</v>
      </c>
      <c r="P61" s="249">
        <v>0</v>
      </c>
      <c r="Q61" s="249">
        <f>ROUND(E61*P61,2)</f>
        <v>0</v>
      </c>
      <c r="R61" s="249"/>
      <c r="S61" s="249" t="s">
        <v>137</v>
      </c>
      <c r="T61" s="250" t="s">
        <v>137</v>
      </c>
      <c r="U61" s="233">
        <v>0.05</v>
      </c>
      <c r="V61" s="233">
        <f>ROUND(E61*U61,2)</f>
        <v>0.1</v>
      </c>
      <c r="W61" s="233"/>
      <c r="X61" s="233" t="s">
        <v>138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139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30"/>
      <c r="B62" s="231"/>
      <c r="C62" s="267" t="s">
        <v>235</v>
      </c>
      <c r="D62" s="235"/>
      <c r="E62" s="236">
        <v>2</v>
      </c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3"/>
      <c r="Z62" s="213"/>
      <c r="AA62" s="213"/>
      <c r="AB62" s="213"/>
      <c r="AC62" s="213"/>
      <c r="AD62" s="213"/>
      <c r="AE62" s="213"/>
      <c r="AF62" s="213"/>
      <c r="AG62" s="213" t="s">
        <v>230</v>
      </c>
      <c r="AH62" s="213">
        <v>5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52">
        <v>40</v>
      </c>
      <c r="B63" s="253" t="s">
        <v>236</v>
      </c>
      <c r="C63" s="265" t="s">
        <v>237</v>
      </c>
      <c r="D63" s="254" t="s">
        <v>164</v>
      </c>
      <c r="E63" s="255">
        <v>2</v>
      </c>
      <c r="F63" s="256"/>
      <c r="G63" s="257">
        <f>ROUND(E63*F63,2)</f>
        <v>0</v>
      </c>
      <c r="H63" s="256"/>
      <c r="I63" s="257">
        <f>ROUND(E63*H63,2)</f>
        <v>0</v>
      </c>
      <c r="J63" s="256"/>
      <c r="K63" s="257">
        <f>ROUND(E63*J63,2)</f>
        <v>0</v>
      </c>
      <c r="L63" s="257">
        <v>21</v>
      </c>
      <c r="M63" s="257">
        <f>G63*(1+L63/100)</f>
        <v>0</v>
      </c>
      <c r="N63" s="257">
        <v>1.8000000000000001E-4</v>
      </c>
      <c r="O63" s="257">
        <f>ROUND(E63*N63,2)</f>
        <v>0</v>
      </c>
      <c r="P63" s="257">
        <v>0</v>
      </c>
      <c r="Q63" s="257">
        <f>ROUND(E63*P63,2)</f>
        <v>0</v>
      </c>
      <c r="R63" s="257"/>
      <c r="S63" s="257" t="s">
        <v>137</v>
      </c>
      <c r="T63" s="258" t="s">
        <v>137</v>
      </c>
      <c r="U63" s="233">
        <v>0.17</v>
      </c>
      <c r="V63" s="233">
        <f>ROUND(E63*U63,2)</f>
        <v>0.34</v>
      </c>
      <c r="W63" s="233"/>
      <c r="X63" s="233" t="s">
        <v>138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139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52">
        <v>41</v>
      </c>
      <c r="B64" s="253" t="s">
        <v>238</v>
      </c>
      <c r="C64" s="265" t="s">
        <v>239</v>
      </c>
      <c r="D64" s="254" t="s">
        <v>164</v>
      </c>
      <c r="E64" s="255">
        <v>2</v>
      </c>
      <c r="F64" s="256"/>
      <c r="G64" s="257">
        <f>ROUND(E64*F64,2)</f>
        <v>0</v>
      </c>
      <c r="H64" s="256"/>
      <c r="I64" s="257">
        <f>ROUND(E64*H64,2)</f>
        <v>0</v>
      </c>
      <c r="J64" s="256"/>
      <c r="K64" s="257">
        <f>ROUND(E64*J64,2)</f>
        <v>0</v>
      </c>
      <c r="L64" s="257">
        <v>21</v>
      </c>
      <c r="M64" s="257">
        <f>G64*(1+L64/100)</f>
        <v>0</v>
      </c>
      <c r="N64" s="257">
        <v>4.8000000000000001E-4</v>
      </c>
      <c r="O64" s="257">
        <f>ROUND(E64*N64,2)</f>
        <v>0</v>
      </c>
      <c r="P64" s="257">
        <v>0</v>
      </c>
      <c r="Q64" s="257">
        <f>ROUND(E64*P64,2)</f>
        <v>0</v>
      </c>
      <c r="R64" s="257"/>
      <c r="S64" s="257" t="s">
        <v>137</v>
      </c>
      <c r="T64" s="258" t="s">
        <v>137</v>
      </c>
      <c r="U64" s="233">
        <v>0.22700000000000001</v>
      </c>
      <c r="V64" s="233">
        <f>ROUND(E64*U64,2)</f>
        <v>0.45</v>
      </c>
      <c r="W64" s="233"/>
      <c r="X64" s="233" t="s">
        <v>138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139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52">
        <v>42</v>
      </c>
      <c r="B65" s="253" t="s">
        <v>240</v>
      </c>
      <c r="C65" s="265" t="s">
        <v>241</v>
      </c>
      <c r="D65" s="254" t="s">
        <v>164</v>
      </c>
      <c r="E65" s="255">
        <v>2</v>
      </c>
      <c r="F65" s="256"/>
      <c r="G65" s="257">
        <f>ROUND(E65*F65,2)</f>
        <v>0</v>
      </c>
      <c r="H65" s="256"/>
      <c r="I65" s="257">
        <f>ROUND(E65*H65,2)</f>
        <v>0</v>
      </c>
      <c r="J65" s="256"/>
      <c r="K65" s="257">
        <f>ROUND(E65*J65,2)</f>
        <v>0</v>
      </c>
      <c r="L65" s="257">
        <v>21</v>
      </c>
      <c r="M65" s="257">
        <f>G65*(1+L65/100)</f>
        <v>0</v>
      </c>
      <c r="N65" s="257">
        <v>1.0399999999999999E-3</v>
      </c>
      <c r="O65" s="257">
        <f>ROUND(E65*N65,2)</f>
        <v>0</v>
      </c>
      <c r="P65" s="257">
        <v>0</v>
      </c>
      <c r="Q65" s="257">
        <f>ROUND(E65*P65,2)</f>
        <v>0</v>
      </c>
      <c r="R65" s="257"/>
      <c r="S65" s="257" t="s">
        <v>137</v>
      </c>
      <c r="T65" s="258" t="s">
        <v>137</v>
      </c>
      <c r="U65" s="233">
        <v>0.35099999999999998</v>
      </c>
      <c r="V65" s="233">
        <f>ROUND(E65*U65,2)</f>
        <v>0.7</v>
      </c>
      <c r="W65" s="233"/>
      <c r="X65" s="233" t="s">
        <v>138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139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52">
        <v>43</v>
      </c>
      <c r="B66" s="253" t="s">
        <v>242</v>
      </c>
      <c r="C66" s="265" t="s">
        <v>243</v>
      </c>
      <c r="D66" s="254" t="s">
        <v>164</v>
      </c>
      <c r="E66" s="255">
        <v>6</v>
      </c>
      <c r="F66" s="256"/>
      <c r="G66" s="257">
        <f>ROUND(E66*F66,2)</f>
        <v>0</v>
      </c>
      <c r="H66" s="256"/>
      <c r="I66" s="257">
        <f>ROUND(E66*H66,2)</f>
        <v>0</v>
      </c>
      <c r="J66" s="256"/>
      <c r="K66" s="257">
        <f>ROUND(E66*J66,2)</f>
        <v>0</v>
      </c>
      <c r="L66" s="257">
        <v>21</v>
      </c>
      <c r="M66" s="257">
        <f>G66*(1+L66/100)</f>
        <v>0</v>
      </c>
      <c r="N66" s="257">
        <v>1.6299999999999999E-3</v>
      </c>
      <c r="O66" s="257">
        <f>ROUND(E66*N66,2)</f>
        <v>0.01</v>
      </c>
      <c r="P66" s="257">
        <v>0</v>
      </c>
      <c r="Q66" s="257">
        <f>ROUND(E66*P66,2)</f>
        <v>0</v>
      </c>
      <c r="R66" s="257"/>
      <c r="S66" s="257" t="s">
        <v>137</v>
      </c>
      <c r="T66" s="258" t="s">
        <v>137</v>
      </c>
      <c r="U66" s="233">
        <v>0.42399999999999999</v>
      </c>
      <c r="V66" s="233">
        <f>ROUND(E66*U66,2)</f>
        <v>2.54</v>
      </c>
      <c r="W66" s="233"/>
      <c r="X66" s="233" t="s">
        <v>138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139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52">
        <v>44</v>
      </c>
      <c r="B67" s="253" t="s">
        <v>244</v>
      </c>
      <c r="C67" s="265" t="s">
        <v>245</v>
      </c>
      <c r="D67" s="254" t="s">
        <v>164</v>
      </c>
      <c r="E67" s="255">
        <v>3</v>
      </c>
      <c r="F67" s="256"/>
      <c r="G67" s="257">
        <f>ROUND(E67*F67,2)</f>
        <v>0</v>
      </c>
      <c r="H67" s="256"/>
      <c r="I67" s="257">
        <f>ROUND(E67*H67,2)</f>
        <v>0</v>
      </c>
      <c r="J67" s="256"/>
      <c r="K67" s="257">
        <f>ROUND(E67*J67,2)</f>
        <v>0</v>
      </c>
      <c r="L67" s="257">
        <v>21</v>
      </c>
      <c r="M67" s="257">
        <f>G67*(1+L67/100)</f>
        <v>0</v>
      </c>
      <c r="N67" s="257">
        <v>0</v>
      </c>
      <c r="O67" s="257">
        <f>ROUND(E67*N67,2)</f>
        <v>0</v>
      </c>
      <c r="P67" s="257">
        <v>0</v>
      </c>
      <c r="Q67" s="257">
        <f>ROUND(E67*P67,2)</f>
        <v>0</v>
      </c>
      <c r="R67" s="257"/>
      <c r="S67" s="257" t="s">
        <v>137</v>
      </c>
      <c r="T67" s="258" t="s">
        <v>137</v>
      </c>
      <c r="U67" s="233">
        <v>0.08</v>
      </c>
      <c r="V67" s="233">
        <f>ROUND(E67*U67,2)</f>
        <v>0.24</v>
      </c>
      <c r="W67" s="233"/>
      <c r="X67" s="233" t="s">
        <v>138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139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52">
        <v>45</v>
      </c>
      <c r="B68" s="253" t="s">
        <v>246</v>
      </c>
      <c r="C68" s="265" t="s">
        <v>247</v>
      </c>
      <c r="D68" s="254" t="s">
        <v>164</v>
      </c>
      <c r="E68" s="255">
        <v>4</v>
      </c>
      <c r="F68" s="256"/>
      <c r="G68" s="257">
        <f>ROUND(E68*F68,2)</f>
        <v>0</v>
      </c>
      <c r="H68" s="256"/>
      <c r="I68" s="257">
        <f>ROUND(E68*H68,2)</f>
        <v>0</v>
      </c>
      <c r="J68" s="256"/>
      <c r="K68" s="257">
        <f>ROUND(E68*J68,2)</f>
        <v>0</v>
      </c>
      <c r="L68" s="257">
        <v>21</v>
      </c>
      <c r="M68" s="257">
        <f>G68*(1+L68/100)</f>
        <v>0</v>
      </c>
      <c r="N68" s="257">
        <v>2.7E-4</v>
      </c>
      <c r="O68" s="257">
        <f>ROUND(E68*N68,2)</f>
        <v>0</v>
      </c>
      <c r="P68" s="257">
        <v>0</v>
      </c>
      <c r="Q68" s="257">
        <f>ROUND(E68*P68,2)</f>
        <v>0</v>
      </c>
      <c r="R68" s="257"/>
      <c r="S68" s="257" t="s">
        <v>137</v>
      </c>
      <c r="T68" s="258" t="s">
        <v>137</v>
      </c>
      <c r="U68" s="233">
        <v>0.38100000000000001</v>
      </c>
      <c r="V68" s="233">
        <f>ROUND(E68*U68,2)</f>
        <v>1.52</v>
      </c>
      <c r="W68" s="233"/>
      <c r="X68" s="233" t="s">
        <v>138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139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52">
        <v>46</v>
      </c>
      <c r="B69" s="253" t="s">
        <v>248</v>
      </c>
      <c r="C69" s="265" t="s">
        <v>249</v>
      </c>
      <c r="D69" s="254" t="s">
        <v>164</v>
      </c>
      <c r="E69" s="255">
        <v>4</v>
      </c>
      <c r="F69" s="256"/>
      <c r="G69" s="257">
        <f>ROUND(E69*F69,2)</f>
        <v>0</v>
      </c>
      <c r="H69" s="256"/>
      <c r="I69" s="257">
        <f>ROUND(E69*H69,2)</f>
        <v>0</v>
      </c>
      <c r="J69" s="256"/>
      <c r="K69" s="257">
        <f>ROUND(E69*J69,2)</f>
        <v>0</v>
      </c>
      <c r="L69" s="257">
        <v>21</v>
      </c>
      <c r="M69" s="257">
        <f>G69*(1+L69/100)</f>
        <v>0</v>
      </c>
      <c r="N69" s="257">
        <v>2.5200000000000001E-3</v>
      </c>
      <c r="O69" s="257">
        <f>ROUND(E69*N69,2)</f>
        <v>0.01</v>
      </c>
      <c r="P69" s="257">
        <v>0</v>
      </c>
      <c r="Q69" s="257">
        <f>ROUND(E69*P69,2)</f>
        <v>0</v>
      </c>
      <c r="R69" s="257"/>
      <c r="S69" s="257" t="s">
        <v>137</v>
      </c>
      <c r="T69" s="258" t="s">
        <v>137</v>
      </c>
      <c r="U69" s="233">
        <v>0.433</v>
      </c>
      <c r="V69" s="233">
        <f>ROUND(E69*U69,2)</f>
        <v>1.73</v>
      </c>
      <c r="W69" s="233"/>
      <c r="X69" s="233" t="s">
        <v>138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139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52">
        <v>47</v>
      </c>
      <c r="B70" s="253" t="s">
        <v>250</v>
      </c>
      <c r="C70" s="265" t="s">
        <v>251</v>
      </c>
      <c r="D70" s="254" t="s">
        <v>164</v>
      </c>
      <c r="E70" s="255">
        <v>4</v>
      </c>
      <c r="F70" s="256"/>
      <c r="G70" s="257">
        <f>ROUND(E70*F70,2)</f>
        <v>0</v>
      </c>
      <c r="H70" s="256"/>
      <c r="I70" s="257">
        <f>ROUND(E70*H70,2)</f>
        <v>0</v>
      </c>
      <c r="J70" s="256"/>
      <c r="K70" s="257">
        <f>ROUND(E70*J70,2)</f>
        <v>0</v>
      </c>
      <c r="L70" s="257">
        <v>21</v>
      </c>
      <c r="M70" s="257">
        <f>G70*(1+L70/100)</f>
        <v>0</v>
      </c>
      <c r="N70" s="257">
        <v>5.0000000000000001E-4</v>
      </c>
      <c r="O70" s="257">
        <f>ROUND(E70*N70,2)</f>
        <v>0</v>
      </c>
      <c r="P70" s="257">
        <v>0</v>
      </c>
      <c r="Q70" s="257">
        <f>ROUND(E70*P70,2)</f>
        <v>0</v>
      </c>
      <c r="R70" s="257" t="s">
        <v>148</v>
      </c>
      <c r="S70" s="257" t="s">
        <v>137</v>
      </c>
      <c r="T70" s="258" t="s">
        <v>137</v>
      </c>
      <c r="U70" s="233">
        <v>0</v>
      </c>
      <c r="V70" s="233">
        <f>ROUND(E70*U70,2)</f>
        <v>0</v>
      </c>
      <c r="W70" s="233"/>
      <c r="X70" s="233" t="s">
        <v>149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150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4">
        <v>48</v>
      </c>
      <c r="B71" s="245" t="s">
        <v>252</v>
      </c>
      <c r="C71" s="263" t="s">
        <v>253</v>
      </c>
      <c r="D71" s="246" t="s">
        <v>164</v>
      </c>
      <c r="E71" s="247">
        <v>1</v>
      </c>
      <c r="F71" s="248"/>
      <c r="G71" s="249">
        <f>ROUND(E71*F71,2)</f>
        <v>0</v>
      </c>
      <c r="H71" s="248"/>
      <c r="I71" s="249">
        <f>ROUND(E71*H71,2)</f>
        <v>0</v>
      </c>
      <c r="J71" s="248"/>
      <c r="K71" s="249">
        <f>ROUND(E71*J71,2)</f>
        <v>0</v>
      </c>
      <c r="L71" s="249">
        <v>21</v>
      </c>
      <c r="M71" s="249">
        <f>G71*(1+L71/100)</f>
        <v>0</v>
      </c>
      <c r="N71" s="249">
        <v>2.7E-2</v>
      </c>
      <c r="O71" s="249">
        <f>ROUND(E71*N71,2)</f>
        <v>0.03</v>
      </c>
      <c r="P71" s="249">
        <v>0</v>
      </c>
      <c r="Q71" s="249">
        <f>ROUND(E71*P71,2)</f>
        <v>0</v>
      </c>
      <c r="R71" s="249" t="s">
        <v>148</v>
      </c>
      <c r="S71" s="249" t="s">
        <v>137</v>
      </c>
      <c r="T71" s="250" t="s">
        <v>137</v>
      </c>
      <c r="U71" s="233">
        <v>0</v>
      </c>
      <c r="V71" s="233">
        <f>ROUND(E71*U71,2)</f>
        <v>0</v>
      </c>
      <c r="W71" s="233"/>
      <c r="X71" s="233" t="s">
        <v>149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150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30"/>
      <c r="B72" s="231"/>
      <c r="C72" s="264" t="s">
        <v>254</v>
      </c>
      <c r="D72" s="251"/>
      <c r="E72" s="251"/>
      <c r="F72" s="251"/>
      <c r="G72" s="251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3"/>
      <c r="Z72" s="213"/>
      <c r="AA72" s="213"/>
      <c r="AB72" s="213"/>
      <c r="AC72" s="213"/>
      <c r="AD72" s="213"/>
      <c r="AE72" s="213"/>
      <c r="AF72" s="213"/>
      <c r="AG72" s="213" t="s">
        <v>141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2.5" outlineLevel="1" x14ac:dyDescent="0.2">
      <c r="A73" s="244">
        <v>49</v>
      </c>
      <c r="B73" s="245" t="s">
        <v>255</v>
      </c>
      <c r="C73" s="263" t="s">
        <v>256</v>
      </c>
      <c r="D73" s="246" t="s">
        <v>164</v>
      </c>
      <c r="E73" s="247">
        <v>6</v>
      </c>
      <c r="F73" s="248"/>
      <c r="G73" s="249">
        <f>ROUND(E73*F73,2)</f>
        <v>0</v>
      </c>
      <c r="H73" s="248"/>
      <c r="I73" s="249">
        <f>ROUND(E73*H73,2)</f>
        <v>0</v>
      </c>
      <c r="J73" s="248"/>
      <c r="K73" s="249">
        <f>ROUND(E73*J73,2)</f>
        <v>0</v>
      </c>
      <c r="L73" s="249">
        <v>21</v>
      </c>
      <c r="M73" s="249">
        <f>G73*(1+L73/100)</f>
        <v>0</v>
      </c>
      <c r="N73" s="249">
        <v>4.7499999999999999E-3</v>
      </c>
      <c r="O73" s="249">
        <f>ROUND(E73*N73,2)</f>
        <v>0.03</v>
      </c>
      <c r="P73" s="249">
        <v>0</v>
      </c>
      <c r="Q73" s="249">
        <f>ROUND(E73*P73,2)</f>
        <v>0</v>
      </c>
      <c r="R73" s="249" t="s">
        <v>148</v>
      </c>
      <c r="S73" s="249" t="s">
        <v>137</v>
      </c>
      <c r="T73" s="250" t="s">
        <v>137</v>
      </c>
      <c r="U73" s="233">
        <v>0</v>
      </c>
      <c r="V73" s="233">
        <f>ROUND(E73*U73,2)</f>
        <v>0</v>
      </c>
      <c r="W73" s="233"/>
      <c r="X73" s="233" t="s">
        <v>149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150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30"/>
      <c r="B74" s="231"/>
      <c r="C74" s="264" t="s">
        <v>257</v>
      </c>
      <c r="D74" s="251"/>
      <c r="E74" s="251"/>
      <c r="F74" s="251"/>
      <c r="G74" s="251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3"/>
      <c r="Z74" s="213"/>
      <c r="AA74" s="213"/>
      <c r="AB74" s="213"/>
      <c r="AC74" s="213"/>
      <c r="AD74" s="213"/>
      <c r="AE74" s="213"/>
      <c r="AF74" s="213"/>
      <c r="AG74" s="213" t="s">
        <v>141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2.5" outlineLevel="1" x14ac:dyDescent="0.2">
      <c r="A75" s="244">
        <v>50</v>
      </c>
      <c r="B75" s="245" t="s">
        <v>258</v>
      </c>
      <c r="C75" s="263" t="s">
        <v>259</v>
      </c>
      <c r="D75" s="246" t="s">
        <v>164</v>
      </c>
      <c r="E75" s="247">
        <v>1</v>
      </c>
      <c r="F75" s="248"/>
      <c r="G75" s="249">
        <f>ROUND(E75*F75,2)</f>
        <v>0</v>
      </c>
      <c r="H75" s="248"/>
      <c r="I75" s="249">
        <f>ROUND(E75*H75,2)</f>
        <v>0</v>
      </c>
      <c r="J75" s="248"/>
      <c r="K75" s="249">
        <f>ROUND(E75*J75,2)</f>
        <v>0</v>
      </c>
      <c r="L75" s="249">
        <v>21</v>
      </c>
      <c r="M75" s="249">
        <f>G75*(1+L75/100)</f>
        <v>0</v>
      </c>
      <c r="N75" s="249">
        <v>5.4000000000000003E-3</v>
      </c>
      <c r="O75" s="249">
        <f>ROUND(E75*N75,2)</f>
        <v>0.01</v>
      </c>
      <c r="P75" s="249">
        <v>0</v>
      </c>
      <c r="Q75" s="249">
        <f>ROUND(E75*P75,2)</f>
        <v>0</v>
      </c>
      <c r="R75" s="249" t="s">
        <v>148</v>
      </c>
      <c r="S75" s="249" t="s">
        <v>137</v>
      </c>
      <c r="T75" s="250" t="s">
        <v>137</v>
      </c>
      <c r="U75" s="233">
        <v>0</v>
      </c>
      <c r="V75" s="233">
        <f>ROUND(E75*U75,2)</f>
        <v>0</v>
      </c>
      <c r="W75" s="233"/>
      <c r="X75" s="233" t="s">
        <v>149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150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30"/>
      <c r="B76" s="231"/>
      <c r="C76" s="264" t="s">
        <v>260</v>
      </c>
      <c r="D76" s="251"/>
      <c r="E76" s="251"/>
      <c r="F76" s="251"/>
      <c r="G76" s="251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3"/>
      <c r="Z76" s="213"/>
      <c r="AA76" s="213"/>
      <c r="AB76" s="213"/>
      <c r="AC76" s="213"/>
      <c r="AD76" s="213"/>
      <c r="AE76" s="213"/>
      <c r="AF76" s="213"/>
      <c r="AG76" s="213" t="s">
        <v>141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ht="22.5" outlineLevel="1" x14ac:dyDescent="0.2">
      <c r="A77" s="244">
        <v>51</v>
      </c>
      <c r="B77" s="245" t="s">
        <v>261</v>
      </c>
      <c r="C77" s="263" t="s">
        <v>262</v>
      </c>
      <c r="D77" s="246" t="s">
        <v>164</v>
      </c>
      <c r="E77" s="247">
        <v>2</v>
      </c>
      <c r="F77" s="248"/>
      <c r="G77" s="249">
        <f>ROUND(E77*F77,2)</f>
        <v>0</v>
      </c>
      <c r="H77" s="248"/>
      <c r="I77" s="249">
        <f>ROUND(E77*H77,2)</f>
        <v>0</v>
      </c>
      <c r="J77" s="248"/>
      <c r="K77" s="249">
        <f>ROUND(E77*J77,2)</f>
        <v>0</v>
      </c>
      <c r="L77" s="249">
        <v>21</v>
      </c>
      <c r="M77" s="249">
        <f>G77*(1+L77/100)</f>
        <v>0</v>
      </c>
      <c r="N77" s="249">
        <v>2.3000000000000001E-4</v>
      </c>
      <c r="O77" s="249">
        <f>ROUND(E77*N77,2)</f>
        <v>0</v>
      </c>
      <c r="P77" s="249">
        <v>0</v>
      </c>
      <c r="Q77" s="249">
        <f>ROUND(E77*P77,2)</f>
        <v>0</v>
      </c>
      <c r="R77" s="249" t="s">
        <v>148</v>
      </c>
      <c r="S77" s="249" t="s">
        <v>137</v>
      </c>
      <c r="T77" s="250" t="s">
        <v>137</v>
      </c>
      <c r="U77" s="233">
        <v>0</v>
      </c>
      <c r="V77" s="233">
        <f>ROUND(E77*U77,2)</f>
        <v>0</v>
      </c>
      <c r="W77" s="233"/>
      <c r="X77" s="233" t="s">
        <v>149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150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30">
        <v>52</v>
      </c>
      <c r="B78" s="231" t="s">
        <v>263</v>
      </c>
      <c r="C78" s="266" t="s">
        <v>264</v>
      </c>
      <c r="D78" s="232" t="s">
        <v>0</v>
      </c>
      <c r="E78" s="259"/>
      <c r="F78" s="234"/>
      <c r="G78" s="233">
        <f>ROUND(E78*F78,2)</f>
        <v>0</v>
      </c>
      <c r="H78" s="234"/>
      <c r="I78" s="233">
        <f>ROUND(E78*H78,2)</f>
        <v>0</v>
      </c>
      <c r="J78" s="234"/>
      <c r="K78" s="233">
        <f>ROUND(E78*J78,2)</f>
        <v>0</v>
      </c>
      <c r="L78" s="233">
        <v>21</v>
      </c>
      <c r="M78" s="233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3"/>
      <c r="S78" s="233" t="s">
        <v>137</v>
      </c>
      <c r="T78" s="233" t="s">
        <v>137</v>
      </c>
      <c r="U78" s="233">
        <v>0</v>
      </c>
      <c r="V78" s="233">
        <f>ROUND(E78*U78,2)</f>
        <v>0</v>
      </c>
      <c r="W78" s="233"/>
      <c r="X78" s="233" t="s">
        <v>158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159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30">
        <v>53</v>
      </c>
      <c r="B79" s="231" t="s">
        <v>265</v>
      </c>
      <c r="C79" s="266" t="s">
        <v>266</v>
      </c>
      <c r="D79" s="232" t="s">
        <v>0</v>
      </c>
      <c r="E79" s="259"/>
      <c r="F79" s="234"/>
      <c r="G79" s="233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3">
        <v>0</v>
      </c>
      <c r="O79" s="233">
        <f>ROUND(E79*N79,2)</f>
        <v>0</v>
      </c>
      <c r="P79" s="233">
        <v>0</v>
      </c>
      <c r="Q79" s="233">
        <f>ROUND(E79*P79,2)</f>
        <v>0</v>
      </c>
      <c r="R79" s="233"/>
      <c r="S79" s="233" t="s">
        <v>137</v>
      </c>
      <c r="T79" s="233" t="s">
        <v>137</v>
      </c>
      <c r="U79" s="233">
        <v>0</v>
      </c>
      <c r="V79" s="233">
        <f>ROUND(E79*U79,2)</f>
        <v>0</v>
      </c>
      <c r="W79" s="233"/>
      <c r="X79" s="233" t="s">
        <v>158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159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x14ac:dyDescent="0.2">
      <c r="A80" s="238" t="s">
        <v>132</v>
      </c>
      <c r="B80" s="239" t="s">
        <v>89</v>
      </c>
      <c r="C80" s="262" t="s">
        <v>90</v>
      </c>
      <c r="D80" s="240"/>
      <c r="E80" s="241"/>
      <c r="F80" s="242"/>
      <c r="G80" s="242">
        <f>SUMIF(AG81:AG87,"&lt;&gt;NOR",G81:G87)</f>
        <v>0</v>
      </c>
      <c r="H80" s="242"/>
      <c r="I80" s="242">
        <f>SUM(I81:I87)</f>
        <v>0</v>
      </c>
      <c r="J80" s="242"/>
      <c r="K80" s="242">
        <f>SUM(K81:K87)</f>
        <v>0</v>
      </c>
      <c r="L80" s="242"/>
      <c r="M80" s="242">
        <f>SUM(M81:M87)</f>
        <v>0</v>
      </c>
      <c r="N80" s="242"/>
      <c r="O80" s="242">
        <f>SUM(O81:O87)</f>
        <v>0.05</v>
      </c>
      <c r="P80" s="242"/>
      <c r="Q80" s="242">
        <f>SUM(Q81:Q87)</f>
        <v>0</v>
      </c>
      <c r="R80" s="242"/>
      <c r="S80" s="242"/>
      <c r="T80" s="243"/>
      <c r="U80" s="237"/>
      <c r="V80" s="237">
        <f>SUM(V81:V87)</f>
        <v>9.0299999999999994</v>
      </c>
      <c r="W80" s="237"/>
      <c r="X80" s="237"/>
      <c r="AG80" t="s">
        <v>133</v>
      </c>
    </row>
    <row r="81" spans="1:60" outlineLevel="1" x14ac:dyDescent="0.2">
      <c r="A81" s="252">
        <v>54</v>
      </c>
      <c r="B81" s="253" t="s">
        <v>267</v>
      </c>
      <c r="C81" s="265" t="s">
        <v>268</v>
      </c>
      <c r="D81" s="254" t="s">
        <v>269</v>
      </c>
      <c r="E81" s="255">
        <v>21</v>
      </c>
      <c r="F81" s="256"/>
      <c r="G81" s="257">
        <f>ROUND(E81*F81,2)</f>
        <v>0</v>
      </c>
      <c r="H81" s="256"/>
      <c r="I81" s="257">
        <f>ROUND(E81*H81,2)</f>
        <v>0</v>
      </c>
      <c r="J81" s="256"/>
      <c r="K81" s="257">
        <f>ROUND(E81*J81,2)</f>
        <v>0</v>
      </c>
      <c r="L81" s="257">
        <v>21</v>
      </c>
      <c r="M81" s="257">
        <f>G81*(1+L81/100)</f>
        <v>0</v>
      </c>
      <c r="N81" s="257">
        <v>6.0000000000000002E-5</v>
      </c>
      <c r="O81" s="257">
        <f>ROUND(E81*N81,2)</f>
        <v>0</v>
      </c>
      <c r="P81" s="257">
        <v>0</v>
      </c>
      <c r="Q81" s="257">
        <f>ROUND(E81*P81,2)</f>
        <v>0</v>
      </c>
      <c r="R81" s="257"/>
      <c r="S81" s="257" t="s">
        <v>137</v>
      </c>
      <c r="T81" s="258" t="s">
        <v>137</v>
      </c>
      <c r="U81" s="233">
        <v>0.43</v>
      </c>
      <c r="V81" s="233">
        <f>ROUND(E81*U81,2)</f>
        <v>9.0299999999999994</v>
      </c>
      <c r="W81" s="233"/>
      <c r="X81" s="233" t="s">
        <v>138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139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52">
        <v>55</v>
      </c>
      <c r="B82" s="253" t="s">
        <v>270</v>
      </c>
      <c r="C82" s="265" t="s">
        <v>271</v>
      </c>
      <c r="D82" s="254" t="s">
        <v>269</v>
      </c>
      <c r="E82" s="255">
        <v>21</v>
      </c>
      <c r="F82" s="256"/>
      <c r="G82" s="257">
        <f>ROUND(E82*F82,2)</f>
        <v>0</v>
      </c>
      <c r="H82" s="256"/>
      <c r="I82" s="257">
        <f>ROUND(E82*H82,2)</f>
        <v>0</v>
      </c>
      <c r="J82" s="256"/>
      <c r="K82" s="257">
        <f>ROUND(E82*J82,2)</f>
        <v>0</v>
      </c>
      <c r="L82" s="257">
        <v>21</v>
      </c>
      <c r="M82" s="257">
        <f>G82*(1+L82/100)</f>
        <v>0</v>
      </c>
      <c r="N82" s="257">
        <v>0</v>
      </c>
      <c r="O82" s="257">
        <f>ROUND(E82*N82,2)</f>
        <v>0</v>
      </c>
      <c r="P82" s="257">
        <v>0</v>
      </c>
      <c r="Q82" s="257">
        <f>ROUND(E82*P82,2)</f>
        <v>0</v>
      </c>
      <c r="R82" s="257"/>
      <c r="S82" s="257" t="s">
        <v>187</v>
      </c>
      <c r="T82" s="258" t="s">
        <v>188</v>
      </c>
      <c r="U82" s="233">
        <v>0</v>
      </c>
      <c r="V82" s="233">
        <f>ROUND(E82*U82,2)</f>
        <v>0</v>
      </c>
      <c r="W82" s="233"/>
      <c r="X82" s="233" t="s">
        <v>138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139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52">
        <v>56</v>
      </c>
      <c r="B83" s="253" t="s">
        <v>272</v>
      </c>
      <c r="C83" s="265" t="s">
        <v>273</v>
      </c>
      <c r="D83" s="254" t="s">
        <v>274</v>
      </c>
      <c r="E83" s="255">
        <v>8</v>
      </c>
      <c r="F83" s="256"/>
      <c r="G83" s="257">
        <f>ROUND(E83*F83,2)</f>
        <v>0</v>
      </c>
      <c r="H83" s="256"/>
      <c r="I83" s="257">
        <f>ROUND(E83*H83,2)</f>
        <v>0</v>
      </c>
      <c r="J83" s="256"/>
      <c r="K83" s="257">
        <f>ROUND(E83*J83,2)</f>
        <v>0</v>
      </c>
      <c r="L83" s="257">
        <v>21</v>
      </c>
      <c r="M83" s="257">
        <f>G83*(1+L83/100)</f>
        <v>0</v>
      </c>
      <c r="N83" s="257">
        <v>0</v>
      </c>
      <c r="O83" s="257">
        <f>ROUND(E83*N83,2)</f>
        <v>0</v>
      </c>
      <c r="P83" s="257">
        <v>0</v>
      </c>
      <c r="Q83" s="257">
        <f>ROUND(E83*P83,2)</f>
        <v>0</v>
      </c>
      <c r="R83" s="257"/>
      <c r="S83" s="257" t="s">
        <v>187</v>
      </c>
      <c r="T83" s="258" t="s">
        <v>188</v>
      </c>
      <c r="U83" s="233">
        <v>0</v>
      </c>
      <c r="V83" s="233">
        <f>ROUND(E83*U83,2)</f>
        <v>0</v>
      </c>
      <c r="W83" s="233"/>
      <c r="X83" s="233" t="s">
        <v>138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139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52">
        <v>57</v>
      </c>
      <c r="B84" s="253" t="s">
        <v>275</v>
      </c>
      <c r="C84" s="265" t="s">
        <v>276</v>
      </c>
      <c r="D84" s="254" t="s">
        <v>269</v>
      </c>
      <c r="E84" s="255">
        <v>16</v>
      </c>
      <c r="F84" s="256"/>
      <c r="G84" s="257">
        <f>ROUND(E84*F84,2)</f>
        <v>0</v>
      </c>
      <c r="H84" s="256"/>
      <c r="I84" s="257">
        <f>ROUND(E84*H84,2)</f>
        <v>0</v>
      </c>
      <c r="J84" s="256"/>
      <c r="K84" s="257">
        <f>ROUND(E84*J84,2)</f>
        <v>0</v>
      </c>
      <c r="L84" s="257">
        <v>21</v>
      </c>
      <c r="M84" s="257">
        <f>G84*(1+L84/100)</f>
        <v>0</v>
      </c>
      <c r="N84" s="257">
        <v>1E-3</v>
      </c>
      <c r="O84" s="257">
        <f>ROUND(E84*N84,2)</f>
        <v>0.02</v>
      </c>
      <c r="P84" s="257">
        <v>0</v>
      </c>
      <c r="Q84" s="257">
        <f>ROUND(E84*P84,2)</f>
        <v>0</v>
      </c>
      <c r="R84" s="257" t="s">
        <v>148</v>
      </c>
      <c r="S84" s="257" t="s">
        <v>137</v>
      </c>
      <c r="T84" s="258" t="s">
        <v>137</v>
      </c>
      <c r="U84" s="233">
        <v>0</v>
      </c>
      <c r="V84" s="233">
        <f>ROUND(E84*U84,2)</f>
        <v>0</v>
      </c>
      <c r="W84" s="233"/>
      <c r="X84" s="233" t="s">
        <v>149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150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4">
        <v>58</v>
      </c>
      <c r="B85" s="245" t="s">
        <v>277</v>
      </c>
      <c r="C85" s="263" t="s">
        <v>278</v>
      </c>
      <c r="D85" s="246" t="s">
        <v>164</v>
      </c>
      <c r="E85" s="247">
        <v>8</v>
      </c>
      <c r="F85" s="248"/>
      <c r="G85" s="249">
        <f>ROUND(E85*F85,2)</f>
        <v>0</v>
      </c>
      <c r="H85" s="248"/>
      <c r="I85" s="249">
        <f>ROUND(E85*H85,2)</f>
        <v>0</v>
      </c>
      <c r="J85" s="248"/>
      <c r="K85" s="249">
        <f>ROUND(E85*J85,2)</f>
        <v>0</v>
      </c>
      <c r="L85" s="249">
        <v>21</v>
      </c>
      <c r="M85" s="249">
        <f>G85*(1+L85/100)</f>
        <v>0</v>
      </c>
      <c r="N85" s="249">
        <v>3.2000000000000002E-3</v>
      </c>
      <c r="O85" s="249">
        <f>ROUND(E85*N85,2)</f>
        <v>0.03</v>
      </c>
      <c r="P85" s="249">
        <v>0</v>
      </c>
      <c r="Q85" s="249">
        <f>ROUND(E85*P85,2)</f>
        <v>0</v>
      </c>
      <c r="R85" s="249" t="s">
        <v>148</v>
      </c>
      <c r="S85" s="249" t="s">
        <v>137</v>
      </c>
      <c r="T85" s="250" t="s">
        <v>137</v>
      </c>
      <c r="U85" s="233">
        <v>0</v>
      </c>
      <c r="V85" s="233">
        <f>ROUND(E85*U85,2)</f>
        <v>0</v>
      </c>
      <c r="W85" s="233"/>
      <c r="X85" s="233" t="s">
        <v>149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150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30">
        <v>59</v>
      </c>
      <c r="B86" s="231" t="s">
        <v>279</v>
      </c>
      <c r="C86" s="266" t="s">
        <v>280</v>
      </c>
      <c r="D86" s="232" t="s">
        <v>0</v>
      </c>
      <c r="E86" s="259"/>
      <c r="F86" s="234"/>
      <c r="G86" s="233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3">
        <v>0</v>
      </c>
      <c r="O86" s="233">
        <f>ROUND(E86*N86,2)</f>
        <v>0</v>
      </c>
      <c r="P86" s="233">
        <v>0</v>
      </c>
      <c r="Q86" s="233">
        <f>ROUND(E86*P86,2)</f>
        <v>0</v>
      </c>
      <c r="R86" s="233"/>
      <c r="S86" s="233" t="s">
        <v>137</v>
      </c>
      <c r="T86" s="233" t="s">
        <v>137</v>
      </c>
      <c r="U86" s="233">
        <v>0</v>
      </c>
      <c r="V86" s="233">
        <f>ROUND(E86*U86,2)</f>
        <v>0</v>
      </c>
      <c r="W86" s="233"/>
      <c r="X86" s="233" t="s">
        <v>158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159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30">
        <v>60</v>
      </c>
      <c r="B87" s="231" t="s">
        <v>281</v>
      </c>
      <c r="C87" s="266" t="s">
        <v>282</v>
      </c>
      <c r="D87" s="232" t="s">
        <v>0</v>
      </c>
      <c r="E87" s="259"/>
      <c r="F87" s="234"/>
      <c r="G87" s="233">
        <f>ROUND(E87*F87,2)</f>
        <v>0</v>
      </c>
      <c r="H87" s="234"/>
      <c r="I87" s="233">
        <f>ROUND(E87*H87,2)</f>
        <v>0</v>
      </c>
      <c r="J87" s="234"/>
      <c r="K87" s="233">
        <f>ROUND(E87*J87,2)</f>
        <v>0</v>
      </c>
      <c r="L87" s="233">
        <v>21</v>
      </c>
      <c r="M87" s="233">
        <f>G87*(1+L87/100)</f>
        <v>0</v>
      </c>
      <c r="N87" s="233">
        <v>0</v>
      </c>
      <c r="O87" s="233">
        <f>ROUND(E87*N87,2)</f>
        <v>0</v>
      </c>
      <c r="P87" s="233">
        <v>0</v>
      </c>
      <c r="Q87" s="233">
        <f>ROUND(E87*P87,2)</f>
        <v>0</v>
      </c>
      <c r="R87" s="233"/>
      <c r="S87" s="233" t="s">
        <v>137</v>
      </c>
      <c r="T87" s="233" t="s">
        <v>137</v>
      </c>
      <c r="U87" s="233">
        <v>0</v>
      </c>
      <c r="V87" s="233">
        <f>ROUND(E87*U87,2)</f>
        <v>0</v>
      </c>
      <c r="W87" s="233"/>
      <c r="X87" s="233" t="s">
        <v>158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159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2">
      <c r="A88" s="238" t="s">
        <v>132</v>
      </c>
      <c r="B88" s="239" t="s">
        <v>91</v>
      </c>
      <c r="C88" s="262" t="s">
        <v>92</v>
      </c>
      <c r="D88" s="240"/>
      <c r="E88" s="241"/>
      <c r="F88" s="242"/>
      <c r="G88" s="242">
        <f>SUMIF(AG89:AG92,"&lt;&gt;NOR",G89:G92)</f>
        <v>0</v>
      </c>
      <c r="H88" s="242"/>
      <c r="I88" s="242">
        <f>SUM(I89:I92)</f>
        <v>0</v>
      </c>
      <c r="J88" s="242"/>
      <c r="K88" s="242">
        <f>SUM(K89:K92)</f>
        <v>0</v>
      </c>
      <c r="L88" s="242"/>
      <c r="M88" s="242">
        <f>SUM(M89:M92)</f>
        <v>0</v>
      </c>
      <c r="N88" s="242"/>
      <c r="O88" s="242">
        <f>SUM(O89:O92)</f>
        <v>0</v>
      </c>
      <c r="P88" s="242"/>
      <c r="Q88" s="242">
        <f>SUM(Q89:Q92)</f>
        <v>0</v>
      </c>
      <c r="R88" s="242"/>
      <c r="S88" s="242"/>
      <c r="T88" s="243"/>
      <c r="U88" s="237"/>
      <c r="V88" s="237">
        <f>SUM(V89:V92)</f>
        <v>2.87</v>
      </c>
      <c r="W88" s="237"/>
      <c r="X88" s="237"/>
      <c r="AG88" t="s">
        <v>133</v>
      </c>
    </row>
    <row r="89" spans="1:60" outlineLevel="1" x14ac:dyDescent="0.2">
      <c r="A89" s="244">
        <v>61</v>
      </c>
      <c r="B89" s="245" t="s">
        <v>283</v>
      </c>
      <c r="C89" s="263" t="s">
        <v>284</v>
      </c>
      <c r="D89" s="246" t="s">
        <v>136</v>
      </c>
      <c r="E89" s="247">
        <v>3.5</v>
      </c>
      <c r="F89" s="248"/>
      <c r="G89" s="249">
        <f>ROUND(E89*F89,2)</f>
        <v>0</v>
      </c>
      <c r="H89" s="248"/>
      <c r="I89" s="249">
        <f>ROUND(E89*H89,2)</f>
        <v>0</v>
      </c>
      <c r="J89" s="248"/>
      <c r="K89" s="249">
        <f>ROUND(E89*J89,2)</f>
        <v>0</v>
      </c>
      <c r="L89" s="249">
        <v>21</v>
      </c>
      <c r="M89" s="249">
        <f>G89*(1+L89/100)</f>
        <v>0</v>
      </c>
      <c r="N89" s="249">
        <v>3.1E-4</v>
      </c>
      <c r="O89" s="249">
        <f>ROUND(E89*N89,2)</f>
        <v>0</v>
      </c>
      <c r="P89" s="249">
        <v>0</v>
      </c>
      <c r="Q89" s="249">
        <f>ROUND(E89*P89,2)</f>
        <v>0</v>
      </c>
      <c r="R89" s="249"/>
      <c r="S89" s="249" t="s">
        <v>137</v>
      </c>
      <c r="T89" s="250" t="s">
        <v>137</v>
      </c>
      <c r="U89" s="233">
        <v>0.4</v>
      </c>
      <c r="V89" s="233">
        <f>ROUND(E89*U89,2)</f>
        <v>1.4</v>
      </c>
      <c r="W89" s="233"/>
      <c r="X89" s="233" t="s">
        <v>138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139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30"/>
      <c r="B90" s="231"/>
      <c r="C90" s="264" t="s">
        <v>285</v>
      </c>
      <c r="D90" s="251"/>
      <c r="E90" s="251"/>
      <c r="F90" s="251"/>
      <c r="G90" s="251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3"/>
      <c r="Z90" s="213"/>
      <c r="AA90" s="213"/>
      <c r="AB90" s="213"/>
      <c r="AC90" s="213"/>
      <c r="AD90" s="213"/>
      <c r="AE90" s="213"/>
      <c r="AF90" s="213"/>
      <c r="AG90" s="213" t="s">
        <v>141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52">
        <v>62</v>
      </c>
      <c r="B91" s="253" t="s">
        <v>286</v>
      </c>
      <c r="C91" s="265" t="s">
        <v>287</v>
      </c>
      <c r="D91" s="254" t="s">
        <v>164</v>
      </c>
      <c r="E91" s="255">
        <v>1</v>
      </c>
      <c r="F91" s="256"/>
      <c r="G91" s="257">
        <f>ROUND(E91*F91,2)</f>
        <v>0</v>
      </c>
      <c r="H91" s="256"/>
      <c r="I91" s="257">
        <f>ROUND(E91*H91,2)</f>
        <v>0</v>
      </c>
      <c r="J91" s="256"/>
      <c r="K91" s="257">
        <f>ROUND(E91*J91,2)</f>
        <v>0</v>
      </c>
      <c r="L91" s="257">
        <v>21</v>
      </c>
      <c r="M91" s="257">
        <f>G91*(1+L91/100)</f>
        <v>0</v>
      </c>
      <c r="N91" s="257">
        <v>2.5999999999999998E-4</v>
      </c>
      <c r="O91" s="257">
        <f>ROUND(E91*N91,2)</f>
        <v>0</v>
      </c>
      <c r="P91" s="257">
        <v>0</v>
      </c>
      <c r="Q91" s="257">
        <f>ROUND(E91*P91,2)</f>
        <v>0</v>
      </c>
      <c r="R91" s="257"/>
      <c r="S91" s="257" t="s">
        <v>137</v>
      </c>
      <c r="T91" s="258" t="s">
        <v>137</v>
      </c>
      <c r="U91" s="233">
        <v>3.3000000000000002E-2</v>
      </c>
      <c r="V91" s="233">
        <f>ROUND(E91*U91,2)</f>
        <v>0.03</v>
      </c>
      <c r="W91" s="233"/>
      <c r="X91" s="233" t="s">
        <v>138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139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52">
        <v>63</v>
      </c>
      <c r="B92" s="253" t="s">
        <v>288</v>
      </c>
      <c r="C92" s="265" t="s">
        <v>289</v>
      </c>
      <c r="D92" s="254" t="s">
        <v>153</v>
      </c>
      <c r="E92" s="255">
        <v>72</v>
      </c>
      <c r="F92" s="256"/>
      <c r="G92" s="257">
        <f>ROUND(E92*F92,2)</f>
        <v>0</v>
      </c>
      <c r="H92" s="256"/>
      <c r="I92" s="257">
        <f>ROUND(E92*H92,2)</f>
        <v>0</v>
      </c>
      <c r="J92" s="256"/>
      <c r="K92" s="257">
        <f>ROUND(E92*J92,2)</f>
        <v>0</v>
      </c>
      <c r="L92" s="257">
        <v>21</v>
      </c>
      <c r="M92" s="257">
        <f>G92*(1+L92/100)</f>
        <v>0</v>
      </c>
      <c r="N92" s="257">
        <v>4.0000000000000003E-5</v>
      </c>
      <c r="O92" s="257">
        <f>ROUND(E92*N92,2)</f>
        <v>0</v>
      </c>
      <c r="P92" s="257">
        <v>0</v>
      </c>
      <c r="Q92" s="257">
        <f>ROUND(E92*P92,2)</f>
        <v>0</v>
      </c>
      <c r="R92" s="257"/>
      <c r="S92" s="257" t="s">
        <v>137</v>
      </c>
      <c r="T92" s="258" t="s">
        <v>137</v>
      </c>
      <c r="U92" s="233">
        <v>0.02</v>
      </c>
      <c r="V92" s="233">
        <f>ROUND(E92*U92,2)</f>
        <v>1.44</v>
      </c>
      <c r="W92" s="233"/>
      <c r="X92" s="233" t="s">
        <v>138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139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x14ac:dyDescent="0.2">
      <c r="A93" s="238" t="s">
        <v>132</v>
      </c>
      <c r="B93" s="239" t="s">
        <v>95</v>
      </c>
      <c r="C93" s="262" t="s">
        <v>96</v>
      </c>
      <c r="D93" s="240"/>
      <c r="E93" s="241"/>
      <c r="F93" s="242"/>
      <c r="G93" s="242">
        <f>SUMIF(AG94:AG100,"&lt;&gt;NOR",G94:G100)</f>
        <v>0</v>
      </c>
      <c r="H93" s="242"/>
      <c r="I93" s="242">
        <f>SUM(I94:I100)</f>
        <v>0</v>
      </c>
      <c r="J93" s="242"/>
      <c r="K93" s="242">
        <f>SUM(K94:K100)</f>
        <v>0</v>
      </c>
      <c r="L93" s="242"/>
      <c r="M93" s="242">
        <f>SUM(M94:M100)</f>
        <v>0</v>
      </c>
      <c r="N93" s="242"/>
      <c r="O93" s="242">
        <f>SUM(O94:O100)</f>
        <v>0.05</v>
      </c>
      <c r="P93" s="242"/>
      <c r="Q93" s="242">
        <f>SUM(Q94:Q100)</f>
        <v>0</v>
      </c>
      <c r="R93" s="242"/>
      <c r="S93" s="242"/>
      <c r="T93" s="243"/>
      <c r="U93" s="237"/>
      <c r="V93" s="237">
        <f>SUM(V94:V100)</f>
        <v>17.47</v>
      </c>
      <c r="W93" s="237"/>
      <c r="X93" s="237"/>
      <c r="AG93" t="s">
        <v>133</v>
      </c>
    </row>
    <row r="94" spans="1:60" outlineLevel="1" x14ac:dyDescent="0.2">
      <c r="A94" s="252">
        <v>64</v>
      </c>
      <c r="B94" s="253" t="s">
        <v>290</v>
      </c>
      <c r="C94" s="265" t="s">
        <v>291</v>
      </c>
      <c r="D94" s="254" t="s">
        <v>153</v>
      </c>
      <c r="E94" s="255">
        <v>69</v>
      </c>
      <c r="F94" s="256"/>
      <c r="G94" s="257">
        <f>ROUND(E94*F94,2)</f>
        <v>0</v>
      </c>
      <c r="H94" s="256"/>
      <c r="I94" s="257">
        <f>ROUND(E94*H94,2)</f>
        <v>0</v>
      </c>
      <c r="J94" s="256"/>
      <c r="K94" s="257">
        <f>ROUND(E94*J94,2)</f>
        <v>0</v>
      </c>
      <c r="L94" s="257">
        <v>21</v>
      </c>
      <c r="M94" s="257">
        <f>G94*(1+L94/100)</f>
        <v>0</v>
      </c>
      <c r="N94" s="257">
        <v>0</v>
      </c>
      <c r="O94" s="257">
        <f>ROUND(E94*N94,2)</f>
        <v>0</v>
      </c>
      <c r="P94" s="257">
        <v>0</v>
      </c>
      <c r="Q94" s="257">
        <f>ROUND(E94*P94,2)</f>
        <v>0</v>
      </c>
      <c r="R94" s="257"/>
      <c r="S94" s="257" t="s">
        <v>137</v>
      </c>
      <c r="T94" s="258" t="s">
        <v>137</v>
      </c>
      <c r="U94" s="233">
        <v>0.12</v>
      </c>
      <c r="V94" s="233">
        <f>ROUND(E94*U94,2)</f>
        <v>8.2799999999999994</v>
      </c>
      <c r="W94" s="233"/>
      <c r="X94" s="233" t="s">
        <v>138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139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52">
        <v>65</v>
      </c>
      <c r="B95" s="253" t="s">
        <v>292</v>
      </c>
      <c r="C95" s="265" t="s">
        <v>293</v>
      </c>
      <c r="D95" s="254" t="s">
        <v>153</v>
      </c>
      <c r="E95" s="255">
        <v>69</v>
      </c>
      <c r="F95" s="256"/>
      <c r="G95" s="257">
        <f>ROUND(E95*F95,2)</f>
        <v>0</v>
      </c>
      <c r="H95" s="256"/>
      <c r="I95" s="257">
        <f>ROUND(E95*H95,2)</f>
        <v>0</v>
      </c>
      <c r="J95" s="256"/>
      <c r="K95" s="257">
        <f>ROUND(E95*J95,2)</f>
        <v>0</v>
      </c>
      <c r="L95" s="257">
        <v>21</v>
      </c>
      <c r="M95" s="257">
        <f>G95*(1+L95/100)</f>
        <v>0</v>
      </c>
      <c r="N95" s="257">
        <v>0</v>
      </c>
      <c r="O95" s="257">
        <f>ROUND(E95*N95,2)</f>
        <v>0</v>
      </c>
      <c r="P95" s="257">
        <v>0</v>
      </c>
      <c r="Q95" s="257">
        <f>ROUND(E95*P95,2)</f>
        <v>0</v>
      </c>
      <c r="R95" s="257"/>
      <c r="S95" s="257" t="s">
        <v>137</v>
      </c>
      <c r="T95" s="258" t="s">
        <v>137</v>
      </c>
      <c r="U95" s="233">
        <v>0.12</v>
      </c>
      <c r="V95" s="233">
        <f>ROUND(E95*U95,2)</f>
        <v>8.2799999999999994</v>
      </c>
      <c r="W95" s="233"/>
      <c r="X95" s="233" t="s">
        <v>138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139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52">
        <v>66</v>
      </c>
      <c r="B96" s="253" t="s">
        <v>294</v>
      </c>
      <c r="C96" s="265" t="s">
        <v>295</v>
      </c>
      <c r="D96" s="254" t="s">
        <v>153</v>
      </c>
      <c r="E96" s="255">
        <v>3</v>
      </c>
      <c r="F96" s="256"/>
      <c r="G96" s="257">
        <f>ROUND(E96*F96,2)</f>
        <v>0</v>
      </c>
      <c r="H96" s="256"/>
      <c r="I96" s="257">
        <f>ROUND(E96*H96,2)</f>
        <v>0</v>
      </c>
      <c r="J96" s="256"/>
      <c r="K96" s="257">
        <f>ROUND(E96*J96,2)</f>
        <v>0</v>
      </c>
      <c r="L96" s="257">
        <v>21</v>
      </c>
      <c r="M96" s="257">
        <f>G96*(1+L96/100)</f>
        <v>0</v>
      </c>
      <c r="N96" s="257">
        <v>0</v>
      </c>
      <c r="O96" s="257">
        <f>ROUND(E96*N96,2)</f>
        <v>0</v>
      </c>
      <c r="P96" s="257">
        <v>0</v>
      </c>
      <c r="Q96" s="257">
        <f>ROUND(E96*P96,2)</f>
        <v>0</v>
      </c>
      <c r="R96" s="257"/>
      <c r="S96" s="257" t="s">
        <v>137</v>
      </c>
      <c r="T96" s="258" t="s">
        <v>137</v>
      </c>
      <c r="U96" s="233">
        <v>0.12</v>
      </c>
      <c r="V96" s="233">
        <f>ROUND(E96*U96,2)</f>
        <v>0.36</v>
      </c>
      <c r="W96" s="233"/>
      <c r="X96" s="233" t="s">
        <v>138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139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52">
        <v>67</v>
      </c>
      <c r="B97" s="253" t="s">
        <v>296</v>
      </c>
      <c r="C97" s="265" t="s">
        <v>297</v>
      </c>
      <c r="D97" s="254" t="s">
        <v>153</v>
      </c>
      <c r="E97" s="255">
        <v>6</v>
      </c>
      <c r="F97" s="256"/>
      <c r="G97" s="257">
        <f>ROUND(E97*F97,2)</f>
        <v>0</v>
      </c>
      <c r="H97" s="256"/>
      <c r="I97" s="257">
        <f>ROUND(E97*H97,2)</f>
        <v>0</v>
      </c>
      <c r="J97" s="256"/>
      <c r="K97" s="257">
        <f>ROUND(E97*J97,2)</f>
        <v>0</v>
      </c>
      <c r="L97" s="257">
        <v>21</v>
      </c>
      <c r="M97" s="257">
        <f>G97*(1+L97/100)</f>
        <v>0</v>
      </c>
      <c r="N97" s="257">
        <v>0</v>
      </c>
      <c r="O97" s="257">
        <f>ROUND(E97*N97,2)</f>
        <v>0</v>
      </c>
      <c r="P97" s="257">
        <v>0</v>
      </c>
      <c r="Q97" s="257">
        <f>ROUND(E97*P97,2)</f>
        <v>0</v>
      </c>
      <c r="R97" s="257"/>
      <c r="S97" s="257" t="s">
        <v>137</v>
      </c>
      <c r="T97" s="258" t="s">
        <v>137</v>
      </c>
      <c r="U97" s="233">
        <v>0.09</v>
      </c>
      <c r="V97" s="233">
        <f>ROUND(E97*U97,2)</f>
        <v>0.54</v>
      </c>
      <c r="W97" s="233"/>
      <c r="X97" s="233" t="s">
        <v>138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139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22.5" outlineLevel="1" x14ac:dyDescent="0.2">
      <c r="A98" s="252">
        <v>68</v>
      </c>
      <c r="B98" s="253" t="s">
        <v>298</v>
      </c>
      <c r="C98" s="265" t="s">
        <v>299</v>
      </c>
      <c r="D98" s="254" t="s">
        <v>164</v>
      </c>
      <c r="E98" s="255">
        <v>3</v>
      </c>
      <c r="F98" s="256"/>
      <c r="G98" s="257">
        <f>ROUND(E98*F98,2)</f>
        <v>0</v>
      </c>
      <c r="H98" s="256"/>
      <c r="I98" s="257">
        <f>ROUND(E98*H98,2)</f>
        <v>0</v>
      </c>
      <c r="J98" s="256"/>
      <c r="K98" s="257">
        <f>ROUND(E98*J98,2)</f>
        <v>0</v>
      </c>
      <c r="L98" s="257">
        <v>21</v>
      </c>
      <c r="M98" s="257">
        <f>G98*(1+L98/100)</f>
        <v>0</v>
      </c>
      <c r="N98" s="257">
        <v>8.9999999999999998E-4</v>
      </c>
      <c r="O98" s="257">
        <f>ROUND(E98*N98,2)</f>
        <v>0</v>
      </c>
      <c r="P98" s="257">
        <v>0</v>
      </c>
      <c r="Q98" s="257">
        <f>ROUND(E98*P98,2)</f>
        <v>0</v>
      </c>
      <c r="R98" s="257" t="s">
        <v>148</v>
      </c>
      <c r="S98" s="257" t="s">
        <v>137</v>
      </c>
      <c r="T98" s="258" t="s">
        <v>137</v>
      </c>
      <c r="U98" s="233">
        <v>0</v>
      </c>
      <c r="V98" s="233">
        <f>ROUND(E98*U98,2)</f>
        <v>0</v>
      </c>
      <c r="W98" s="233"/>
      <c r="X98" s="233" t="s">
        <v>149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150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52">
        <v>69</v>
      </c>
      <c r="B99" s="253" t="s">
        <v>300</v>
      </c>
      <c r="C99" s="265" t="s">
        <v>301</v>
      </c>
      <c r="D99" s="254" t="s">
        <v>302</v>
      </c>
      <c r="E99" s="255">
        <v>69</v>
      </c>
      <c r="F99" s="256"/>
      <c r="G99" s="257">
        <f>ROUND(E99*F99,2)</f>
        <v>0</v>
      </c>
      <c r="H99" s="256"/>
      <c r="I99" s="257">
        <f>ROUND(E99*H99,2)</f>
        <v>0</v>
      </c>
      <c r="J99" s="256"/>
      <c r="K99" s="257">
        <f>ROUND(E99*J99,2)</f>
        <v>0</v>
      </c>
      <c r="L99" s="257">
        <v>21</v>
      </c>
      <c r="M99" s="257">
        <f>G99*(1+L99/100)</f>
        <v>0</v>
      </c>
      <c r="N99" s="257">
        <v>6.7000000000000002E-4</v>
      </c>
      <c r="O99" s="257">
        <f>ROUND(E99*N99,2)</f>
        <v>0.05</v>
      </c>
      <c r="P99" s="257">
        <v>0</v>
      </c>
      <c r="Q99" s="257">
        <f>ROUND(E99*P99,2)</f>
        <v>0</v>
      </c>
      <c r="R99" s="257" t="s">
        <v>148</v>
      </c>
      <c r="S99" s="257" t="s">
        <v>137</v>
      </c>
      <c r="T99" s="258" t="s">
        <v>137</v>
      </c>
      <c r="U99" s="233">
        <v>0</v>
      </c>
      <c r="V99" s="233">
        <f>ROUND(E99*U99,2)</f>
        <v>0</v>
      </c>
      <c r="W99" s="233"/>
      <c r="X99" s="233" t="s">
        <v>149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150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52">
        <v>70</v>
      </c>
      <c r="B100" s="253" t="s">
        <v>303</v>
      </c>
      <c r="C100" s="265" t="s">
        <v>304</v>
      </c>
      <c r="D100" s="254" t="s">
        <v>305</v>
      </c>
      <c r="E100" s="255">
        <v>4.8930000000000001E-2</v>
      </c>
      <c r="F100" s="256"/>
      <c r="G100" s="257">
        <f>ROUND(E100*F100,2)</f>
        <v>0</v>
      </c>
      <c r="H100" s="256"/>
      <c r="I100" s="257">
        <f>ROUND(E100*H100,2)</f>
        <v>0</v>
      </c>
      <c r="J100" s="256"/>
      <c r="K100" s="257">
        <f>ROUND(E100*J100,2)</f>
        <v>0</v>
      </c>
      <c r="L100" s="257">
        <v>21</v>
      </c>
      <c r="M100" s="257">
        <f>G100*(1+L100/100)</f>
        <v>0</v>
      </c>
      <c r="N100" s="257">
        <v>0</v>
      </c>
      <c r="O100" s="257">
        <f>ROUND(E100*N100,2)</f>
        <v>0</v>
      </c>
      <c r="P100" s="257">
        <v>0</v>
      </c>
      <c r="Q100" s="257">
        <f>ROUND(E100*P100,2)</f>
        <v>0</v>
      </c>
      <c r="R100" s="257"/>
      <c r="S100" s="257" t="s">
        <v>137</v>
      </c>
      <c r="T100" s="258" t="s">
        <v>137</v>
      </c>
      <c r="U100" s="233">
        <v>0.3</v>
      </c>
      <c r="V100" s="233">
        <f>ROUND(E100*U100,2)</f>
        <v>0.01</v>
      </c>
      <c r="W100" s="233"/>
      <c r="X100" s="233" t="s">
        <v>158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159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x14ac:dyDescent="0.2">
      <c r="A101" s="238" t="s">
        <v>132</v>
      </c>
      <c r="B101" s="239" t="s">
        <v>97</v>
      </c>
      <c r="C101" s="262" t="s">
        <v>98</v>
      </c>
      <c r="D101" s="240"/>
      <c r="E101" s="241"/>
      <c r="F101" s="242"/>
      <c r="G101" s="242">
        <f>SUMIF(AG102:AG103,"&lt;&gt;NOR",G102:G103)</f>
        <v>0</v>
      </c>
      <c r="H101" s="242"/>
      <c r="I101" s="242">
        <f>SUM(I102:I103)</f>
        <v>0</v>
      </c>
      <c r="J101" s="242"/>
      <c r="K101" s="242">
        <f>SUM(K102:K103)</f>
        <v>0</v>
      </c>
      <c r="L101" s="242"/>
      <c r="M101" s="242">
        <f>SUM(M102:M103)</f>
        <v>0</v>
      </c>
      <c r="N101" s="242"/>
      <c r="O101" s="242">
        <f>SUM(O102:O103)</f>
        <v>0</v>
      </c>
      <c r="P101" s="242"/>
      <c r="Q101" s="242">
        <f>SUM(Q102:Q103)</f>
        <v>0</v>
      </c>
      <c r="R101" s="242"/>
      <c r="S101" s="242"/>
      <c r="T101" s="243"/>
      <c r="U101" s="237"/>
      <c r="V101" s="237">
        <f>SUM(V102:V103)</f>
        <v>7.43</v>
      </c>
      <c r="W101" s="237"/>
      <c r="X101" s="237"/>
      <c r="AG101" t="s">
        <v>133</v>
      </c>
    </row>
    <row r="102" spans="1:60" outlineLevel="1" x14ac:dyDescent="0.2">
      <c r="A102" s="252">
        <v>71</v>
      </c>
      <c r="B102" s="253" t="s">
        <v>306</v>
      </c>
      <c r="C102" s="265" t="s">
        <v>307</v>
      </c>
      <c r="D102" s="254" t="s">
        <v>164</v>
      </c>
      <c r="E102" s="255">
        <v>4</v>
      </c>
      <c r="F102" s="256"/>
      <c r="G102" s="257">
        <f>ROUND(E102*F102,2)</f>
        <v>0</v>
      </c>
      <c r="H102" s="256"/>
      <c r="I102" s="257">
        <f>ROUND(E102*H102,2)</f>
        <v>0</v>
      </c>
      <c r="J102" s="256"/>
      <c r="K102" s="257">
        <f>ROUND(E102*J102,2)</f>
        <v>0</v>
      </c>
      <c r="L102" s="257">
        <v>21</v>
      </c>
      <c r="M102" s="257">
        <f>G102*(1+L102/100)</f>
        <v>0</v>
      </c>
      <c r="N102" s="257">
        <v>0</v>
      </c>
      <c r="O102" s="257">
        <f>ROUND(E102*N102,2)</f>
        <v>0</v>
      </c>
      <c r="P102" s="257">
        <v>0</v>
      </c>
      <c r="Q102" s="257">
        <f>ROUND(E102*P102,2)</f>
        <v>0</v>
      </c>
      <c r="R102" s="257"/>
      <c r="S102" s="257" t="s">
        <v>137</v>
      </c>
      <c r="T102" s="258" t="s">
        <v>137</v>
      </c>
      <c r="U102" s="233">
        <v>0</v>
      </c>
      <c r="V102" s="233">
        <f>ROUND(E102*U102,2)</f>
        <v>0</v>
      </c>
      <c r="W102" s="233"/>
      <c r="X102" s="233" t="s">
        <v>138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139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ht="22.5" outlineLevel="1" x14ac:dyDescent="0.2">
      <c r="A103" s="252">
        <v>72</v>
      </c>
      <c r="B103" s="253" t="s">
        <v>308</v>
      </c>
      <c r="C103" s="265" t="s">
        <v>309</v>
      </c>
      <c r="D103" s="254" t="s">
        <v>310</v>
      </c>
      <c r="E103" s="255">
        <v>1</v>
      </c>
      <c r="F103" s="256"/>
      <c r="G103" s="257">
        <f>ROUND(E103*F103,2)</f>
        <v>0</v>
      </c>
      <c r="H103" s="256"/>
      <c r="I103" s="257">
        <f>ROUND(E103*H103,2)</f>
        <v>0</v>
      </c>
      <c r="J103" s="256"/>
      <c r="K103" s="257">
        <f>ROUND(E103*J103,2)</f>
        <v>0</v>
      </c>
      <c r="L103" s="257">
        <v>21</v>
      </c>
      <c r="M103" s="257">
        <f>G103*(1+L103/100)</f>
        <v>0</v>
      </c>
      <c r="N103" s="257">
        <v>0</v>
      </c>
      <c r="O103" s="257">
        <f>ROUND(E103*N103,2)</f>
        <v>0</v>
      </c>
      <c r="P103" s="257">
        <v>0</v>
      </c>
      <c r="Q103" s="257">
        <f>ROUND(E103*P103,2)</f>
        <v>0</v>
      </c>
      <c r="R103" s="257"/>
      <c r="S103" s="257" t="s">
        <v>137</v>
      </c>
      <c r="T103" s="258" t="s">
        <v>137</v>
      </c>
      <c r="U103" s="233">
        <v>7.43</v>
      </c>
      <c r="V103" s="233">
        <f>ROUND(E103*U103,2)</f>
        <v>7.43</v>
      </c>
      <c r="W103" s="233"/>
      <c r="X103" s="233" t="s">
        <v>138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139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x14ac:dyDescent="0.2">
      <c r="A104" s="238" t="s">
        <v>132</v>
      </c>
      <c r="B104" s="239" t="s">
        <v>99</v>
      </c>
      <c r="C104" s="262" t="s">
        <v>100</v>
      </c>
      <c r="D104" s="240"/>
      <c r="E104" s="241"/>
      <c r="F104" s="242"/>
      <c r="G104" s="242">
        <f>SUMIF(AG105:AG108,"&lt;&gt;NOR",G105:G108)</f>
        <v>0</v>
      </c>
      <c r="H104" s="242"/>
      <c r="I104" s="242">
        <f>SUM(I105:I108)</f>
        <v>0</v>
      </c>
      <c r="J104" s="242"/>
      <c r="K104" s="242">
        <f>SUM(K105:K108)</f>
        <v>0</v>
      </c>
      <c r="L104" s="242"/>
      <c r="M104" s="242">
        <f>SUM(M105:M108)</f>
        <v>0</v>
      </c>
      <c r="N104" s="242"/>
      <c r="O104" s="242">
        <f>SUM(O105:O108)</f>
        <v>0</v>
      </c>
      <c r="P104" s="242"/>
      <c r="Q104" s="242">
        <f>SUM(Q105:Q108)</f>
        <v>0</v>
      </c>
      <c r="R104" s="242"/>
      <c r="S104" s="242"/>
      <c r="T104" s="243"/>
      <c r="U104" s="237"/>
      <c r="V104" s="237">
        <f>SUM(V105:V108)</f>
        <v>8.0299999999999994</v>
      </c>
      <c r="W104" s="237"/>
      <c r="X104" s="237"/>
      <c r="AG104" t="s">
        <v>133</v>
      </c>
    </row>
    <row r="105" spans="1:60" outlineLevel="1" x14ac:dyDescent="0.2">
      <c r="A105" s="252">
        <v>73</v>
      </c>
      <c r="B105" s="253" t="s">
        <v>311</v>
      </c>
      <c r="C105" s="265" t="s">
        <v>312</v>
      </c>
      <c r="D105" s="254" t="s">
        <v>313</v>
      </c>
      <c r="E105" s="255">
        <v>8</v>
      </c>
      <c r="F105" s="256"/>
      <c r="G105" s="257">
        <f>ROUND(E105*F105,2)</f>
        <v>0</v>
      </c>
      <c r="H105" s="256"/>
      <c r="I105" s="257">
        <f>ROUND(E105*H105,2)</f>
        <v>0</v>
      </c>
      <c r="J105" s="256"/>
      <c r="K105" s="257">
        <f>ROUND(E105*J105,2)</f>
        <v>0</v>
      </c>
      <c r="L105" s="257">
        <v>21</v>
      </c>
      <c r="M105" s="257">
        <f>G105*(1+L105/100)</f>
        <v>0</v>
      </c>
      <c r="N105" s="257">
        <v>0</v>
      </c>
      <c r="O105" s="257">
        <f>ROUND(E105*N105,2)</f>
        <v>0</v>
      </c>
      <c r="P105" s="257">
        <v>0</v>
      </c>
      <c r="Q105" s="257">
        <f>ROUND(E105*P105,2)</f>
        <v>0</v>
      </c>
      <c r="R105" s="257"/>
      <c r="S105" s="257" t="s">
        <v>137</v>
      </c>
      <c r="T105" s="258" t="s">
        <v>137</v>
      </c>
      <c r="U105" s="233">
        <v>1</v>
      </c>
      <c r="V105" s="233">
        <f>ROUND(E105*U105,2)</f>
        <v>8</v>
      </c>
      <c r="W105" s="233"/>
      <c r="X105" s="233" t="s">
        <v>138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139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ht="22.5" outlineLevel="1" x14ac:dyDescent="0.2">
      <c r="A106" s="252">
        <v>74</v>
      </c>
      <c r="B106" s="253" t="s">
        <v>314</v>
      </c>
      <c r="C106" s="265" t="s">
        <v>315</v>
      </c>
      <c r="D106" s="254" t="s">
        <v>180</v>
      </c>
      <c r="E106" s="255">
        <v>1</v>
      </c>
      <c r="F106" s="256"/>
      <c r="G106" s="257">
        <f>ROUND(E106*F106,2)</f>
        <v>0</v>
      </c>
      <c r="H106" s="256"/>
      <c r="I106" s="257">
        <f>ROUND(E106*H106,2)</f>
        <v>0</v>
      </c>
      <c r="J106" s="256"/>
      <c r="K106" s="257">
        <f>ROUND(E106*J106,2)</f>
        <v>0</v>
      </c>
      <c r="L106" s="257">
        <v>21</v>
      </c>
      <c r="M106" s="257">
        <f>G106*(1+L106/100)</f>
        <v>0</v>
      </c>
      <c r="N106" s="257">
        <v>0</v>
      </c>
      <c r="O106" s="257">
        <f>ROUND(E106*N106,2)</f>
        <v>0</v>
      </c>
      <c r="P106" s="257">
        <v>0</v>
      </c>
      <c r="Q106" s="257">
        <f>ROUND(E106*P106,2)</f>
        <v>0</v>
      </c>
      <c r="R106" s="257"/>
      <c r="S106" s="257" t="s">
        <v>187</v>
      </c>
      <c r="T106" s="258" t="s">
        <v>188</v>
      </c>
      <c r="U106" s="233">
        <v>0</v>
      </c>
      <c r="V106" s="233">
        <f>ROUND(E106*U106,2)</f>
        <v>0</v>
      </c>
      <c r="W106" s="233"/>
      <c r="X106" s="233" t="s">
        <v>138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139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52">
        <v>75</v>
      </c>
      <c r="B107" s="253" t="s">
        <v>316</v>
      </c>
      <c r="C107" s="265" t="s">
        <v>317</v>
      </c>
      <c r="D107" s="254" t="s">
        <v>180</v>
      </c>
      <c r="E107" s="255">
        <v>1</v>
      </c>
      <c r="F107" s="256"/>
      <c r="G107" s="257">
        <f>ROUND(E107*F107,2)</f>
        <v>0</v>
      </c>
      <c r="H107" s="256"/>
      <c r="I107" s="257">
        <f>ROUND(E107*H107,2)</f>
        <v>0</v>
      </c>
      <c r="J107" s="256"/>
      <c r="K107" s="257">
        <f>ROUND(E107*J107,2)</f>
        <v>0</v>
      </c>
      <c r="L107" s="257">
        <v>21</v>
      </c>
      <c r="M107" s="257">
        <f>G107*(1+L107/100)</f>
        <v>0</v>
      </c>
      <c r="N107" s="257">
        <v>0</v>
      </c>
      <c r="O107" s="257">
        <f>ROUND(E107*N107,2)</f>
        <v>0</v>
      </c>
      <c r="P107" s="257">
        <v>0</v>
      </c>
      <c r="Q107" s="257">
        <f>ROUND(E107*P107,2)</f>
        <v>0</v>
      </c>
      <c r="R107" s="257"/>
      <c r="S107" s="257" t="s">
        <v>187</v>
      </c>
      <c r="T107" s="258" t="s">
        <v>188</v>
      </c>
      <c r="U107" s="233">
        <v>0.03</v>
      </c>
      <c r="V107" s="233">
        <f>ROUND(E107*U107,2)</f>
        <v>0.03</v>
      </c>
      <c r="W107" s="233"/>
      <c r="X107" s="233" t="s">
        <v>138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139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52">
        <v>76</v>
      </c>
      <c r="B108" s="253" t="s">
        <v>318</v>
      </c>
      <c r="C108" s="265" t="s">
        <v>319</v>
      </c>
      <c r="D108" s="254" t="s">
        <v>180</v>
      </c>
      <c r="E108" s="255">
        <v>1</v>
      </c>
      <c r="F108" s="256"/>
      <c r="G108" s="257">
        <f>ROUND(E108*F108,2)</f>
        <v>0</v>
      </c>
      <c r="H108" s="256"/>
      <c r="I108" s="257">
        <f>ROUND(E108*H108,2)</f>
        <v>0</v>
      </c>
      <c r="J108" s="256"/>
      <c r="K108" s="257">
        <f>ROUND(E108*J108,2)</f>
        <v>0</v>
      </c>
      <c r="L108" s="257">
        <v>21</v>
      </c>
      <c r="M108" s="257">
        <f>G108*(1+L108/100)</f>
        <v>0</v>
      </c>
      <c r="N108" s="257">
        <v>0</v>
      </c>
      <c r="O108" s="257">
        <f>ROUND(E108*N108,2)</f>
        <v>0</v>
      </c>
      <c r="P108" s="257">
        <v>0</v>
      </c>
      <c r="Q108" s="257">
        <f>ROUND(E108*P108,2)</f>
        <v>0</v>
      </c>
      <c r="R108" s="257"/>
      <c r="S108" s="257" t="s">
        <v>187</v>
      </c>
      <c r="T108" s="258" t="s">
        <v>188</v>
      </c>
      <c r="U108" s="233">
        <v>0</v>
      </c>
      <c r="V108" s="233">
        <f>ROUND(E108*U108,2)</f>
        <v>0</v>
      </c>
      <c r="W108" s="233"/>
      <c r="X108" s="233" t="s">
        <v>138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139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x14ac:dyDescent="0.2">
      <c r="A109" s="238" t="s">
        <v>132</v>
      </c>
      <c r="B109" s="239" t="s">
        <v>101</v>
      </c>
      <c r="C109" s="262" t="s">
        <v>102</v>
      </c>
      <c r="D109" s="240"/>
      <c r="E109" s="241"/>
      <c r="F109" s="242"/>
      <c r="G109" s="242">
        <f>SUMIF(AG110:AG116,"&lt;&gt;NOR",G110:G116)</f>
        <v>0</v>
      </c>
      <c r="H109" s="242"/>
      <c r="I109" s="242">
        <f>SUM(I110:I116)</f>
        <v>0</v>
      </c>
      <c r="J109" s="242"/>
      <c r="K109" s="242">
        <f>SUM(K110:K116)</f>
        <v>0</v>
      </c>
      <c r="L109" s="242"/>
      <c r="M109" s="242">
        <f>SUM(M110:M116)</f>
        <v>0</v>
      </c>
      <c r="N109" s="242"/>
      <c r="O109" s="242">
        <f>SUM(O110:O116)</f>
        <v>0</v>
      </c>
      <c r="P109" s="242"/>
      <c r="Q109" s="242">
        <f>SUM(Q110:Q116)</f>
        <v>0</v>
      </c>
      <c r="R109" s="242"/>
      <c r="S109" s="242"/>
      <c r="T109" s="243"/>
      <c r="U109" s="237"/>
      <c r="V109" s="237">
        <f>SUM(V110:V116)</f>
        <v>2.78</v>
      </c>
      <c r="W109" s="237"/>
      <c r="X109" s="237"/>
      <c r="AG109" t="s">
        <v>133</v>
      </c>
    </row>
    <row r="110" spans="1:60" outlineLevel="1" x14ac:dyDescent="0.2">
      <c r="A110" s="252">
        <v>77</v>
      </c>
      <c r="B110" s="253" t="s">
        <v>320</v>
      </c>
      <c r="C110" s="265" t="s">
        <v>321</v>
      </c>
      <c r="D110" s="254" t="s">
        <v>136</v>
      </c>
      <c r="E110" s="255">
        <v>54</v>
      </c>
      <c r="F110" s="256"/>
      <c r="G110" s="257">
        <f>ROUND(E110*F110,2)</f>
        <v>0</v>
      </c>
      <c r="H110" s="256"/>
      <c r="I110" s="257">
        <f>ROUND(E110*H110,2)</f>
        <v>0</v>
      </c>
      <c r="J110" s="256"/>
      <c r="K110" s="257">
        <f>ROUND(E110*J110,2)</f>
        <v>0</v>
      </c>
      <c r="L110" s="257">
        <v>21</v>
      </c>
      <c r="M110" s="257">
        <f>G110*(1+L110/100)</f>
        <v>0</v>
      </c>
      <c r="N110" s="257">
        <v>0</v>
      </c>
      <c r="O110" s="257">
        <f>ROUND(E110*N110,2)</f>
        <v>0</v>
      </c>
      <c r="P110" s="257">
        <v>0</v>
      </c>
      <c r="Q110" s="257">
        <f>ROUND(E110*P110,2)</f>
        <v>0</v>
      </c>
      <c r="R110" s="257"/>
      <c r="S110" s="257" t="s">
        <v>137</v>
      </c>
      <c r="T110" s="258" t="s">
        <v>137</v>
      </c>
      <c r="U110" s="233">
        <v>0.02</v>
      </c>
      <c r="V110" s="233">
        <f>ROUND(E110*U110,2)</f>
        <v>1.08</v>
      </c>
      <c r="W110" s="233"/>
      <c r="X110" s="233" t="s">
        <v>138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139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44">
        <v>78</v>
      </c>
      <c r="B111" s="245" t="s">
        <v>322</v>
      </c>
      <c r="C111" s="263" t="s">
        <v>323</v>
      </c>
      <c r="D111" s="246" t="s">
        <v>305</v>
      </c>
      <c r="E111" s="247">
        <v>0.52</v>
      </c>
      <c r="F111" s="248"/>
      <c r="G111" s="249">
        <f>ROUND(E111*F111,2)</f>
        <v>0</v>
      </c>
      <c r="H111" s="248"/>
      <c r="I111" s="249">
        <f>ROUND(E111*H111,2)</f>
        <v>0</v>
      </c>
      <c r="J111" s="248"/>
      <c r="K111" s="249">
        <f>ROUND(E111*J111,2)</f>
        <v>0</v>
      </c>
      <c r="L111" s="249">
        <v>21</v>
      </c>
      <c r="M111" s="249">
        <f>G111*(1+L111/100)</f>
        <v>0</v>
      </c>
      <c r="N111" s="249">
        <v>0</v>
      </c>
      <c r="O111" s="249">
        <f>ROUND(E111*N111,2)</f>
        <v>0</v>
      </c>
      <c r="P111" s="249">
        <v>0</v>
      </c>
      <c r="Q111" s="249">
        <f>ROUND(E111*P111,2)</f>
        <v>0</v>
      </c>
      <c r="R111" s="249"/>
      <c r="S111" s="249" t="s">
        <v>137</v>
      </c>
      <c r="T111" s="250" t="s">
        <v>137</v>
      </c>
      <c r="U111" s="233">
        <v>0</v>
      </c>
      <c r="V111" s="233">
        <f>ROUND(E111*U111,2)</f>
        <v>0</v>
      </c>
      <c r="W111" s="233"/>
      <c r="X111" s="233" t="s">
        <v>138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139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ht="22.5" outlineLevel="1" x14ac:dyDescent="0.2">
      <c r="A112" s="230"/>
      <c r="B112" s="231"/>
      <c r="C112" s="264" t="s">
        <v>324</v>
      </c>
      <c r="D112" s="251"/>
      <c r="E112" s="251"/>
      <c r="F112" s="251"/>
      <c r="G112" s="251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141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60" t="str">
        <f>C112</f>
        <v>Pro vyjádření výnosu ve prospěch zhotovitele je nutné jednotkovou cenu uvést se záporným znaménkem. (Získaná částka ponižuje náklad stavby.)</v>
      </c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52">
        <v>79</v>
      </c>
      <c r="B113" s="253" t="s">
        <v>325</v>
      </c>
      <c r="C113" s="265" t="s">
        <v>326</v>
      </c>
      <c r="D113" s="254" t="s">
        <v>305</v>
      </c>
      <c r="E113" s="255">
        <v>0.25</v>
      </c>
      <c r="F113" s="256"/>
      <c r="G113" s="257">
        <f>ROUND(E113*F113,2)</f>
        <v>0</v>
      </c>
      <c r="H113" s="256"/>
      <c r="I113" s="257">
        <f>ROUND(E113*H113,2)</f>
        <v>0</v>
      </c>
      <c r="J113" s="256"/>
      <c r="K113" s="257">
        <f>ROUND(E113*J113,2)</f>
        <v>0</v>
      </c>
      <c r="L113" s="257">
        <v>21</v>
      </c>
      <c r="M113" s="257">
        <f>G113*(1+L113/100)</f>
        <v>0</v>
      </c>
      <c r="N113" s="257">
        <v>0</v>
      </c>
      <c r="O113" s="257">
        <f>ROUND(E113*N113,2)</f>
        <v>0</v>
      </c>
      <c r="P113" s="257">
        <v>0</v>
      </c>
      <c r="Q113" s="257">
        <f>ROUND(E113*P113,2)</f>
        <v>0</v>
      </c>
      <c r="R113" s="257"/>
      <c r="S113" s="257" t="s">
        <v>137</v>
      </c>
      <c r="T113" s="258" t="s">
        <v>137</v>
      </c>
      <c r="U113" s="233">
        <v>0</v>
      </c>
      <c r="V113" s="233">
        <f>ROUND(E113*U113,2)</f>
        <v>0</v>
      </c>
      <c r="W113" s="233"/>
      <c r="X113" s="233" t="s">
        <v>138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139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52">
        <v>80</v>
      </c>
      <c r="B114" s="253" t="s">
        <v>327</v>
      </c>
      <c r="C114" s="265" t="s">
        <v>328</v>
      </c>
      <c r="D114" s="254" t="s">
        <v>305</v>
      </c>
      <c r="E114" s="255">
        <v>4.0395000000000003</v>
      </c>
      <c r="F114" s="256"/>
      <c r="G114" s="257">
        <f>ROUND(E114*F114,2)</f>
        <v>0</v>
      </c>
      <c r="H114" s="256"/>
      <c r="I114" s="257">
        <f>ROUND(E114*H114,2)</f>
        <v>0</v>
      </c>
      <c r="J114" s="256"/>
      <c r="K114" s="257">
        <f>ROUND(E114*J114,2)</f>
        <v>0</v>
      </c>
      <c r="L114" s="257">
        <v>21</v>
      </c>
      <c r="M114" s="257">
        <f>G114*(1+L114/100)</f>
        <v>0</v>
      </c>
      <c r="N114" s="257">
        <v>0</v>
      </c>
      <c r="O114" s="257">
        <f>ROUND(E114*N114,2)</f>
        <v>0</v>
      </c>
      <c r="P114" s="257">
        <v>0</v>
      </c>
      <c r="Q114" s="257">
        <f>ROUND(E114*P114,2)</f>
        <v>0</v>
      </c>
      <c r="R114" s="257"/>
      <c r="S114" s="257" t="s">
        <v>137</v>
      </c>
      <c r="T114" s="258" t="s">
        <v>137</v>
      </c>
      <c r="U114" s="233">
        <v>0</v>
      </c>
      <c r="V114" s="233">
        <f>ROUND(E114*U114,2)</f>
        <v>0</v>
      </c>
      <c r="W114" s="233"/>
      <c r="X114" s="233" t="s">
        <v>329</v>
      </c>
      <c r="Y114" s="213"/>
      <c r="Z114" s="213"/>
      <c r="AA114" s="213"/>
      <c r="AB114" s="213"/>
      <c r="AC114" s="213"/>
      <c r="AD114" s="213"/>
      <c r="AE114" s="213"/>
      <c r="AF114" s="213"/>
      <c r="AG114" s="213" t="s">
        <v>330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52">
        <v>81</v>
      </c>
      <c r="B115" s="253" t="s">
        <v>331</v>
      </c>
      <c r="C115" s="265" t="s">
        <v>332</v>
      </c>
      <c r="D115" s="254" t="s">
        <v>305</v>
      </c>
      <c r="E115" s="255">
        <v>0.80789999999999995</v>
      </c>
      <c r="F115" s="256"/>
      <c r="G115" s="257">
        <f>ROUND(E115*F115,2)</f>
        <v>0</v>
      </c>
      <c r="H115" s="256"/>
      <c r="I115" s="257">
        <f>ROUND(E115*H115,2)</f>
        <v>0</v>
      </c>
      <c r="J115" s="256"/>
      <c r="K115" s="257">
        <f>ROUND(E115*J115,2)</f>
        <v>0</v>
      </c>
      <c r="L115" s="257">
        <v>21</v>
      </c>
      <c r="M115" s="257">
        <f>G115*(1+L115/100)</f>
        <v>0</v>
      </c>
      <c r="N115" s="257">
        <v>0</v>
      </c>
      <c r="O115" s="257">
        <f>ROUND(E115*N115,2)</f>
        <v>0</v>
      </c>
      <c r="P115" s="257">
        <v>0</v>
      </c>
      <c r="Q115" s="257">
        <f>ROUND(E115*P115,2)</f>
        <v>0</v>
      </c>
      <c r="R115" s="257"/>
      <c r="S115" s="257" t="s">
        <v>137</v>
      </c>
      <c r="T115" s="258" t="s">
        <v>137</v>
      </c>
      <c r="U115" s="233">
        <v>2.0699999999999998</v>
      </c>
      <c r="V115" s="233">
        <f>ROUND(E115*U115,2)</f>
        <v>1.67</v>
      </c>
      <c r="W115" s="233"/>
      <c r="X115" s="233" t="s">
        <v>329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330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52">
        <v>82</v>
      </c>
      <c r="B116" s="253" t="s">
        <v>333</v>
      </c>
      <c r="C116" s="265" t="s">
        <v>334</v>
      </c>
      <c r="D116" s="254" t="s">
        <v>305</v>
      </c>
      <c r="E116" s="255">
        <v>0.80789999999999995</v>
      </c>
      <c r="F116" s="256"/>
      <c r="G116" s="257">
        <f>ROUND(E116*F116,2)</f>
        <v>0</v>
      </c>
      <c r="H116" s="256"/>
      <c r="I116" s="257">
        <f>ROUND(E116*H116,2)</f>
        <v>0</v>
      </c>
      <c r="J116" s="256"/>
      <c r="K116" s="257">
        <f>ROUND(E116*J116,2)</f>
        <v>0</v>
      </c>
      <c r="L116" s="257">
        <v>21</v>
      </c>
      <c r="M116" s="257">
        <f>G116*(1+L116/100)</f>
        <v>0</v>
      </c>
      <c r="N116" s="257">
        <v>0</v>
      </c>
      <c r="O116" s="257">
        <f>ROUND(E116*N116,2)</f>
        <v>0</v>
      </c>
      <c r="P116" s="257">
        <v>0</v>
      </c>
      <c r="Q116" s="257">
        <f>ROUND(E116*P116,2)</f>
        <v>0</v>
      </c>
      <c r="R116" s="257"/>
      <c r="S116" s="257" t="s">
        <v>137</v>
      </c>
      <c r="T116" s="258" t="s">
        <v>137</v>
      </c>
      <c r="U116" s="233">
        <v>0.04</v>
      </c>
      <c r="V116" s="233">
        <f>ROUND(E116*U116,2)</f>
        <v>0.03</v>
      </c>
      <c r="W116" s="233"/>
      <c r="X116" s="233" t="s">
        <v>329</v>
      </c>
      <c r="Y116" s="213"/>
      <c r="Z116" s="213"/>
      <c r="AA116" s="213"/>
      <c r="AB116" s="213"/>
      <c r="AC116" s="213"/>
      <c r="AD116" s="213"/>
      <c r="AE116" s="213"/>
      <c r="AF116" s="213"/>
      <c r="AG116" s="213" t="s">
        <v>330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x14ac:dyDescent="0.2">
      <c r="A117" s="238" t="s">
        <v>132</v>
      </c>
      <c r="B117" s="239" t="s">
        <v>104</v>
      </c>
      <c r="C117" s="262" t="s">
        <v>29</v>
      </c>
      <c r="D117" s="240"/>
      <c r="E117" s="241"/>
      <c r="F117" s="242"/>
      <c r="G117" s="242">
        <f>SUMIF(AG118:AG119,"&lt;&gt;NOR",G118:G119)</f>
        <v>0</v>
      </c>
      <c r="H117" s="242"/>
      <c r="I117" s="242">
        <f>SUM(I118:I119)</f>
        <v>0</v>
      </c>
      <c r="J117" s="242"/>
      <c r="K117" s="242">
        <f>SUM(K118:K119)</f>
        <v>0</v>
      </c>
      <c r="L117" s="242"/>
      <c r="M117" s="242">
        <f>SUM(M118:M119)</f>
        <v>0</v>
      </c>
      <c r="N117" s="242"/>
      <c r="O117" s="242">
        <f>SUM(O118:O119)</f>
        <v>0</v>
      </c>
      <c r="P117" s="242"/>
      <c r="Q117" s="242">
        <f>SUM(Q118:Q119)</f>
        <v>0</v>
      </c>
      <c r="R117" s="242"/>
      <c r="S117" s="242"/>
      <c r="T117" s="243"/>
      <c r="U117" s="237"/>
      <c r="V117" s="237">
        <f>SUM(V118:V119)</f>
        <v>0</v>
      </c>
      <c r="W117" s="237"/>
      <c r="X117" s="237"/>
      <c r="AG117" t="s">
        <v>133</v>
      </c>
    </row>
    <row r="118" spans="1:60" outlineLevel="1" x14ac:dyDescent="0.2">
      <c r="A118" s="244">
        <v>83</v>
      </c>
      <c r="B118" s="245" t="s">
        <v>335</v>
      </c>
      <c r="C118" s="263" t="s">
        <v>336</v>
      </c>
      <c r="D118" s="246" t="s">
        <v>337</v>
      </c>
      <c r="E118" s="247">
        <v>1</v>
      </c>
      <c r="F118" s="248"/>
      <c r="G118" s="249">
        <f>ROUND(E118*F118,2)</f>
        <v>0</v>
      </c>
      <c r="H118" s="248"/>
      <c r="I118" s="249">
        <f>ROUND(E118*H118,2)</f>
        <v>0</v>
      </c>
      <c r="J118" s="248"/>
      <c r="K118" s="249">
        <f>ROUND(E118*J118,2)</f>
        <v>0</v>
      </c>
      <c r="L118" s="249">
        <v>21</v>
      </c>
      <c r="M118" s="249">
        <f>G118*(1+L118/100)</f>
        <v>0</v>
      </c>
      <c r="N118" s="249">
        <v>0</v>
      </c>
      <c r="O118" s="249">
        <f>ROUND(E118*N118,2)</f>
        <v>0</v>
      </c>
      <c r="P118" s="249">
        <v>0</v>
      </c>
      <c r="Q118" s="249">
        <f>ROUND(E118*P118,2)</f>
        <v>0</v>
      </c>
      <c r="R118" s="249"/>
      <c r="S118" s="249" t="s">
        <v>137</v>
      </c>
      <c r="T118" s="250" t="s">
        <v>188</v>
      </c>
      <c r="U118" s="233">
        <v>0</v>
      </c>
      <c r="V118" s="233">
        <f>ROUND(E118*U118,2)</f>
        <v>0</v>
      </c>
      <c r="W118" s="233"/>
      <c r="X118" s="233" t="s">
        <v>338</v>
      </c>
      <c r="Y118" s="213"/>
      <c r="Z118" s="213"/>
      <c r="AA118" s="213"/>
      <c r="AB118" s="213"/>
      <c r="AC118" s="213"/>
      <c r="AD118" s="213"/>
      <c r="AE118" s="213"/>
      <c r="AF118" s="213"/>
      <c r="AG118" s="213" t="s">
        <v>339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30"/>
      <c r="B119" s="231"/>
      <c r="C119" s="264" t="s">
        <v>340</v>
      </c>
      <c r="D119" s="251"/>
      <c r="E119" s="251"/>
      <c r="F119" s="251"/>
      <c r="G119" s="251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141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x14ac:dyDescent="0.2">
      <c r="A120" s="238" t="s">
        <v>132</v>
      </c>
      <c r="B120" s="239" t="s">
        <v>105</v>
      </c>
      <c r="C120" s="262" t="s">
        <v>30</v>
      </c>
      <c r="D120" s="240"/>
      <c r="E120" s="241"/>
      <c r="F120" s="242"/>
      <c r="G120" s="242">
        <f>SUMIF(AG121:AG122,"&lt;&gt;NOR",G121:G122)</f>
        <v>0</v>
      </c>
      <c r="H120" s="242"/>
      <c r="I120" s="242">
        <f>SUM(I121:I122)</f>
        <v>0</v>
      </c>
      <c r="J120" s="242"/>
      <c r="K120" s="242">
        <f>SUM(K121:K122)</f>
        <v>0</v>
      </c>
      <c r="L120" s="242"/>
      <c r="M120" s="242">
        <f>SUM(M121:M122)</f>
        <v>0</v>
      </c>
      <c r="N120" s="242"/>
      <c r="O120" s="242">
        <f>SUM(O121:O122)</f>
        <v>0</v>
      </c>
      <c r="P120" s="242"/>
      <c r="Q120" s="242">
        <f>SUM(Q121:Q122)</f>
        <v>0</v>
      </c>
      <c r="R120" s="242"/>
      <c r="S120" s="242"/>
      <c r="T120" s="243"/>
      <c r="U120" s="237"/>
      <c r="V120" s="237">
        <f>SUM(V121:V122)</f>
        <v>0</v>
      </c>
      <c r="W120" s="237"/>
      <c r="X120" s="237"/>
      <c r="AG120" t="s">
        <v>133</v>
      </c>
    </row>
    <row r="121" spans="1:60" outlineLevel="1" x14ac:dyDescent="0.2">
      <c r="A121" s="244">
        <v>84</v>
      </c>
      <c r="B121" s="245" t="s">
        <v>341</v>
      </c>
      <c r="C121" s="263" t="s">
        <v>342</v>
      </c>
      <c r="D121" s="246" t="s">
        <v>337</v>
      </c>
      <c r="E121" s="247">
        <v>1</v>
      </c>
      <c r="F121" s="248"/>
      <c r="G121" s="249">
        <f>ROUND(E121*F121,2)</f>
        <v>0</v>
      </c>
      <c r="H121" s="248"/>
      <c r="I121" s="249">
        <f>ROUND(E121*H121,2)</f>
        <v>0</v>
      </c>
      <c r="J121" s="248"/>
      <c r="K121" s="249">
        <f>ROUND(E121*J121,2)</f>
        <v>0</v>
      </c>
      <c r="L121" s="249">
        <v>21</v>
      </c>
      <c r="M121" s="249">
        <f>G121*(1+L121/100)</f>
        <v>0</v>
      </c>
      <c r="N121" s="249">
        <v>0</v>
      </c>
      <c r="O121" s="249">
        <f>ROUND(E121*N121,2)</f>
        <v>0</v>
      </c>
      <c r="P121" s="249">
        <v>0</v>
      </c>
      <c r="Q121" s="249">
        <f>ROUND(E121*P121,2)</f>
        <v>0</v>
      </c>
      <c r="R121" s="249"/>
      <c r="S121" s="249" t="s">
        <v>137</v>
      </c>
      <c r="T121" s="250" t="s">
        <v>188</v>
      </c>
      <c r="U121" s="233">
        <v>0</v>
      </c>
      <c r="V121" s="233">
        <f>ROUND(E121*U121,2)</f>
        <v>0</v>
      </c>
      <c r="W121" s="233"/>
      <c r="X121" s="233" t="s">
        <v>338</v>
      </c>
      <c r="Y121" s="213"/>
      <c r="Z121" s="213"/>
      <c r="AA121" s="213"/>
      <c r="AB121" s="213"/>
      <c r="AC121" s="213"/>
      <c r="AD121" s="213"/>
      <c r="AE121" s="213"/>
      <c r="AF121" s="213"/>
      <c r="AG121" s="213" t="s">
        <v>343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ht="22.5" outlineLevel="1" x14ac:dyDescent="0.2">
      <c r="A122" s="230"/>
      <c r="B122" s="231"/>
      <c r="C122" s="264" t="s">
        <v>344</v>
      </c>
      <c r="D122" s="251"/>
      <c r="E122" s="251"/>
      <c r="F122" s="251"/>
      <c r="G122" s="251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141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60" t="str">
        <f>C122</f>
        <v>Náklady na vyhotovení dokumentace skutečného provedení stavby a její předání objednateli v požadované formě a požadovaném počtu.</v>
      </c>
      <c r="BB122" s="213"/>
      <c r="BC122" s="213"/>
      <c r="BD122" s="213"/>
      <c r="BE122" s="213"/>
      <c r="BF122" s="213"/>
      <c r="BG122" s="213"/>
      <c r="BH122" s="213"/>
    </row>
    <row r="123" spans="1:60" x14ac:dyDescent="0.2">
      <c r="A123" s="3"/>
      <c r="B123" s="4"/>
      <c r="C123" s="268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AE123">
        <v>15</v>
      </c>
      <c r="AF123">
        <v>21</v>
      </c>
      <c r="AG123" t="s">
        <v>119</v>
      </c>
    </row>
    <row r="124" spans="1:60" x14ac:dyDescent="0.2">
      <c r="A124" s="216"/>
      <c r="B124" s="217" t="s">
        <v>31</v>
      </c>
      <c r="C124" s="269"/>
      <c r="D124" s="218"/>
      <c r="E124" s="219"/>
      <c r="F124" s="219"/>
      <c r="G124" s="261">
        <f>G8+G19+G35+G56+G80+G88+G93+G101+G104+G109+G117+G120</f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E124">
        <f>SUMIF(L7:L122,AE123,G7:G122)</f>
        <v>0</v>
      </c>
      <c r="AF124">
        <f>SUMIF(L7:L122,AF123,G7:G122)</f>
        <v>0</v>
      </c>
      <c r="AG124" t="s">
        <v>345</v>
      </c>
    </row>
    <row r="125" spans="1:60" x14ac:dyDescent="0.2">
      <c r="A125" s="3"/>
      <c r="B125" s="4"/>
      <c r="C125" s="268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60" x14ac:dyDescent="0.2">
      <c r="A126" s="3"/>
      <c r="B126" s="4"/>
      <c r="C126" s="268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">
      <c r="A127" s="220" t="s">
        <v>346</v>
      </c>
      <c r="B127" s="220"/>
      <c r="C127" s="270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221"/>
      <c r="B128" s="222"/>
      <c r="C128" s="271"/>
      <c r="D128" s="222"/>
      <c r="E128" s="222"/>
      <c r="F128" s="222"/>
      <c r="G128" s="22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G128" t="s">
        <v>347</v>
      </c>
    </row>
    <row r="129" spans="1:33" x14ac:dyDescent="0.2">
      <c r="A129" s="224"/>
      <c r="B129" s="225"/>
      <c r="C129" s="272"/>
      <c r="D129" s="225"/>
      <c r="E129" s="225"/>
      <c r="F129" s="225"/>
      <c r="G129" s="226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224"/>
      <c r="B130" s="225"/>
      <c r="C130" s="272"/>
      <c r="D130" s="225"/>
      <c r="E130" s="225"/>
      <c r="F130" s="225"/>
      <c r="G130" s="226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24"/>
      <c r="B131" s="225"/>
      <c r="C131" s="272"/>
      <c r="D131" s="225"/>
      <c r="E131" s="225"/>
      <c r="F131" s="225"/>
      <c r="G131" s="226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27"/>
      <c r="B132" s="228"/>
      <c r="C132" s="273"/>
      <c r="D132" s="228"/>
      <c r="E132" s="228"/>
      <c r="F132" s="228"/>
      <c r="G132" s="229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">
      <c r="A133" s="3"/>
      <c r="B133" s="4"/>
      <c r="C133" s="268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C134" s="274"/>
      <c r="D134" s="10"/>
      <c r="AG134" t="s">
        <v>348</v>
      </c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1">
    <mergeCell ref="C76:G76"/>
    <mergeCell ref="C90:G90"/>
    <mergeCell ref="C112:G112"/>
    <mergeCell ref="C119:G119"/>
    <mergeCell ref="C122:G122"/>
    <mergeCell ref="C39:G39"/>
    <mergeCell ref="C41:G41"/>
    <mergeCell ref="C46:G46"/>
    <mergeCell ref="C48:G48"/>
    <mergeCell ref="C72:G72"/>
    <mergeCell ref="C74:G74"/>
    <mergeCell ref="A1:G1"/>
    <mergeCell ref="C2:G2"/>
    <mergeCell ref="C3:G3"/>
    <mergeCell ref="C4:G4"/>
    <mergeCell ref="A127:C127"/>
    <mergeCell ref="A128:G132"/>
    <mergeCell ref="C10:G10"/>
    <mergeCell ref="C13:G13"/>
    <mergeCell ref="C21:G21"/>
    <mergeCell ref="C37:G3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106</v>
      </c>
    </row>
    <row r="2" spans="1:60" ht="24.95" customHeight="1" x14ac:dyDescent="0.2">
      <c r="A2" s="199" t="s">
        <v>8</v>
      </c>
      <c r="B2" s="49" t="s">
        <v>44</v>
      </c>
      <c r="C2" s="202" t="s">
        <v>45</v>
      </c>
      <c r="D2" s="200"/>
      <c r="E2" s="200"/>
      <c r="F2" s="200"/>
      <c r="G2" s="201"/>
      <c r="AG2" t="s">
        <v>107</v>
      </c>
    </row>
    <row r="3" spans="1:60" ht="24.95" customHeight="1" x14ac:dyDescent="0.2">
      <c r="A3" s="199" t="s">
        <v>9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108</v>
      </c>
      <c r="AG3" t="s">
        <v>109</v>
      </c>
    </row>
    <row r="4" spans="1:60" ht="24.95" customHeight="1" x14ac:dyDescent="0.2">
      <c r="A4" s="203" t="s">
        <v>10</v>
      </c>
      <c r="B4" s="204" t="s">
        <v>51</v>
      </c>
      <c r="C4" s="205" t="s">
        <v>52</v>
      </c>
      <c r="D4" s="206"/>
      <c r="E4" s="206"/>
      <c r="F4" s="206"/>
      <c r="G4" s="207"/>
      <c r="AG4" t="s">
        <v>110</v>
      </c>
    </row>
    <row r="5" spans="1:60" x14ac:dyDescent="0.2">
      <c r="D5" s="10"/>
    </row>
    <row r="6" spans="1:60" ht="38.25" x14ac:dyDescent="0.2">
      <c r="A6" s="209" t="s">
        <v>111</v>
      </c>
      <c r="B6" s="211" t="s">
        <v>112</v>
      </c>
      <c r="C6" s="211" t="s">
        <v>113</v>
      </c>
      <c r="D6" s="210" t="s">
        <v>114</v>
      </c>
      <c r="E6" s="209" t="s">
        <v>115</v>
      </c>
      <c r="F6" s="208" t="s">
        <v>116</v>
      </c>
      <c r="G6" s="209" t="s">
        <v>31</v>
      </c>
      <c r="H6" s="212" t="s">
        <v>32</v>
      </c>
      <c r="I6" s="212" t="s">
        <v>117</v>
      </c>
      <c r="J6" s="212" t="s">
        <v>33</v>
      </c>
      <c r="K6" s="212" t="s">
        <v>118</v>
      </c>
      <c r="L6" s="212" t="s">
        <v>119</v>
      </c>
      <c r="M6" s="212" t="s">
        <v>120</v>
      </c>
      <c r="N6" s="212" t="s">
        <v>121</v>
      </c>
      <c r="O6" s="212" t="s">
        <v>122</v>
      </c>
      <c r="P6" s="212" t="s">
        <v>123</v>
      </c>
      <c r="Q6" s="212" t="s">
        <v>124</v>
      </c>
      <c r="R6" s="212" t="s">
        <v>125</v>
      </c>
      <c r="S6" s="212" t="s">
        <v>126</v>
      </c>
      <c r="T6" s="212" t="s">
        <v>127</v>
      </c>
      <c r="U6" s="212" t="s">
        <v>128</v>
      </c>
      <c r="V6" s="212" t="s">
        <v>129</v>
      </c>
      <c r="W6" s="212" t="s">
        <v>130</v>
      </c>
      <c r="X6" s="212" t="s">
        <v>131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8" t="s">
        <v>132</v>
      </c>
      <c r="B8" s="239" t="s">
        <v>57</v>
      </c>
      <c r="C8" s="262" t="s">
        <v>58</v>
      </c>
      <c r="D8" s="240"/>
      <c r="E8" s="241"/>
      <c r="F8" s="242"/>
      <c r="G8" s="242">
        <f>SUMIF(AG9:AG23,"&lt;&gt;NOR",G9:G23)</f>
        <v>0</v>
      </c>
      <c r="H8" s="242"/>
      <c r="I8" s="242">
        <f>SUM(I9:I23)</f>
        <v>0</v>
      </c>
      <c r="J8" s="242"/>
      <c r="K8" s="242">
        <f>SUM(K9:K23)</f>
        <v>0</v>
      </c>
      <c r="L8" s="242"/>
      <c r="M8" s="242">
        <f>SUM(M9:M23)</f>
        <v>0</v>
      </c>
      <c r="N8" s="242"/>
      <c r="O8" s="242">
        <f>SUM(O9:O23)</f>
        <v>21.560000000000002</v>
      </c>
      <c r="P8" s="242"/>
      <c r="Q8" s="242">
        <f>SUM(Q9:Q23)</f>
        <v>8.2200000000000006</v>
      </c>
      <c r="R8" s="242"/>
      <c r="S8" s="242"/>
      <c r="T8" s="243"/>
      <c r="U8" s="237"/>
      <c r="V8" s="237">
        <f>SUM(V9:V23)</f>
        <v>96.90000000000002</v>
      </c>
      <c r="W8" s="237"/>
      <c r="X8" s="237"/>
      <c r="AG8" t="s">
        <v>133</v>
      </c>
    </row>
    <row r="9" spans="1:60" outlineLevel="1" x14ac:dyDescent="0.2">
      <c r="A9" s="252">
        <v>1</v>
      </c>
      <c r="B9" s="253" t="s">
        <v>349</v>
      </c>
      <c r="C9" s="265" t="s">
        <v>350</v>
      </c>
      <c r="D9" s="254" t="s">
        <v>136</v>
      </c>
      <c r="E9" s="255">
        <v>24.91</v>
      </c>
      <c r="F9" s="256"/>
      <c r="G9" s="257">
        <f>ROUND(E9*F9,2)</f>
        <v>0</v>
      </c>
      <c r="H9" s="256"/>
      <c r="I9" s="257">
        <f>ROUND(E9*H9,2)</f>
        <v>0</v>
      </c>
      <c r="J9" s="256"/>
      <c r="K9" s="257">
        <f>ROUND(E9*J9,2)</f>
        <v>0</v>
      </c>
      <c r="L9" s="257">
        <v>21</v>
      </c>
      <c r="M9" s="257">
        <f>G9*(1+L9/100)</f>
        <v>0</v>
      </c>
      <c r="N9" s="257">
        <v>0</v>
      </c>
      <c r="O9" s="257">
        <f>ROUND(E9*N9,2)</f>
        <v>0</v>
      </c>
      <c r="P9" s="257">
        <v>0.33</v>
      </c>
      <c r="Q9" s="257">
        <f>ROUND(E9*P9,2)</f>
        <v>8.2200000000000006</v>
      </c>
      <c r="R9" s="257"/>
      <c r="S9" s="257" t="s">
        <v>137</v>
      </c>
      <c r="T9" s="258" t="s">
        <v>137</v>
      </c>
      <c r="U9" s="233">
        <v>0.53</v>
      </c>
      <c r="V9" s="233">
        <f>ROUND(E9*U9,2)</f>
        <v>13.2</v>
      </c>
      <c r="W9" s="233"/>
      <c r="X9" s="233" t="s">
        <v>138</v>
      </c>
      <c r="Y9" s="213"/>
      <c r="Z9" s="213"/>
      <c r="AA9" s="213"/>
      <c r="AB9" s="213"/>
      <c r="AC9" s="213"/>
      <c r="AD9" s="213"/>
      <c r="AE9" s="213"/>
      <c r="AF9" s="213"/>
      <c r="AG9" s="213" t="s">
        <v>351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52">
        <v>2</v>
      </c>
      <c r="B10" s="253" t="s">
        <v>352</v>
      </c>
      <c r="C10" s="265" t="s">
        <v>353</v>
      </c>
      <c r="D10" s="254" t="s">
        <v>354</v>
      </c>
      <c r="E10" s="255">
        <v>4.4999999999999998E-2</v>
      </c>
      <c r="F10" s="256"/>
      <c r="G10" s="257">
        <f>ROUND(E10*F10,2)</f>
        <v>0</v>
      </c>
      <c r="H10" s="256"/>
      <c r="I10" s="257">
        <f>ROUND(E10*H10,2)</f>
        <v>0</v>
      </c>
      <c r="J10" s="256"/>
      <c r="K10" s="257">
        <f>ROUND(E10*J10,2)</f>
        <v>0</v>
      </c>
      <c r="L10" s="257">
        <v>21</v>
      </c>
      <c r="M10" s="257">
        <f>G10*(1+L10/100)</f>
        <v>0</v>
      </c>
      <c r="N10" s="257">
        <v>0</v>
      </c>
      <c r="O10" s="257">
        <f>ROUND(E10*N10,2)</f>
        <v>0</v>
      </c>
      <c r="P10" s="257">
        <v>0</v>
      </c>
      <c r="Q10" s="257">
        <f>ROUND(E10*P10,2)</f>
        <v>0</v>
      </c>
      <c r="R10" s="257"/>
      <c r="S10" s="257" t="s">
        <v>137</v>
      </c>
      <c r="T10" s="258" t="s">
        <v>137</v>
      </c>
      <c r="U10" s="233">
        <v>30.207999999999998</v>
      </c>
      <c r="V10" s="233">
        <f>ROUND(E10*U10,2)</f>
        <v>1.36</v>
      </c>
      <c r="W10" s="233"/>
      <c r="X10" s="233" t="s">
        <v>138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139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52">
        <v>3</v>
      </c>
      <c r="B11" s="253" t="s">
        <v>355</v>
      </c>
      <c r="C11" s="265" t="s">
        <v>356</v>
      </c>
      <c r="D11" s="254" t="s">
        <v>354</v>
      </c>
      <c r="E11" s="255">
        <v>16.239999999999998</v>
      </c>
      <c r="F11" s="256"/>
      <c r="G11" s="257">
        <f>ROUND(E11*F11,2)</f>
        <v>0</v>
      </c>
      <c r="H11" s="256"/>
      <c r="I11" s="257">
        <f>ROUND(E11*H11,2)</f>
        <v>0</v>
      </c>
      <c r="J11" s="256"/>
      <c r="K11" s="257">
        <f>ROUND(E11*J11,2)</f>
        <v>0</v>
      </c>
      <c r="L11" s="257">
        <v>21</v>
      </c>
      <c r="M11" s="257">
        <f>G11*(1+L11/100)</f>
        <v>0</v>
      </c>
      <c r="N11" s="257">
        <v>0</v>
      </c>
      <c r="O11" s="257">
        <f>ROUND(E11*N11,2)</f>
        <v>0</v>
      </c>
      <c r="P11" s="257">
        <v>0</v>
      </c>
      <c r="Q11" s="257">
        <f>ROUND(E11*P11,2)</f>
        <v>0</v>
      </c>
      <c r="R11" s="257"/>
      <c r="S11" s="257" t="s">
        <v>137</v>
      </c>
      <c r="T11" s="258" t="s">
        <v>137</v>
      </c>
      <c r="U11" s="233">
        <v>3.53</v>
      </c>
      <c r="V11" s="233">
        <f>ROUND(E11*U11,2)</f>
        <v>57.33</v>
      </c>
      <c r="W11" s="233"/>
      <c r="X11" s="233" t="s">
        <v>138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351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52">
        <v>4</v>
      </c>
      <c r="B12" s="253" t="s">
        <v>357</v>
      </c>
      <c r="C12" s="265" t="s">
        <v>358</v>
      </c>
      <c r="D12" s="254" t="s">
        <v>136</v>
      </c>
      <c r="E12" s="255">
        <v>12</v>
      </c>
      <c r="F12" s="256"/>
      <c r="G12" s="257">
        <f>ROUND(E12*F12,2)</f>
        <v>0</v>
      </c>
      <c r="H12" s="256"/>
      <c r="I12" s="257">
        <f>ROUND(E12*H12,2)</f>
        <v>0</v>
      </c>
      <c r="J12" s="256"/>
      <c r="K12" s="257">
        <f>ROUND(E12*J12,2)</f>
        <v>0</v>
      </c>
      <c r="L12" s="257">
        <v>21</v>
      </c>
      <c r="M12" s="257">
        <f>G12*(1+L12/100)</f>
        <v>0</v>
      </c>
      <c r="N12" s="257">
        <v>9.8999999999999999E-4</v>
      </c>
      <c r="O12" s="257">
        <f>ROUND(E12*N12,2)</f>
        <v>0.01</v>
      </c>
      <c r="P12" s="257">
        <v>0</v>
      </c>
      <c r="Q12" s="257">
        <f>ROUND(E12*P12,2)</f>
        <v>0</v>
      </c>
      <c r="R12" s="257"/>
      <c r="S12" s="257" t="s">
        <v>137</v>
      </c>
      <c r="T12" s="258" t="s">
        <v>137</v>
      </c>
      <c r="U12" s="233">
        <v>0.23599999999999999</v>
      </c>
      <c r="V12" s="233">
        <f>ROUND(E12*U12,2)</f>
        <v>2.83</v>
      </c>
      <c r="W12" s="233"/>
      <c r="X12" s="233" t="s">
        <v>138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139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52">
        <v>5</v>
      </c>
      <c r="B13" s="253" t="s">
        <v>359</v>
      </c>
      <c r="C13" s="265" t="s">
        <v>360</v>
      </c>
      <c r="D13" s="254" t="s">
        <v>136</v>
      </c>
      <c r="E13" s="255">
        <v>12</v>
      </c>
      <c r="F13" s="256"/>
      <c r="G13" s="257">
        <f>ROUND(E13*F13,2)</f>
        <v>0</v>
      </c>
      <c r="H13" s="256"/>
      <c r="I13" s="257">
        <f>ROUND(E13*H13,2)</f>
        <v>0</v>
      </c>
      <c r="J13" s="256"/>
      <c r="K13" s="257">
        <f>ROUND(E13*J13,2)</f>
        <v>0</v>
      </c>
      <c r="L13" s="257">
        <v>21</v>
      </c>
      <c r="M13" s="257">
        <f>G13*(1+L13/100)</f>
        <v>0</v>
      </c>
      <c r="N13" s="257">
        <v>0</v>
      </c>
      <c r="O13" s="257">
        <f>ROUND(E13*N13,2)</f>
        <v>0</v>
      </c>
      <c r="P13" s="257">
        <v>0</v>
      </c>
      <c r="Q13" s="257">
        <f>ROUND(E13*P13,2)</f>
        <v>0</v>
      </c>
      <c r="R13" s="257"/>
      <c r="S13" s="257" t="s">
        <v>137</v>
      </c>
      <c r="T13" s="258" t="s">
        <v>137</v>
      </c>
      <c r="U13" s="233">
        <v>7.0000000000000007E-2</v>
      </c>
      <c r="V13" s="233">
        <f>ROUND(E13*U13,2)</f>
        <v>0.84</v>
      </c>
      <c r="W13" s="233"/>
      <c r="X13" s="233" t="s">
        <v>138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139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52">
        <v>6</v>
      </c>
      <c r="B14" s="253" t="s">
        <v>361</v>
      </c>
      <c r="C14" s="265" t="s">
        <v>362</v>
      </c>
      <c r="D14" s="254" t="s">
        <v>354</v>
      </c>
      <c r="E14" s="255">
        <v>10</v>
      </c>
      <c r="F14" s="256"/>
      <c r="G14" s="257">
        <f>ROUND(E14*F14,2)</f>
        <v>0</v>
      </c>
      <c r="H14" s="256"/>
      <c r="I14" s="257">
        <f>ROUND(E14*H14,2)</f>
        <v>0</v>
      </c>
      <c r="J14" s="256"/>
      <c r="K14" s="257">
        <f>ROUND(E14*J14,2)</f>
        <v>0</v>
      </c>
      <c r="L14" s="257">
        <v>21</v>
      </c>
      <c r="M14" s="257">
        <f>G14*(1+L14/100)</f>
        <v>0</v>
      </c>
      <c r="N14" s="257">
        <v>4.6000000000000001E-4</v>
      </c>
      <c r="O14" s="257">
        <f>ROUND(E14*N14,2)</f>
        <v>0</v>
      </c>
      <c r="P14" s="257">
        <v>0</v>
      </c>
      <c r="Q14" s="257">
        <f>ROUND(E14*P14,2)</f>
        <v>0</v>
      </c>
      <c r="R14" s="257"/>
      <c r="S14" s="257" t="s">
        <v>137</v>
      </c>
      <c r="T14" s="258" t="s">
        <v>137</v>
      </c>
      <c r="U14" s="233">
        <v>0.126</v>
      </c>
      <c r="V14" s="233">
        <f>ROUND(E14*U14,2)</f>
        <v>1.26</v>
      </c>
      <c r="W14" s="233"/>
      <c r="X14" s="233" t="s">
        <v>138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139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52">
        <v>7</v>
      </c>
      <c r="B15" s="253" t="s">
        <v>363</v>
      </c>
      <c r="C15" s="265" t="s">
        <v>364</v>
      </c>
      <c r="D15" s="254" t="s">
        <v>354</v>
      </c>
      <c r="E15" s="255">
        <v>10</v>
      </c>
      <c r="F15" s="256"/>
      <c r="G15" s="257">
        <f>ROUND(E15*F15,2)</f>
        <v>0</v>
      </c>
      <c r="H15" s="256"/>
      <c r="I15" s="257">
        <f>ROUND(E15*H15,2)</f>
        <v>0</v>
      </c>
      <c r="J15" s="256"/>
      <c r="K15" s="257">
        <f>ROUND(E15*J15,2)</f>
        <v>0</v>
      </c>
      <c r="L15" s="257">
        <v>21</v>
      </c>
      <c r="M15" s="257">
        <f>G15*(1+L15/100)</f>
        <v>0</v>
      </c>
      <c r="N15" s="257">
        <v>0</v>
      </c>
      <c r="O15" s="257">
        <f>ROUND(E15*N15,2)</f>
        <v>0</v>
      </c>
      <c r="P15" s="257">
        <v>0</v>
      </c>
      <c r="Q15" s="257">
        <f>ROUND(E15*P15,2)</f>
        <v>0</v>
      </c>
      <c r="R15" s="257"/>
      <c r="S15" s="257" t="s">
        <v>137</v>
      </c>
      <c r="T15" s="258" t="s">
        <v>137</v>
      </c>
      <c r="U15" s="233">
        <v>3.7999999999999999E-2</v>
      </c>
      <c r="V15" s="233">
        <f>ROUND(E15*U15,2)</f>
        <v>0.38</v>
      </c>
      <c r="W15" s="233"/>
      <c r="X15" s="233" t="s">
        <v>138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139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52">
        <v>8</v>
      </c>
      <c r="B16" s="253" t="s">
        <v>365</v>
      </c>
      <c r="C16" s="265" t="s">
        <v>366</v>
      </c>
      <c r="D16" s="254" t="s">
        <v>354</v>
      </c>
      <c r="E16" s="255">
        <v>16.239999999999998</v>
      </c>
      <c r="F16" s="256"/>
      <c r="G16" s="257">
        <f>ROUND(E16*F16,2)</f>
        <v>0</v>
      </c>
      <c r="H16" s="256"/>
      <c r="I16" s="257">
        <f>ROUND(E16*H16,2)</f>
        <v>0</v>
      </c>
      <c r="J16" s="256"/>
      <c r="K16" s="257">
        <f>ROUND(E16*J16,2)</f>
        <v>0</v>
      </c>
      <c r="L16" s="257">
        <v>21</v>
      </c>
      <c r="M16" s="257">
        <f>G16*(1+L16/100)</f>
        <v>0</v>
      </c>
      <c r="N16" s="257">
        <v>0</v>
      </c>
      <c r="O16" s="257">
        <f>ROUND(E16*N16,2)</f>
        <v>0</v>
      </c>
      <c r="P16" s="257">
        <v>0</v>
      </c>
      <c r="Q16" s="257">
        <f>ROUND(E16*P16,2)</f>
        <v>0</v>
      </c>
      <c r="R16" s="257"/>
      <c r="S16" s="257" t="s">
        <v>137</v>
      </c>
      <c r="T16" s="258" t="s">
        <v>137</v>
      </c>
      <c r="U16" s="233">
        <v>0.34499999999999997</v>
      </c>
      <c r="V16" s="233">
        <f>ROUND(E16*U16,2)</f>
        <v>5.6</v>
      </c>
      <c r="W16" s="233"/>
      <c r="X16" s="233" t="s">
        <v>138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351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52">
        <v>9</v>
      </c>
      <c r="B17" s="253" t="s">
        <v>367</v>
      </c>
      <c r="C17" s="265" t="s">
        <v>368</v>
      </c>
      <c r="D17" s="254" t="s">
        <v>354</v>
      </c>
      <c r="E17" s="255">
        <v>16.239999999999998</v>
      </c>
      <c r="F17" s="256"/>
      <c r="G17" s="257">
        <f>ROUND(E17*F17,2)</f>
        <v>0</v>
      </c>
      <c r="H17" s="256"/>
      <c r="I17" s="257">
        <f>ROUND(E17*H17,2)</f>
        <v>0</v>
      </c>
      <c r="J17" s="256"/>
      <c r="K17" s="257">
        <f>ROUND(E17*J17,2)</f>
        <v>0</v>
      </c>
      <c r="L17" s="257">
        <v>21</v>
      </c>
      <c r="M17" s="257">
        <f>G17*(1+L17/100)</f>
        <v>0</v>
      </c>
      <c r="N17" s="257">
        <v>0</v>
      </c>
      <c r="O17" s="257">
        <f>ROUND(E17*N17,2)</f>
        <v>0</v>
      </c>
      <c r="P17" s="257">
        <v>0</v>
      </c>
      <c r="Q17" s="257">
        <f>ROUND(E17*P17,2)</f>
        <v>0</v>
      </c>
      <c r="R17" s="257"/>
      <c r="S17" s="257" t="s">
        <v>137</v>
      </c>
      <c r="T17" s="258" t="s">
        <v>137</v>
      </c>
      <c r="U17" s="233">
        <v>7.3999999999999996E-2</v>
      </c>
      <c r="V17" s="233">
        <f>ROUND(E17*U17,2)</f>
        <v>1.2</v>
      </c>
      <c r="W17" s="233"/>
      <c r="X17" s="233" t="s">
        <v>138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351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52">
        <v>10</v>
      </c>
      <c r="B18" s="253" t="s">
        <v>369</v>
      </c>
      <c r="C18" s="265" t="s">
        <v>370</v>
      </c>
      <c r="D18" s="254" t="s">
        <v>354</v>
      </c>
      <c r="E18" s="255">
        <v>16.239999999999998</v>
      </c>
      <c r="F18" s="256"/>
      <c r="G18" s="257">
        <f>ROUND(E18*F18,2)</f>
        <v>0</v>
      </c>
      <c r="H18" s="256"/>
      <c r="I18" s="257">
        <f>ROUND(E18*H18,2)</f>
        <v>0</v>
      </c>
      <c r="J18" s="256"/>
      <c r="K18" s="257">
        <f>ROUND(E18*J18,2)</f>
        <v>0</v>
      </c>
      <c r="L18" s="257">
        <v>21</v>
      </c>
      <c r="M18" s="257">
        <f>G18*(1+L18/100)</f>
        <v>0</v>
      </c>
      <c r="N18" s="257">
        <v>0</v>
      </c>
      <c r="O18" s="257">
        <f>ROUND(E18*N18,2)</f>
        <v>0</v>
      </c>
      <c r="P18" s="257">
        <v>0</v>
      </c>
      <c r="Q18" s="257">
        <f>ROUND(E18*P18,2)</f>
        <v>0</v>
      </c>
      <c r="R18" s="257"/>
      <c r="S18" s="257" t="s">
        <v>137</v>
      </c>
      <c r="T18" s="258" t="s">
        <v>137</v>
      </c>
      <c r="U18" s="233">
        <v>1.0999999999999999E-2</v>
      </c>
      <c r="V18" s="233">
        <f>ROUND(E18*U18,2)</f>
        <v>0.18</v>
      </c>
      <c r="W18" s="233"/>
      <c r="X18" s="233" t="s">
        <v>138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351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52">
        <v>11</v>
      </c>
      <c r="B19" s="253" t="s">
        <v>371</v>
      </c>
      <c r="C19" s="265" t="s">
        <v>372</v>
      </c>
      <c r="D19" s="254" t="s">
        <v>354</v>
      </c>
      <c r="E19" s="255">
        <v>16.239999999999998</v>
      </c>
      <c r="F19" s="256"/>
      <c r="G19" s="257">
        <f>ROUND(E19*F19,2)</f>
        <v>0</v>
      </c>
      <c r="H19" s="256"/>
      <c r="I19" s="257">
        <f>ROUND(E19*H19,2)</f>
        <v>0</v>
      </c>
      <c r="J19" s="256"/>
      <c r="K19" s="257">
        <f>ROUND(E19*J19,2)</f>
        <v>0</v>
      </c>
      <c r="L19" s="257">
        <v>21</v>
      </c>
      <c r="M19" s="257">
        <f>G19*(1+L19/100)</f>
        <v>0</v>
      </c>
      <c r="N19" s="257">
        <v>0</v>
      </c>
      <c r="O19" s="257">
        <f>ROUND(E19*N19,2)</f>
        <v>0</v>
      </c>
      <c r="P19" s="257">
        <v>0</v>
      </c>
      <c r="Q19" s="257">
        <f>ROUND(E19*P19,2)</f>
        <v>0</v>
      </c>
      <c r="R19" s="257"/>
      <c r="S19" s="257" t="s">
        <v>137</v>
      </c>
      <c r="T19" s="258" t="s">
        <v>137</v>
      </c>
      <c r="U19" s="233">
        <v>0.65200000000000002</v>
      </c>
      <c r="V19" s="233">
        <f>ROUND(E19*U19,2)</f>
        <v>10.59</v>
      </c>
      <c r="W19" s="233"/>
      <c r="X19" s="233" t="s">
        <v>138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351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52">
        <v>12</v>
      </c>
      <c r="B20" s="253" t="s">
        <v>373</v>
      </c>
      <c r="C20" s="265" t="s">
        <v>374</v>
      </c>
      <c r="D20" s="254" t="s">
        <v>354</v>
      </c>
      <c r="E20" s="255">
        <v>16.239999999999998</v>
      </c>
      <c r="F20" s="256"/>
      <c r="G20" s="257">
        <f>ROUND(E20*F20,2)</f>
        <v>0</v>
      </c>
      <c r="H20" s="256"/>
      <c r="I20" s="257">
        <f>ROUND(E20*H20,2)</f>
        <v>0</v>
      </c>
      <c r="J20" s="256"/>
      <c r="K20" s="257">
        <f>ROUND(E20*J20,2)</f>
        <v>0</v>
      </c>
      <c r="L20" s="257">
        <v>21</v>
      </c>
      <c r="M20" s="257">
        <f>G20*(1+L20/100)</f>
        <v>0</v>
      </c>
      <c r="N20" s="257">
        <v>0</v>
      </c>
      <c r="O20" s="257">
        <f>ROUND(E20*N20,2)</f>
        <v>0</v>
      </c>
      <c r="P20" s="257">
        <v>0</v>
      </c>
      <c r="Q20" s="257">
        <f>ROUND(E20*P20,2)</f>
        <v>0</v>
      </c>
      <c r="R20" s="257"/>
      <c r="S20" s="257" t="s">
        <v>137</v>
      </c>
      <c r="T20" s="258" t="s">
        <v>137</v>
      </c>
      <c r="U20" s="233">
        <v>8.9999999999999993E-3</v>
      </c>
      <c r="V20" s="233">
        <f>ROUND(E20*U20,2)</f>
        <v>0.15</v>
      </c>
      <c r="W20" s="233"/>
      <c r="X20" s="233" t="s">
        <v>138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351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52">
        <v>13</v>
      </c>
      <c r="B21" s="253" t="s">
        <v>375</v>
      </c>
      <c r="C21" s="265" t="s">
        <v>376</v>
      </c>
      <c r="D21" s="254" t="s">
        <v>354</v>
      </c>
      <c r="E21" s="255">
        <v>9.7959999999999994</v>
      </c>
      <c r="F21" s="256"/>
      <c r="G21" s="257">
        <f>ROUND(E21*F21,2)</f>
        <v>0</v>
      </c>
      <c r="H21" s="256"/>
      <c r="I21" s="257">
        <f>ROUND(E21*H21,2)</f>
        <v>0</v>
      </c>
      <c r="J21" s="256"/>
      <c r="K21" s="257">
        <f>ROUND(E21*J21,2)</f>
        <v>0</v>
      </c>
      <c r="L21" s="257">
        <v>21</v>
      </c>
      <c r="M21" s="257">
        <f>G21*(1+L21/100)</f>
        <v>0</v>
      </c>
      <c r="N21" s="257">
        <v>0</v>
      </c>
      <c r="O21" s="257">
        <f>ROUND(E21*N21,2)</f>
        <v>0</v>
      </c>
      <c r="P21" s="257">
        <v>0</v>
      </c>
      <c r="Q21" s="257">
        <f>ROUND(E21*P21,2)</f>
        <v>0</v>
      </c>
      <c r="R21" s="257"/>
      <c r="S21" s="257" t="s">
        <v>137</v>
      </c>
      <c r="T21" s="258" t="s">
        <v>137</v>
      </c>
      <c r="U21" s="233">
        <v>0.20200000000000001</v>
      </c>
      <c r="V21" s="233">
        <f>ROUND(E21*U21,2)</f>
        <v>1.98</v>
      </c>
      <c r="W21" s="233"/>
      <c r="X21" s="233" t="s">
        <v>138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351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52">
        <v>14</v>
      </c>
      <c r="B22" s="253" t="s">
        <v>377</v>
      </c>
      <c r="C22" s="265" t="s">
        <v>378</v>
      </c>
      <c r="D22" s="254" t="s">
        <v>379</v>
      </c>
      <c r="E22" s="255">
        <v>1</v>
      </c>
      <c r="F22" s="256"/>
      <c r="G22" s="257">
        <f>ROUND(E22*F22,2)</f>
        <v>0</v>
      </c>
      <c r="H22" s="256"/>
      <c r="I22" s="257">
        <f>ROUND(E22*H22,2)</f>
        <v>0</v>
      </c>
      <c r="J22" s="256"/>
      <c r="K22" s="257">
        <f>ROUND(E22*J22,2)</f>
        <v>0</v>
      </c>
      <c r="L22" s="257">
        <v>21</v>
      </c>
      <c r="M22" s="257">
        <f>G22*(1+L22/100)</f>
        <v>0</v>
      </c>
      <c r="N22" s="257">
        <v>0</v>
      </c>
      <c r="O22" s="257">
        <f>ROUND(E22*N22,2)</f>
        <v>0</v>
      </c>
      <c r="P22" s="257">
        <v>0</v>
      </c>
      <c r="Q22" s="257">
        <f>ROUND(E22*P22,2)</f>
        <v>0</v>
      </c>
      <c r="R22" s="257"/>
      <c r="S22" s="257" t="s">
        <v>137</v>
      </c>
      <c r="T22" s="258" t="s">
        <v>188</v>
      </c>
      <c r="U22" s="233">
        <v>0</v>
      </c>
      <c r="V22" s="233">
        <f>ROUND(E22*U22,2)</f>
        <v>0</v>
      </c>
      <c r="W22" s="233"/>
      <c r="X22" s="233" t="s">
        <v>380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381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52">
        <v>15</v>
      </c>
      <c r="B23" s="253" t="s">
        <v>382</v>
      </c>
      <c r="C23" s="265" t="s">
        <v>383</v>
      </c>
      <c r="D23" s="254" t="s">
        <v>305</v>
      </c>
      <c r="E23" s="255">
        <v>21.55</v>
      </c>
      <c r="F23" s="256"/>
      <c r="G23" s="257">
        <f>ROUND(E23*F23,2)</f>
        <v>0</v>
      </c>
      <c r="H23" s="256"/>
      <c r="I23" s="257">
        <f>ROUND(E23*H23,2)</f>
        <v>0</v>
      </c>
      <c r="J23" s="256"/>
      <c r="K23" s="257">
        <f>ROUND(E23*J23,2)</f>
        <v>0</v>
      </c>
      <c r="L23" s="257">
        <v>21</v>
      </c>
      <c r="M23" s="257">
        <f>G23*(1+L23/100)</f>
        <v>0</v>
      </c>
      <c r="N23" s="257">
        <v>1</v>
      </c>
      <c r="O23" s="257">
        <f>ROUND(E23*N23,2)</f>
        <v>21.55</v>
      </c>
      <c r="P23" s="257">
        <v>0</v>
      </c>
      <c r="Q23" s="257">
        <f>ROUND(E23*P23,2)</f>
        <v>0</v>
      </c>
      <c r="R23" s="257" t="s">
        <v>148</v>
      </c>
      <c r="S23" s="257" t="s">
        <v>137</v>
      </c>
      <c r="T23" s="258" t="s">
        <v>137</v>
      </c>
      <c r="U23" s="233">
        <v>0</v>
      </c>
      <c r="V23" s="233">
        <f>ROUND(E23*U23,2)</f>
        <v>0</v>
      </c>
      <c r="W23" s="233"/>
      <c r="X23" s="233" t="s">
        <v>149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150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x14ac:dyDescent="0.2">
      <c r="A24" s="238" t="s">
        <v>132</v>
      </c>
      <c r="B24" s="239" t="s">
        <v>59</v>
      </c>
      <c r="C24" s="262" t="s">
        <v>60</v>
      </c>
      <c r="D24" s="240"/>
      <c r="E24" s="241"/>
      <c r="F24" s="242"/>
      <c r="G24" s="242">
        <f>SUMIF(AG25:AG27,"&lt;&gt;NOR",G25:G27)</f>
        <v>0</v>
      </c>
      <c r="H24" s="242"/>
      <c r="I24" s="242">
        <f>SUM(I25:I27)</f>
        <v>0</v>
      </c>
      <c r="J24" s="242"/>
      <c r="K24" s="242">
        <f>SUM(K25:K27)</f>
        <v>0</v>
      </c>
      <c r="L24" s="242"/>
      <c r="M24" s="242">
        <f>SUM(M25:M27)</f>
        <v>0</v>
      </c>
      <c r="N24" s="242"/>
      <c r="O24" s="242">
        <f>SUM(O25:O27)</f>
        <v>0</v>
      </c>
      <c r="P24" s="242"/>
      <c r="Q24" s="242">
        <f>SUM(Q25:Q27)</f>
        <v>0</v>
      </c>
      <c r="R24" s="242"/>
      <c r="S24" s="242"/>
      <c r="T24" s="243"/>
      <c r="U24" s="237"/>
      <c r="V24" s="237">
        <f>SUM(V25:V27)</f>
        <v>0</v>
      </c>
      <c r="W24" s="237"/>
      <c r="X24" s="237"/>
      <c r="AG24" t="s">
        <v>133</v>
      </c>
    </row>
    <row r="25" spans="1:60" outlineLevel="1" x14ac:dyDescent="0.2">
      <c r="A25" s="252">
        <v>16</v>
      </c>
      <c r="B25" s="253" t="s">
        <v>384</v>
      </c>
      <c r="C25" s="265" t="s">
        <v>385</v>
      </c>
      <c r="D25" s="254" t="s">
        <v>180</v>
      </c>
      <c r="E25" s="255">
        <v>1</v>
      </c>
      <c r="F25" s="256"/>
      <c r="G25" s="257">
        <f>ROUND(E25*F25,2)</f>
        <v>0</v>
      </c>
      <c r="H25" s="256"/>
      <c r="I25" s="257">
        <f>ROUND(E25*H25,2)</f>
        <v>0</v>
      </c>
      <c r="J25" s="256"/>
      <c r="K25" s="257">
        <f>ROUND(E25*J25,2)</f>
        <v>0</v>
      </c>
      <c r="L25" s="257">
        <v>21</v>
      </c>
      <c r="M25" s="257">
        <f>G25*(1+L25/100)</f>
        <v>0</v>
      </c>
      <c r="N25" s="257">
        <v>0</v>
      </c>
      <c r="O25" s="257">
        <f>ROUND(E25*N25,2)</f>
        <v>0</v>
      </c>
      <c r="P25" s="257">
        <v>0</v>
      </c>
      <c r="Q25" s="257">
        <f>ROUND(E25*P25,2)</f>
        <v>0</v>
      </c>
      <c r="R25" s="257"/>
      <c r="S25" s="257" t="s">
        <v>187</v>
      </c>
      <c r="T25" s="258" t="s">
        <v>188</v>
      </c>
      <c r="U25" s="233">
        <v>0</v>
      </c>
      <c r="V25" s="233">
        <f>ROUND(E25*U25,2)</f>
        <v>0</v>
      </c>
      <c r="W25" s="233"/>
      <c r="X25" s="233" t="s">
        <v>138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386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52">
        <v>17</v>
      </c>
      <c r="B26" s="253" t="s">
        <v>384</v>
      </c>
      <c r="C26" s="265" t="s">
        <v>387</v>
      </c>
      <c r="D26" s="254" t="s">
        <v>388</v>
      </c>
      <c r="E26" s="255">
        <v>6</v>
      </c>
      <c r="F26" s="256"/>
      <c r="G26" s="257">
        <f>ROUND(E26*F26,2)</f>
        <v>0</v>
      </c>
      <c r="H26" s="256"/>
      <c r="I26" s="257">
        <f>ROUND(E26*H26,2)</f>
        <v>0</v>
      </c>
      <c r="J26" s="256"/>
      <c r="K26" s="257">
        <f>ROUND(E26*J26,2)</f>
        <v>0</v>
      </c>
      <c r="L26" s="257">
        <v>21</v>
      </c>
      <c r="M26" s="257">
        <f>G26*(1+L26/100)</f>
        <v>0</v>
      </c>
      <c r="N26" s="257">
        <v>0</v>
      </c>
      <c r="O26" s="257">
        <f>ROUND(E26*N26,2)</f>
        <v>0</v>
      </c>
      <c r="P26" s="257">
        <v>0</v>
      </c>
      <c r="Q26" s="257">
        <f>ROUND(E26*P26,2)</f>
        <v>0</v>
      </c>
      <c r="R26" s="257"/>
      <c r="S26" s="257" t="s">
        <v>187</v>
      </c>
      <c r="T26" s="258" t="s">
        <v>188</v>
      </c>
      <c r="U26" s="233">
        <v>0</v>
      </c>
      <c r="V26" s="233">
        <f>ROUND(E26*U26,2)</f>
        <v>0</v>
      </c>
      <c r="W26" s="233"/>
      <c r="X26" s="233" t="s">
        <v>389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390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52">
        <v>18</v>
      </c>
      <c r="B27" s="253" t="s">
        <v>384</v>
      </c>
      <c r="C27" s="265" t="s">
        <v>391</v>
      </c>
      <c r="D27" s="254" t="s">
        <v>180</v>
      </c>
      <c r="E27" s="255">
        <v>1</v>
      </c>
      <c r="F27" s="256"/>
      <c r="G27" s="257">
        <f>ROUND(E27*F27,2)</f>
        <v>0</v>
      </c>
      <c r="H27" s="256"/>
      <c r="I27" s="257">
        <f>ROUND(E27*H27,2)</f>
        <v>0</v>
      </c>
      <c r="J27" s="256"/>
      <c r="K27" s="257">
        <f>ROUND(E27*J27,2)</f>
        <v>0</v>
      </c>
      <c r="L27" s="257">
        <v>21</v>
      </c>
      <c r="M27" s="257">
        <f>G27*(1+L27/100)</f>
        <v>0</v>
      </c>
      <c r="N27" s="257">
        <v>0</v>
      </c>
      <c r="O27" s="257">
        <f>ROUND(E27*N27,2)</f>
        <v>0</v>
      </c>
      <c r="P27" s="257">
        <v>0</v>
      </c>
      <c r="Q27" s="257">
        <f>ROUND(E27*P27,2)</f>
        <v>0</v>
      </c>
      <c r="R27" s="257"/>
      <c r="S27" s="257" t="s">
        <v>187</v>
      </c>
      <c r="T27" s="258" t="s">
        <v>188</v>
      </c>
      <c r="U27" s="233">
        <v>0</v>
      </c>
      <c r="V27" s="233">
        <f>ROUND(E27*U27,2)</f>
        <v>0</v>
      </c>
      <c r="W27" s="233"/>
      <c r="X27" s="233" t="s">
        <v>149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392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x14ac:dyDescent="0.2">
      <c r="A28" s="238" t="s">
        <v>132</v>
      </c>
      <c r="B28" s="239" t="s">
        <v>61</v>
      </c>
      <c r="C28" s="262" t="s">
        <v>62</v>
      </c>
      <c r="D28" s="240"/>
      <c r="E28" s="241"/>
      <c r="F28" s="242"/>
      <c r="G28" s="242">
        <f>SUMIF(AG29:AG37,"&lt;&gt;NOR",G29:G37)</f>
        <v>0</v>
      </c>
      <c r="H28" s="242"/>
      <c r="I28" s="242">
        <f>SUM(I29:I37)</f>
        <v>0</v>
      </c>
      <c r="J28" s="242"/>
      <c r="K28" s="242">
        <f>SUM(K29:K37)</f>
        <v>0</v>
      </c>
      <c r="L28" s="242"/>
      <c r="M28" s="242">
        <f>SUM(M29:M37)</f>
        <v>0</v>
      </c>
      <c r="N28" s="242"/>
      <c r="O28" s="242">
        <f>SUM(O29:O37)</f>
        <v>10.09</v>
      </c>
      <c r="P28" s="242"/>
      <c r="Q28" s="242">
        <f>SUM(Q29:Q37)</f>
        <v>0</v>
      </c>
      <c r="R28" s="242"/>
      <c r="S28" s="242"/>
      <c r="T28" s="243"/>
      <c r="U28" s="237"/>
      <c r="V28" s="237">
        <f>SUM(V29:V37)</f>
        <v>39.879999999999995</v>
      </c>
      <c r="W28" s="237"/>
      <c r="X28" s="237"/>
      <c r="AG28" t="s">
        <v>133</v>
      </c>
    </row>
    <row r="29" spans="1:60" ht="22.5" outlineLevel="1" x14ac:dyDescent="0.2">
      <c r="A29" s="252">
        <v>19</v>
      </c>
      <c r="B29" s="253" t="s">
        <v>393</v>
      </c>
      <c r="C29" s="265" t="s">
        <v>394</v>
      </c>
      <c r="D29" s="254" t="s">
        <v>164</v>
      </c>
      <c r="E29" s="255">
        <v>2</v>
      </c>
      <c r="F29" s="256"/>
      <c r="G29" s="257">
        <f>ROUND(E29*F29,2)</f>
        <v>0</v>
      </c>
      <c r="H29" s="256"/>
      <c r="I29" s="257">
        <f>ROUND(E29*H29,2)</f>
        <v>0</v>
      </c>
      <c r="J29" s="256"/>
      <c r="K29" s="257">
        <f>ROUND(E29*J29,2)</f>
        <v>0</v>
      </c>
      <c r="L29" s="257">
        <v>21</v>
      </c>
      <c r="M29" s="257">
        <f>G29*(1+L29/100)</f>
        <v>0</v>
      </c>
      <c r="N29" s="257">
        <v>0.11122</v>
      </c>
      <c r="O29" s="257">
        <f>ROUND(E29*N29,2)</f>
        <v>0.22</v>
      </c>
      <c r="P29" s="257">
        <v>0</v>
      </c>
      <c r="Q29" s="257">
        <f>ROUND(E29*P29,2)</f>
        <v>0</v>
      </c>
      <c r="R29" s="257"/>
      <c r="S29" s="257" t="s">
        <v>137</v>
      </c>
      <c r="T29" s="258" t="s">
        <v>137</v>
      </c>
      <c r="U29" s="233">
        <v>0.55820000000000003</v>
      </c>
      <c r="V29" s="233">
        <f>ROUND(E29*U29,2)</f>
        <v>1.1200000000000001</v>
      </c>
      <c r="W29" s="233"/>
      <c r="X29" s="233" t="s">
        <v>138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139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52">
        <v>20</v>
      </c>
      <c r="B30" s="253" t="s">
        <v>395</v>
      </c>
      <c r="C30" s="265" t="s">
        <v>396</v>
      </c>
      <c r="D30" s="254" t="s">
        <v>136</v>
      </c>
      <c r="E30" s="255">
        <v>14.22</v>
      </c>
      <c r="F30" s="256"/>
      <c r="G30" s="257">
        <f>ROUND(E30*F30,2)</f>
        <v>0</v>
      </c>
      <c r="H30" s="256"/>
      <c r="I30" s="257">
        <f>ROUND(E30*H30,2)</f>
        <v>0</v>
      </c>
      <c r="J30" s="256"/>
      <c r="K30" s="257">
        <f>ROUND(E30*J30,2)</f>
        <v>0</v>
      </c>
      <c r="L30" s="257">
        <v>21</v>
      </c>
      <c r="M30" s="257">
        <f>G30*(1+L30/100)</f>
        <v>0</v>
      </c>
      <c r="N30" s="257">
        <v>3.9309999999999998E-2</v>
      </c>
      <c r="O30" s="257">
        <f>ROUND(E30*N30,2)</f>
        <v>0.56000000000000005</v>
      </c>
      <c r="P30" s="257">
        <v>0</v>
      </c>
      <c r="Q30" s="257">
        <f>ROUND(E30*P30,2)</f>
        <v>0</v>
      </c>
      <c r="R30" s="257"/>
      <c r="S30" s="257" t="s">
        <v>137</v>
      </c>
      <c r="T30" s="258" t="s">
        <v>137</v>
      </c>
      <c r="U30" s="233">
        <v>0.87</v>
      </c>
      <c r="V30" s="233">
        <f>ROUND(E30*U30,2)</f>
        <v>12.37</v>
      </c>
      <c r="W30" s="233"/>
      <c r="X30" s="233" t="s">
        <v>138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139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52">
        <v>21</v>
      </c>
      <c r="B31" s="253" t="s">
        <v>397</v>
      </c>
      <c r="C31" s="265" t="s">
        <v>398</v>
      </c>
      <c r="D31" s="254" t="s">
        <v>136</v>
      </c>
      <c r="E31" s="255">
        <v>14.22</v>
      </c>
      <c r="F31" s="256"/>
      <c r="G31" s="257">
        <f>ROUND(E31*F31,2)</f>
        <v>0</v>
      </c>
      <c r="H31" s="256"/>
      <c r="I31" s="257">
        <f>ROUND(E31*H31,2)</f>
        <v>0</v>
      </c>
      <c r="J31" s="256"/>
      <c r="K31" s="257">
        <f>ROUND(E31*J31,2)</f>
        <v>0</v>
      </c>
      <c r="L31" s="257">
        <v>21</v>
      </c>
      <c r="M31" s="257">
        <f>G31*(1+L31/100)</f>
        <v>0</v>
      </c>
      <c r="N31" s="257">
        <v>0</v>
      </c>
      <c r="O31" s="257">
        <f>ROUND(E31*N31,2)</f>
        <v>0</v>
      </c>
      <c r="P31" s="257">
        <v>0</v>
      </c>
      <c r="Q31" s="257">
        <f>ROUND(E31*P31,2)</f>
        <v>0</v>
      </c>
      <c r="R31" s="257"/>
      <c r="S31" s="257" t="s">
        <v>137</v>
      </c>
      <c r="T31" s="258" t="s">
        <v>137</v>
      </c>
      <c r="U31" s="233">
        <v>0.33073999999999998</v>
      </c>
      <c r="V31" s="233">
        <f>ROUND(E31*U31,2)</f>
        <v>4.7</v>
      </c>
      <c r="W31" s="233"/>
      <c r="X31" s="233" t="s">
        <v>138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139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52">
        <v>22</v>
      </c>
      <c r="B32" s="253" t="s">
        <v>399</v>
      </c>
      <c r="C32" s="265" t="s">
        <v>400</v>
      </c>
      <c r="D32" s="254" t="s">
        <v>164</v>
      </c>
      <c r="E32" s="255">
        <v>22</v>
      </c>
      <c r="F32" s="256"/>
      <c r="G32" s="257">
        <f>ROUND(E32*F32,2)</f>
        <v>0</v>
      </c>
      <c r="H32" s="256"/>
      <c r="I32" s="257">
        <f>ROUND(E32*H32,2)</f>
        <v>0</v>
      </c>
      <c r="J32" s="256"/>
      <c r="K32" s="257">
        <f>ROUND(E32*J32,2)</f>
        <v>0</v>
      </c>
      <c r="L32" s="257">
        <v>21</v>
      </c>
      <c r="M32" s="257">
        <f>G32*(1+L32/100)</f>
        <v>0</v>
      </c>
      <c r="N32" s="257">
        <v>7.1300000000000001E-3</v>
      </c>
      <c r="O32" s="257">
        <f>ROUND(E32*N32,2)</f>
        <v>0.16</v>
      </c>
      <c r="P32" s="257">
        <v>0</v>
      </c>
      <c r="Q32" s="257">
        <f>ROUND(E32*P32,2)</f>
        <v>0</v>
      </c>
      <c r="R32" s="257"/>
      <c r="S32" s="257" t="s">
        <v>137</v>
      </c>
      <c r="T32" s="258" t="s">
        <v>137</v>
      </c>
      <c r="U32" s="233">
        <v>0.24199999999999999</v>
      </c>
      <c r="V32" s="233">
        <f>ROUND(E32*U32,2)</f>
        <v>5.32</v>
      </c>
      <c r="W32" s="233"/>
      <c r="X32" s="233" t="s">
        <v>138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139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52">
        <v>23</v>
      </c>
      <c r="B33" s="253" t="s">
        <v>401</v>
      </c>
      <c r="C33" s="265" t="s">
        <v>402</v>
      </c>
      <c r="D33" s="254" t="s">
        <v>305</v>
      </c>
      <c r="E33" s="255">
        <v>7.5480000000000005E-2</v>
      </c>
      <c r="F33" s="256"/>
      <c r="G33" s="257">
        <f>ROUND(E33*F33,2)</f>
        <v>0</v>
      </c>
      <c r="H33" s="256"/>
      <c r="I33" s="257">
        <f>ROUND(E33*H33,2)</f>
        <v>0</v>
      </c>
      <c r="J33" s="256"/>
      <c r="K33" s="257">
        <f>ROUND(E33*J33,2)</f>
        <v>0</v>
      </c>
      <c r="L33" s="257">
        <v>21</v>
      </c>
      <c r="M33" s="257">
        <f>G33*(1+L33/100)</f>
        <v>0</v>
      </c>
      <c r="N33" s="257">
        <v>1.02491</v>
      </c>
      <c r="O33" s="257">
        <f>ROUND(E33*N33,2)</f>
        <v>0.08</v>
      </c>
      <c r="P33" s="257">
        <v>0</v>
      </c>
      <c r="Q33" s="257">
        <f>ROUND(E33*P33,2)</f>
        <v>0</v>
      </c>
      <c r="R33" s="257"/>
      <c r="S33" s="257" t="s">
        <v>137</v>
      </c>
      <c r="T33" s="258" t="s">
        <v>137</v>
      </c>
      <c r="U33" s="233">
        <v>24.56</v>
      </c>
      <c r="V33" s="233">
        <f>ROUND(E33*U33,2)</f>
        <v>1.85</v>
      </c>
      <c r="W33" s="233"/>
      <c r="X33" s="233" t="s">
        <v>138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139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52">
        <v>24</v>
      </c>
      <c r="B34" s="253" t="s">
        <v>403</v>
      </c>
      <c r="C34" s="265" t="s">
        <v>404</v>
      </c>
      <c r="D34" s="254" t="s">
        <v>153</v>
      </c>
      <c r="E34" s="255">
        <v>3</v>
      </c>
      <c r="F34" s="256"/>
      <c r="G34" s="257">
        <f>ROUND(E34*F34,2)</f>
        <v>0</v>
      </c>
      <c r="H34" s="256"/>
      <c r="I34" s="257">
        <f>ROUND(E34*H34,2)</f>
        <v>0</v>
      </c>
      <c r="J34" s="256"/>
      <c r="K34" s="257">
        <f>ROUND(E34*J34,2)</f>
        <v>0</v>
      </c>
      <c r="L34" s="257">
        <v>21</v>
      </c>
      <c r="M34" s="257">
        <f>G34*(1+L34/100)</f>
        <v>0</v>
      </c>
      <c r="N34" s="257">
        <v>1.1800000000000001E-3</v>
      </c>
      <c r="O34" s="257">
        <f>ROUND(E34*N34,2)</f>
        <v>0</v>
      </c>
      <c r="P34" s="257">
        <v>0</v>
      </c>
      <c r="Q34" s="257">
        <f>ROUND(E34*P34,2)</f>
        <v>0</v>
      </c>
      <c r="R34" s="257"/>
      <c r="S34" s="257" t="s">
        <v>137</v>
      </c>
      <c r="T34" s="258" t="s">
        <v>137</v>
      </c>
      <c r="U34" s="233">
        <v>1.1499999999999999</v>
      </c>
      <c r="V34" s="233">
        <f>ROUND(E34*U34,2)</f>
        <v>3.45</v>
      </c>
      <c r="W34" s="233"/>
      <c r="X34" s="233" t="s">
        <v>138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139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52">
        <v>25</v>
      </c>
      <c r="B35" s="253" t="s">
        <v>405</v>
      </c>
      <c r="C35" s="265" t="s">
        <v>406</v>
      </c>
      <c r="D35" s="254" t="s">
        <v>354</v>
      </c>
      <c r="E35" s="255">
        <v>2.8174999999999999</v>
      </c>
      <c r="F35" s="256"/>
      <c r="G35" s="257">
        <f>ROUND(E35*F35,2)</f>
        <v>0</v>
      </c>
      <c r="H35" s="256"/>
      <c r="I35" s="257">
        <f>ROUND(E35*H35,2)</f>
        <v>0</v>
      </c>
      <c r="J35" s="256"/>
      <c r="K35" s="257">
        <f>ROUND(E35*J35,2)</f>
        <v>0</v>
      </c>
      <c r="L35" s="257">
        <v>21</v>
      </c>
      <c r="M35" s="257">
        <f>G35*(1+L35/100)</f>
        <v>0</v>
      </c>
      <c r="N35" s="257">
        <v>2.5698099999999999</v>
      </c>
      <c r="O35" s="257">
        <f>ROUND(E35*N35,2)</f>
        <v>7.24</v>
      </c>
      <c r="P35" s="257">
        <v>0</v>
      </c>
      <c r="Q35" s="257">
        <f>ROUND(E35*P35,2)</f>
        <v>0</v>
      </c>
      <c r="R35" s="257"/>
      <c r="S35" s="257" t="s">
        <v>137</v>
      </c>
      <c r="T35" s="258" t="s">
        <v>137</v>
      </c>
      <c r="U35" s="233">
        <v>3.93</v>
      </c>
      <c r="V35" s="233">
        <f>ROUND(E35*U35,2)</f>
        <v>11.07</v>
      </c>
      <c r="W35" s="233"/>
      <c r="X35" s="233" t="s">
        <v>138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139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4">
        <v>26</v>
      </c>
      <c r="B36" s="245" t="s">
        <v>407</v>
      </c>
      <c r="C36" s="263" t="s">
        <v>408</v>
      </c>
      <c r="D36" s="246" t="s">
        <v>164</v>
      </c>
      <c r="E36" s="247">
        <v>22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9">
        <v>8.3000000000000004E-2</v>
      </c>
      <c r="O36" s="249">
        <f>ROUND(E36*N36,2)</f>
        <v>1.83</v>
      </c>
      <c r="P36" s="249">
        <v>0</v>
      </c>
      <c r="Q36" s="249">
        <f>ROUND(E36*P36,2)</f>
        <v>0</v>
      </c>
      <c r="R36" s="249" t="s">
        <v>148</v>
      </c>
      <c r="S36" s="249" t="s">
        <v>137</v>
      </c>
      <c r="T36" s="250" t="s">
        <v>137</v>
      </c>
      <c r="U36" s="233">
        <v>0</v>
      </c>
      <c r="V36" s="233">
        <f>ROUND(E36*U36,2)</f>
        <v>0</v>
      </c>
      <c r="W36" s="233"/>
      <c r="X36" s="233" t="s">
        <v>149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150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30"/>
      <c r="B37" s="231"/>
      <c r="C37" s="267" t="s">
        <v>409</v>
      </c>
      <c r="D37" s="235"/>
      <c r="E37" s="236">
        <v>22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3"/>
      <c r="Z37" s="213"/>
      <c r="AA37" s="213"/>
      <c r="AB37" s="213"/>
      <c r="AC37" s="213"/>
      <c r="AD37" s="213"/>
      <c r="AE37" s="213"/>
      <c r="AF37" s="213"/>
      <c r="AG37" s="213" t="s">
        <v>230</v>
      </c>
      <c r="AH37" s="213">
        <v>5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">
      <c r="A38" s="238" t="s">
        <v>132</v>
      </c>
      <c r="B38" s="239" t="s">
        <v>63</v>
      </c>
      <c r="C38" s="262" t="s">
        <v>64</v>
      </c>
      <c r="D38" s="240"/>
      <c r="E38" s="241"/>
      <c r="F38" s="242"/>
      <c r="G38" s="242">
        <f>SUMIF(AG39:AG43,"&lt;&gt;NOR",G39:G43)</f>
        <v>0</v>
      </c>
      <c r="H38" s="242"/>
      <c r="I38" s="242">
        <f>SUM(I39:I43)</f>
        <v>0</v>
      </c>
      <c r="J38" s="242"/>
      <c r="K38" s="242">
        <f>SUM(K39:K43)</f>
        <v>0</v>
      </c>
      <c r="L38" s="242"/>
      <c r="M38" s="242">
        <f>SUM(M39:M43)</f>
        <v>0</v>
      </c>
      <c r="N38" s="242"/>
      <c r="O38" s="242">
        <f>SUM(O39:O43)</f>
        <v>1.83</v>
      </c>
      <c r="P38" s="242"/>
      <c r="Q38" s="242">
        <f>SUM(Q39:Q43)</f>
        <v>0</v>
      </c>
      <c r="R38" s="242"/>
      <c r="S38" s="242"/>
      <c r="T38" s="243"/>
      <c r="U38" s="237"/>
      <c r="V38" s="237">
        <f>SUM(V39:V43)</f>
        <v>22.85</v>
      </c>
      <c r="W38" s="237"/>
      <c r="X38" s="237"/>
      <c r="AG38" t="s">
        <v>133</v>
      </c>
    </row>
    <row r="39" spans="1:60" ht="22.5" outlineLevel="1" x14ac:dyDescent="0.2">
      <c r="A39" s="252">
        <v>27</v>
      </c>
      <c r="B39" s="253" t="s">
        <v>410</v>
      </c>
      <c r="C39" s="265" t="s">
        <v>411</v>
      </c>
      <c r="D39" s="254" t="s">
        <v>164</v>
      </c>
      <c r="E39" s="255">
        <v>15</v>
      </c>
      <c r="F39" s="256"/>
      <c r="G39" s="257">
        <f>ROUND(E39*F39,2)</f>
        <v>0</v>
      </c>
      <c r="H39" s="256"/>
      <c r="I39" s="257">
        <f>ROUND(E39*H39,2)</f>
        <v>0</v>
      </c>
      <c r="J39" s="256"/>
      <c r="K39" s="257">
        <f>ROUND(E39*J39,2)</f>
        <v>0</v>
      </c>
      <c r="L39" s="257">
        <v>21</v>
      </c>
      <c r="M39" s="257">
        <f>G39*(1+L39/100)</f>
        <v>0</v>
      </c>
      <c r="N39" s="257">
        <v>2.3800000000000002E-3</v>
      </c>
      <c r="O39" s="257">
        <f>ROUND(E39*N39,2)</f>
        <v>0.04</v>
      </c>
      <c r="P39" s="257">
        <v>0</v>
      </c>
      <c r="Q39" s="257">
        <f>ROUND(E39*P39,2)</f>
        <v>0</v>
      </c>
      <c r="R39" s="257"/>
      <c r="S39" s="257" t="s">
        <v>137</v>
      </c>
      <c r="T39" s="258" t="s">
        <v>137</v>
      </c>
      <c r="U39" s="233">
        <v>0.28999999999999998</v>
      </c>
      <c r="V39" s="233">
        <f>ROUND(E39*U39,2)</f>
        <v>4.3499999999999996</v>
      </c>
      <c r="W39" s="233"/>
      <c r="X39" s="233" t="s">
        <v>138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139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4">
        <v>28</v>
      </c>
      <c r="B40" s="245" t="s">
        <v>412</v>
      </c>
      <c r="C40" s="263" t="s">
        <v>413</v>
      </c>
      <c r="D40" s="246" t="s">
        <v>153</v>
      </c>
      <c r="E40" s="247">
        <v>6</v>
      </c>
      <c r="F40" s="248"/>
      <c r="G40" s="249">
        <f>ROUND(E40*F40,2)</f>
        <v>0</v>
      </c>
      <c r="H40" s="248"/>
      <c r="I40" s="249">
        <f>ROUND(E40*H40,2)</f>
        <v>0</v>
      </c>
      <c r="J40" s="248"/>
      <c r="K40" s="249">
        <f>ROUND(E40*J40,2)</f>
        <v>0</v>
      </c>
      <c r="L40" s="249">
        <v>21</v>
      </c>
      <c r="M40" s="249">
        <f>G40*(1+L40/100)</f>
        <v>0</v>
      </c>
      <c r="N40" s="249">
        <v>0.27922000000000002</v>
      </c>
      <c r="O40" s="249">
        <f>ROUND(E40*N40,2)</f>
        <v>1.68</v>
      </c>
      <c r="P40" s="249">
        <v>0</v>
      </c>
      <c r="Q40" s="249">
        <f>ROUND(E40*P40,2)</f>
        <v>0</v>
      </c>
      <c r="R40" s="249"/>
      <c r="S40" s="249" t="s">
        <v>137</v>
      </c>
      <c r="T40" s="250" t="s">
        <v>137</v>
      </c>
      <c r="U40" s="233">
        <v>1.419</v>
      </c>
      <c r="V40" s="233">
        <f>ROUND(E40*U40,2)</f>
        <v>8.51</v>
      </c>
      <c r="W40" s="233"/>
      <c r="X40" s="233" t="s">
        <v>138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139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0"/>
      <c r="B41" s="231"/>
      <c r="C41" s="264" t="s">
        <v>414</v>
      </c>
      <c r="D41" s="251"/>
      <c r="E41" s="251"/>
      <c r="F41" s="251"/>
      <c r="G41" s="251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3"/>
      <c r="Z41" s="213"/>
      <c r="AA41" s="213"/>
      <c r="AB41" s="213"/>
      <c r="AC41" s="213"/>
      <c r="AD41" s="213"/>
      <c r="AE41" s="213"/>
      <c r="AF41" s="213"/>
      <c r="AG41" s="213" t="s">
        <v>141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52">
        <v>29</v>
      </c>
      <c r="B42" s="253" t="s">
        <v>415</v>
      </c>
      <c r="C42" s="265" t="s">
        <v>416</v>
      </c>
      <c r="D42" s="254" t="s">
        <v>164</v>
      </c>
      <c r="E42" s="255">
        <v>5</v>
      </c>
      <c r="F42" s="256"/>
      <c r="G42" s="257">
        <f>ROUND(E42*F42,2)</f>
        <v>0</v>
      </c>
      <c r="H42" s="256"/>
      <c r="I42" s="257">
        <f>ROUND(E42*H42,2)</f>
        <v>0</v>
      </c>
      <c r="J42" s="256"/>
      <c r="K42" s="257">
        <f>ROUND(E42*J42,2)</f>
        <v>0</v>
      </c>
      <c r="L42" s="257">
        <v>21</v>
      </c>
      <c r="M42" s="257">
        <f>G42*(1+L42/100)</f>
        <v>0</v>
      </c>
      <c r="N42" s="257">
        <v>1.155E-2</v>
      </c>
      <c r="O42" s="257">
        <f>ROUND(E42*N42,2)</f>
        <v>0.06</v>
      </c>
      <c r="P42" s="257">
        <v>0</v>
      </c>
      <c r="Q42" s="257">
        <f>ROUND(E42*P42,2)</f>
        <v>0</v>
      </c>
      <c r="R42" s="257"/>
      <c r="S42" s="257" t="s">
        <v>137</v>
      </c>
      <c r="T42" s="258" t="s">
        <v>137</v>
      </c>
      <c r="U42" s="233">
        <v>1.998</v>
      </c>
      <c r="V42" s="233">
        <f>ROUND(E42*U42,2)</f>
        <v>9.99</v>
      </c>
      <c r="W42" s="233"/>
      <c r="X42" s="233" t="s">
        <v>138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139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52">
        <v>30</v>
      </c>
      <c r="B43" s="253" t="s">
        <v>417</v>
      </c>
      <c r="C43" s="265" t="s">
        <v>418</v>
      </c>
      <c r="D43" s="254" t="s">
        <v>153</v>
      </c>
      <c r="E43" s="255">
        <v>6</v>
      </c>
      <c r="F43" s="256"/>
      <c r="G43" s="257">
        <f>ROUND(E43*F43,2)</f>
        <v>0</v>
      </c>
      <c r="H43" s="256"/>
      <c r="I43" s="257">
        <f>ROUND(E43*H43,2)</f>
        <v>0</v>
      </c>
      <c r="J43" s="256"/>
      <c r="K43" s="257">
        <f>ROUND(E43*J43,2)</f>
        <v>0</v>
      </c>
      <c r="L43" s="257">
        <v>21</v>
      </c>
      <c r="M43" s="257">
        <f>G43*(1+L43/100)</f>
        <v>0</v>
      </c>
      <c r="N43" s="257">
        <v>8.3899999999999999E-3</v>
      </c>
      <c r="O43" s="257">
        <f>ROUND(E43*N43,2)</f>
        <v>0.05</v>
      </c>
      <c r="P43" s="257">
        <v>0</v>
      </c>
      <c r="Q43" s="257">
        <f>ROUND(E43*P43,2)</f>
        <v>0</v>
      </c>
      <c r="R43" s="257" t="s">
        <v>148</v>
      </c>
      <c r="S43" s="257" t="s">
        <v>137</v>
      </c>
      <c r="T43" s="258" t="s">
        <v>137</v>
      </c>
      <c r="U43" s="233">
        <v>0</v>
      </c>
      <c r="V43" s="233">
        <f>ROUND(E43*U43,2)</f>
        <v>0</v>
      </c>
      <c r="W43" s="233"/>
      <c r="X43" s="233" t="s">
        <v>149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150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x14ac:dyDescent="0.2">
      <c r="A44" s="238" t="s">
        <v>132</v>
      </c>
      <c r="B44" s="239" t="s">
        <v>65</v>
      </c>
      <c r="C44" s="262" t="s">
        <v>66</v>
      </c>
      <c r="D44" s="240"/>
      <c r="E44" s="241"/>
      <c r="F44" s="242"/>
      <c r="G44" s="242">
        <f>SUMIF(AG45:AG46,"&lt;&gt;NOR",G45:G46)</f>
        <v>0</v>
      </c>
      <c r="H44" s="242"/>
      <c r="I44" s="242">
        <f>SUM(I45:I46)</f>
        <v>0</v>
      </c>
      <c r="J44" s="242"/>
      <c r="K44" s="242">
        <f>SUM(K45:K46)</f>
        <v>0</v>
      </c>
      <c r="L44" s="242"/>
      <c r="M44" s="242">
        <f>SUM(M45:M46)</f>
        <v>0</v>
      </c>
      <c r="N44" s="242"/>
      <c r="O44" s="242">
        <f>SUM(O45:O46)</f>
        <v>1.24</v>
      </c>
      <c r="P44" s="242"/>
      <c r="Q44" s="242">
        <f>SUM(Q45:Q46)</f>
        <v>0</v>
      </c>
      <c r="R44" s="242"/>
      <c r="S44" s="242"/>
      <c r="T44" s="243"/>
      <c r="U44" s="237"/>
      <c r="V44" s="237">
        <f>SUM(V45:V46)</f>
        <v>8.99</v>
      </c>
      <c r="W44" s="237"/>
      <c r="X44" s="237"/>
      <c r="AG44" t="s">
        <v>133</v>
      </c>
    </row>
    <row r="45" spans="1:60" outlineLevel="1" x14ac:dyDescent="0.2">
      <c r="A45" s="252">
        <v>31</v>
      </c>
      <c r="B45" s="253" t="s">
        <v>419</v>
      </c>
      <c r="C45" s="265" t="s">
        <v>420</v>
      </c>
      <c r="D45" s="254" t="s">
        <v>136</v>
      </c>
      <c r="E45" s="255">
        <v>10</v>
      </c>
      <c r="F45" s="256"/>
      <c r="G45" s="257">
        <f>ROUND(E45*F45,2)</f>
        <v>0</v>
      </c>
      <c r="H45" s="256"/>
      <c r="I45" s="257">
        <f>ROUND(E45*H45,2)</f>
        <v>0</v>
      </c>
      <c r="J45" s="256"/>
      <c r="K45" s="257">
        <f>ROUND(E45*J45,2)</f>
        <v>0</v>
      </c>
      <c r="L45" s="257">
        <v>21</v>
      </c>
      <c r="M45" s="257">
        <f>G45*(1+L45/100)</f>
        <v>0</v>
      </c>
      <c r="N45" s="257">
        <v>7.4099999999999999E-2</v>
      </c>
      <c r="O45" s="257">
        <f>ROUND(E45*N45,2)</f>
        <v>0.74</v>
      </c>
      <c r="P45" s="257">
        <v>0</v>
      </c>
      <c r="Q45" s="257">
        <f>ROUND(E45*P45,2)</f>
        <v>0</v>
      </c>
      <c r="R45" s="257"/>
      <c r="S45" s="257" t="s">
        <v>137</v>
      </c>
      <c r="T45" s="258" t="s">
        <v>137</v>
      </c>
      <c r="U45" s="233">
        <v>0.81799999999999995</v>
      </c>
      <c r="V45" s="233">
        <f>ROUND(E45*U45,2)</f>
        <v>8.18</v>
      </c>
      <c r="W45" s="233"/>
      <c r="X45" s="233" t="s">
        <v>138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139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52">
        <v>32</v>
      </c>
      <c r="B46" s="253" t="s">
        <v>421</v>
      </c>
      <c r="C46" s="265" t="s">
        <v>422</v>
      </c>
      <c r="D46" s="254" t="s">
        <v>136</v>
      </c>
      <c r="E46" s="255">
        <v>2.1</v>
      </c>
      <c r="F46" s="256"/>
      <c r="G46" s="257">
        <f>ROUND(E46*F46,2)</f>
        <v>0</v>
      </c>
      <c r="H46" s="256"/>
      <c r="I46" s="257">
        <f>ROUND(E46*H46,2)</f>
        <v>0</v>
      </c>
      <c r="J46" s="256"/>
      <c r="K46" s="257">
        <f>ROUND(E46*J46,2)</f>
        <v>0</v>
      </c>
      <c r="L46" s="257">
        <v>21</v>
      </c>
      <c r="M46" s="257">
        <f>G46*(1+L46/100)</f>
        <v>0</v>
      </c>
      <c r="N46" s="257">
        <v>0.23918</v>
      </c>
      <c r="O46" s="257">
        <f>ROUND(E46*N46,2)</f>
        <v>0.5</v>
      </c>
      <c r="P46" s="257">
        <v>0</v>
      </c>
      <c r="Q46" s="257">
        <f>ROUND(E46*P46,2)</f>
        <v>0</v>
      </c>
      <c r="R46" s="257"/>
      <c r="S46" s="257" t="s">
        <v>137</v>
      </c>
      <c r="T46" s="258" t="s">
        <v>137</v>
      </c>
      <c r="U46" s="233">
        <v>0.38800000000000001</v>
      </c>
      <c r="V46" s="233">
        <f>ROUND(E46*U46,2)</f>
        <v>0.81</v>
      </c>
      <c r="W46" s="233"/>
      <c r="X46" s="233" t="s">
        <v>138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139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38" t="s">
        <v>132</v>
      </c>
      <c r="B47" s="239" t="s">
        <v>67</v>
      </c>
      <c r="C47" s="262" t="s">
        <v>68</v>
      </c>
      <c r="D47" s="240"/>
      <c r="E47" s="241"/>
      <c r="F47" s="242"/>
      <c r="G47" s="242">
        <f>SUMIF(AG48:AG51,"&lt;&gt;NOR",G48:G51)</f>
        <v>0</v>
      </c>
      <c r="H47" s="242"/>
      <c r="I47" s="242">
        <f>SUM(I48:I51)</f>
        <v>0</v>
      </c>
      <c r="J47" s="242"/>
      <c r="K47" s="242">
        <f>SUM(K48:K51)</f>
        <v>0</v>
      </c>
      <c r="L47" s="242"/>
      <c r="M47" s="242">
        <f>SUM(M48:M51)</f>
        <v>0</v>
      </c>
      <c r="N47" s="242"/>
      <c r="O47" s="242">
        <f>SUM(O48:O51)</f>
        <v>15.7</v>
      </c>
      <c r="P47" s="242"/>
      <c r="Q47" s="242">
        <f>SUM(Q48:Q51)</f>
        <v>0</v>
      </c>
      <c r="R47" s="242"/>
      <c r="S47" s="242"/>
      <c r="T47" s="243"/>
      <c r="U47" s="237"/>
      <c r="V47" s="237">
        <f>SUM(V48:V51)</f>
        <v>17.560000000000002</v>
      </c>
      <c r="W47" s="237"/>
      <c r="X47" s="237"/>
      <c r="AG47" t="s">
        <v>133</v>
      </c>
    </row>
    <row r="48" spans="1:60" ht="22.5" outlineLevel="1" x14ac:dyDescent="0.2">
      <c r="A48" s="244">
        <v>33</v>
      </c>
      <c r="B48" s="245" t="s">
        <v>423</v>
      </c>
      <c r="C48" s="263" t="s">
        <v>424</v>
      </c>
      <c r="D48" s="246" t="s">
        <v>354</v>
      </c>
      <c r="E48" s="247">
        <v>4.2</v>
      </c>
      <c r="F48" s="248"/>
      <c r="G48" s="249">
        <f>ROUND(E48*F48,2)</f>
        <v>0</v>
      </c>
      <c r="H48" s="248"/>
      <c r="I48" s="249">
        <f>ROUND(E48*H48,2)</f>
        <v>0</v>
      </c>
      <c r="J48" s="248"/>
      <c r="K48" s="249">
        <f>ROUND(E48*J48,2)</f>
        <v>0</v>
      </c>
      <c r="L48" s="249">
        <v>21</v>
      </c>
      <c r="M48" s="249">
        <f>G48*(1+L48/100)</f>
        <v>0</v>
      </c>
      <c r="N48" s="249">
        <v>2.5249999999999999</v>
      </c>
      <c r="O48" s="249">
        <f>ROUND(E48*N48,2)</f>
        <v>10.61</v>
      </c>
      <c r="P48" s="249">
        <v>0</v>
      </c>
      <c r="Q48" s="249">
        <f>ROUND(E48*P48,2)</f>
        <v>0</v>
      </c>
      <c r="R48" s="249"/>
      <c r="S48" s="249" t="s">
        <v>137</v>
      </c>
      <c r="T48" s="250" t="s">
        <v>137</v>
      </c>
      <c r="U48" s="233">
        <v>2.3170000000000002</v>
      </c>
      <c r="V48" s="233">
        <f>ROUND(E48*U48,2)</f>
        <v>9.73</v>
      </c>
      <c r="W48" s="233"/>
      <c r="X48" s="233" t="s">
        <v>138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139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30"/>
      <c r="B49" s="231"/>
      <c r="C49" s="264" t="s">
        <v>425</v>
      </c>
      <c r="D49" s="251"/>
      <c r="E49" s="251"/>
      <c r="F49" s="251"/>
      <c r="G49" s="251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3"/>
      <c r="Z49" s="213"/>
      <c r="AA49" s="213"/>
      <c r="AB49" s="213"/>
      <c r="AC49" s="213"/>
      <c r="AD49" s="213"/>
      <c r="AE49" s="213"/>
      <c r="AF49" s="213"/>
      <c r="AG49" s="213" t="s">
        <v>141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4">
        <v>34</v>
      </c>
      <c r="B50" s="245" t="s">
        <v>426</v>
      </c>
      <c r="C50" s="263" t="s">
        <v>427</v>
      </c>
      <c r="D50" s="246" t="s">
        <v>136</v>
      </c>
      <c r="E50" s="247">
        <v>15.06</v>
      </c>
      <c r="F50" s="248"/>
      <c r="G50" s="249">
        <f>ROUND(E50*F50,2)</f>
        <v>0</v>
      </c>
      <c r="H50" s="248"/>
      <c r="I50" s="249">
        <f>ROUND(E50*H50,2)</f>
        <v>0</v>
      </c>
      <c r="J50" s="248"/>
      <c r="K50" s="249">
        <f>ROUND(E50*J50,2)</f>
        <v>0</v>
      </c>
      <c r="L50" s="249">
        <v>21</v>
      </c>
      <c r="M50" s="249">
        <f>G50*(1+L50/100)</f>
        <v>0</v>
      </c>
      <c r="N50" s="249">
        <v>0.3382</v>
      </c>
      <c r="O50" s="249">
        <f>ROUND(E50*N50,2)</f>
        <v>5.09</v>
      </c>
      <c r="P50" s="249">
        <v>0</v>
      </c>
      <c r="Q50" s="249">
        <f>ROUND(E50*P50,2)</f>
        <v>0</v>
      </c>
      <c r="R50" s="249"/>
      <c r="S50" s="249" t="s">
        <v>137</v>
      </c>
      <c r="T50" s="250" t="s">
        <v>137</v>
      </c>
      <c r="U50" s="233">
        <v>0.52</v>
      </c>
      <c r="V50" s="233">
        <f>ROUND(E50*U50,2)</f>
        <v>7.83</v>
      </c>
      <c r="W50" s="233"/>
      <c r="X50" s="233" t="s">
        <v>138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351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30"/>
      <c r="B51" s="231"/>
      <c r="C51" s="264" t="s">
        <v>428</v>
      </c>
      <c r="D51" s="251"/>
      <c r="E51" s="251"/>
      <c r="F51" s="251"/>
      <c r="G51" s="251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3"/>
      <c r="Z51" s="213"/>
      <c r="AA51" s="213"/>
      <c r="AB51" s="213"/>
      <c r="AC51" s="213"/>
      <c r="AD51" s="213"/>
      <c r="AE51" s="213"/>
      <c r="AF51" s="213"/>
      <c r="AG51" s="213" t="s">
        <v>141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x14ac:dyDescent="0.2">
      <c r="A52" s="238" t="s">
        <v>132</v>
      </c>
      <c r="B52" s="239" t="s">
        <v>69</v>
      </c>
      <c r="C52" s="262" t="s">
        <v>70</v>
      </c>
      <c r="D52" s="240"/>
      <c r="E52" s="241"/>
      <c r="F52" s="242"/>
      <c r="G52" s="242">
        <f>SUMIF(AG53:AG56,"&lt;&gt;NOR",G53:G56)</f>
        <v>0</v>
      </c>
      <c r="H52" s="242"/>
      <c r="I52" s="242">
        <f>SUM(I53:I56)</f>
        <v>0</v>
      </c>
      <c r="J52" s="242"/>
      <c r="K52" s="242">
        <f>SUM(K53:K56)</f>
        <v>0</v>
      </c>
      <c r="L52" s="242"/>
      <c r="M52" s="242">
        <f>SUM(M53:M56)</f>
        <v>0</v>
      </c>
      <c r="N52" s="242"/>
      <c r="O52" s="242">
        <f>SUM(O53:O56)</f>
        <v>0.11</v>
      </c>
      <c r="P52" s="242"/>
      <c r="Q52" s="242">
        <f>SUM(Q53:Q56)</f>
        <v>0</v>
      </c>
      <c r="R52" s="242"/>
      <c r="S52" s="242"/>
      <c r="T52" s="243"/>
      <c r="U52" s="237"/>
      <c r="V52" s="237">
        <f>SUM(V53:V56)</f>
        <v>4.17</v>
      </c>
      <c r="W52" s="237"/>
      <c r="X52" s="237"/>
      <c r="AG52" t="s">
        <v>133</v>
      </c>
    </row>
    <row r="53" spans="1:60" outlineLevel="1" x14ac:dyDescent="0.2">
      <c r="A53" s="252">
        <v>35</v>
      </c>
      <c r="B53" s="253" t="s">
        <v>429</v>
      </c>
      <c r="C53" s="265" t="s">
        <v>430</v>
      </c>
      <c r="D53" s="254" t="s">
        <v>164</v>
      </c>
      <c r="E53" s="255">
        <v>1</v>
      </c>
      <c r="F53" s="256"/>
      <c r="G53" s="257">
        <f>ROUND(E53*F53,2)</f>
        <v>0</v>
      </c>
      <c r="H53" s="256"/>
      <c r="I53" s="257">
        <f>ROUND(E53*H53,2)</f>
        <v>0</v>
      </c>
      <c r="J53" s="256"/>
      <c r="K53" s="257">
        <f>ROUND(E53*J53,2)</f>
        <v>0</v>
      </c>
      <c r="L53" s="257">
        <v>21</v>
      </c>
      <c r="M53" s="257">
        <f>G53*(1+L53/100)</f>
        <v>0</v>
      </c>
      <c r="N53" s="257">
        <v>7.0200000000000002E-3</v>
      </c>
      <c r="O53" s="257">
        <f>ROUND(E53*N53,2)</f>
        <v>0.01</v>
      </c>
      <c r="P53" s="257">
        <v>0</v>
      </c>
      <c r="Q53" s="257">
        <f>ROUND(E53*P53,2)</f>
        <v>0</v>
      </c>
      <c r="R53" s="257"/>
      <c r="S53" s="257" t="s">
        <v>137</v>
      </c>
      <c r="T53" s="258" t="s">
        <v>137</v>
      </c>
      <c r="U53" s="233">
        <v>1.0940000000000001</v>
      </c>
      <c r="V53" s="233">
        <f>ROUND(E53*U53,2)</f>
        <v>1.0900000000000001</v>
      </c>
      <c r="W53" s="233"/>
      <c r="X53" s="233" t="s">
        <v>138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139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52">
        <v>36</v>
      </c>
      <c r="B54" s="253" t="s">
        <v>431</v>
      </c>
      <c r="C54" s="265" t="s">
        <v>432</v>
      </c>
      <c r="D54" s="254" t="s">
        <v>164</v>
      </c>
      <c r="E54" s="255">
        <v>5</v>
      </c>
      <c r="F54" s="256"/>
      <c r="G54" s="257">
        <f>ROUND(E54*F54,2)</f>
        <v>0</v>
      </c>
      <c r="H54" s="256"/>
      <c r="I54" s="257">
        <f>ROUND(E54*H54,2)</f>
        <v>0</v>
      </c>
      <c r="J54" s="256"/>
      <c r="K54" s="257">
        <f>ROUND(E54*J54,2)</f>
        <v>0</v>
      </c>
      <c r="L54" s="257">
        <v>21</v>
      </c>
      <c r="M54" s="257">
        <f>G54*(1+L54/100)</f>
        <v>0</v>
      </c>
      <c r="N54" s="257">
        <v>1.32E-2</v>
      </c>
      <c r="O54" s="257">
        <f>ROUND(E54*N54,2)</f>
        <v>7.0000000000000007E-2</v>
      </c>
      <c r="P54" s="257">
        <v>0</v>
      </c>
      <c r="Q54" s="257">
        <f>ROUND(E54*P54,2)</f>
        <v>0</v>
      </c>
      <c r="R54" s="257"/>
      <c r="S54" s="257" t="s">
        <v>137</v>
      </c>
      <c r="T54" s="258" t="s">
        <v>137</v>
      </c>
      <c r="U54" s="233">
        <v>0.61599999999999999</v>
      </c>
      <c r="V54" s="233">
        <f>ROUND(E54*U54,2)</f>
        <v>3.08</v>
      </c>
      <c r="W54" s="233"/>
      <c r="X54" s="233" t="s">
        <v>138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139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44">
        <v>37</v>
      </c>
      <c r="B55" s="245" t="s">
        <v>433</v>
      </c>
      <c r="C55" s="263" t="s">
        <v>434</v>
      </c>
      <c r="D55" s="246" t="s">
        <v>164</v>
      </c>
      <c r="E55" s="247">
        <v>1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49">
        <v>2.5000000000000001E-2</v>
      </c>
      <c r="O55" s="249">
        <f>ROUND(E55*N55,2)</f>
        <v>0.03</v>
      </c>
      <c r="P55" s="249">
        <v>0</v>
      </c>
      <c r="Q55" s="249">
        <f>ROUND(E55*P55,2)</f>
        <v>0</v>
      </c>
      <c r="R55" s="249" t="s">
        <v>148</v>
      </c>
      <c r="S55" s="249" t="s">
        <v>137</v>
      </c>
      <c r="T55" s="250" t="s">
        <v>137</v>
      </c>
      <c r="U55" s="233">
        <v>0</v>
      </c>
      <c r="V55" s="233">
        <f>ROUND(E55*U55,2)</f>
        <v>0</v>
      </c>
      <c r="W55" s="233"/>
      <c r="X55" s="233" t="s">
        <v>149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150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0"/>
      <c r="B56" s="231"/>
      <c r="C56" s="267" t="s">
        <v>435</v>
      </c>
      <c r="D56" s="235"/>
      <c r="E56" s="236">
        <v>1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3"/>
      <c r="Z56" s="213"/>
      <c r="AA56" s="213"/>
      <c r="AB56" s="213"/>
      <c r="AC56" s="213"/>
      <c r="AD56" s="213"/>
      <c r="AE56" s="213"/>
      <c r="AF56" s="213"/>
      <c r="AG56" s="213" t="s">
        <v>230</v>
      </c>
      <c r="AH56" s="213">
        <v>5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238" t="s">
        <v>132</v>
      </c>
      <c r="B57" s="239" t="s">
        <v>71</v>
      </c>
      <c r="C57" s="262" t="s">
        <v>72</v>
      </c>
      <c r="D57" s="240"/>
      <c r="E57" s="241"/>
      <c r="F57" s="242"/>
      <c r="G57" s="242">
        <f>SUMIF(AG58:AG60,"&lt;&gt;NOR",G58:G60)</f>
        <v>0</v>
      </c>
      <c r="H57" s="242"/>
      <c r="I57" s="242">
        <f>SUM(I58:I60)</f>
        <v>0</v>
      </c>
      <c r="J57" s="242"/>
      <c r="K57" s="242">
        <f>SUM(K58:K60)</f>
        <v>0</v>
      </c>
      <c r="L57" s="242"/>
      <c r="M57" s="242">
        <f>SUM(M58:M60)</f>
        <v>0</v>
      </c>
      <c r="N57" s="242"/>
      <c r="O57" s="242">
        <f>SUM(O58:O60)</f>
        <v>0</v>
      </c>
      <c r="P57" s="242"/>
      <c r="Q57" s="242">
        <f>SUM(Q58:Q60)</f>
        <v>0</v>
      </c>
      <c r="R57" s="242"/>
      <c r="S57" s="242"/>
      <c r="T57" s="243"/>
      <c r="U57" s="237"/>
      <c r="V57" s="237">
        <f>SUM(V58:V60)</f>
        <v>2.75</v>
      </c>
      <c r="W57" s="237"/>
      <c r="X57" s="237"/>
      <c r="AG57" t="s">
        <v>133</v>
      </c>
    </row>
    <row r="58" spans="1:60" ht="22.5" outlineLevel="1" x14ac:dyDescent="0.2">
      <c r="A58" s="252">
        <v>38</v>
      </c>
      <c r="B58" s="253" t="s">
        <v>436</v>
      </c>
      <c r="C58" s="265" t="s">
        <v>437</v>
      </c>
      <c r="D58" s="254" t="s">
        <v>310</v>
      </c>
      <c r="E58" s="255">
        <v>1</v>
      </c>
      <c r="F58" s="256"/>
      <c r="G58" s="257">
        <f>ROUND(E58*F58,2)</f>
        <v>0</v>
      </c>
      <c r="H58" s="256"/>
      <c r="I58" s="257">
        <f>ROUND(E58*H58,2)</f>
        <v>0</v>
      </c>
      <c r="J58" s="256"/>
      <c r="K58" s="257">
        <f>ROUND(E58*J58,2)</f>
        <v>0</v>
      </c>
      <c r="L58" s="257">
        <v>21</v>
      </c>
      <c r="M58" s="257">
        <f>G58*(1+L58/100)</f>
        <v>0</v>
      </c>
      <c r="N58" s="257">
        <v>0</v>
      </c>
      <c r="O58" s="257">
        <f>ROUND(E58*N58,2)</f>
        <v>0</v>
      </c>
      <c r="P58" s="257">
        <v>0</v>
      </c>
      <c r="Q58" s="257">
        <f>ROUND(E58*P58,2)</f>
        <v>0</v>
      </c>
      <c r="R58" s="257"/>
      <c r="S58" s="257" t="s">
        <v>137</v>
      </c>
      <c r="T58" s="258" t="s">
        <v>137</v>
      </c>
      <c r="U58" s="233">
        <v>1.6</v>
      </c>
      <c r="V58" s="233">
        <f>ROUND(E58*U58,2)</f>
        <v>1.6</v>
      </c>
      <c r="W58" s="233"/>
      <c r="X58" s="233" t="s">
        <v>138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139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2.5" outlineLevel="1" x14ac:dyDescent="0.2">
      <c r="A59" s="252">
        <v>39</v>
      </c>
      <c r="B59" s="253" t="s">
        <v>438</v>
      </c>
      <c r="C59" s="265" t="s">
        <v>439</v>
      </c>
      <c r="D59" s="254" t="s">
        <v>440</v>
      </c>
      <c r="E59" s="255">
        <v>12</v>
      </c>
      <c r="F59" s="256"/>
      <c r="G59" s="257">
        <f>ROUND(E59*F59,2)</f>
        <v>0</v>
      </c>
      <c r="H59" s="256"/>
      <c r="I59" s="257">
        <f>ROUND(E59*H59,2)</f>
        <v>0</v>
      </c>
      <c r="J59" s="256"/>
      <c r="K59" s="257">
        <f>ROUND(E59*J59,2)</f>
        <v>0</v>
      </c>
      <c r="L59" s="257">
        <v>21</v>
      </c>
      <c r="M59" s="257">
        <f>G59*(1+L59/100)</f>
        <v>0</v>
      </c>
      <c r="N59" s="257">
        <v>0</v>
      </c>
      <c r="O59" s="257">
        <f>ROUND(E59*N59,2)</f>
        <v>0</v>
      </c>
      <c r="P59" s="257">
        <v>0</v>
      </c>
      <c r="Q59" s="257">
        <f>ROUND(E59*P59,2)</f>
        <v>0</v>
      </c>
      <c r="R59" s="257"/>
      <c r="S59" s="257" t="s">
        <v>137</v>
      </c>
      <c r="T59" s="258" t="s">
        <v>137</v>
      </c>
      <c r="U59" s="233">
        <v>0</v>
      </c>
      <c r="V59" s="233">
        <f>ROUND(E59*U59,2)</f>
        <v>0</v>
      </c>
      <c r="W59" s="233"/>
      <c r="X59" s="233" t="s">
        <v>138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139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2.5" outlineLevel="1" x14ac:dyDescent="0.2">
      <c r="A60" s="252">
        <v>40</v>
      </c>
      <c r="B60" s="253" t="s">
        <v>441</v>
      </c>
      <c r="C60" s="265" t="s">
        <v>442</v>
      </c>
      <c r="D60" s="254" t="s">
        <v>310</v>
      </c>
      <c r="E60" s="255">
        <v>1</v>
      </c>
      <c r="F60" s="256"/>
      <c r="G60" s="257">
        <f>ROUND(E60*F60,2)</f>
        <v>0</v>
      </c>
      <c r="H60" s="256"/>
      <c r="I60" s="257">
        <f>ROUND(E60*H60,2)</f>
        <v>0</v>
      </c>
      <c r="J60" s="256"/>
      <c r="K60" s="257">
        <f>ROUND(E60*J60,2)</f>
        <v>0</v>
      </c>
      <c r="L60" s="257">
        <v>21</v>
      </c>
      <c r="M60" s="257">
        <f>G60*(1+L60/100)</f>
        <v>0</v>
      </c>
      <c r="N60" s="257">
        <v>0</v>
      </c>
      <c r="O60" s="257">
        <f>ROUND(E60*N60,2)</f>
        <v>0</v>
      </c>
      <c r="P60" s="257">
        <v>0</v>
      </c>
      <c r="Q60" s="257">
        <f>ROUND(E60*P60,2)</f>
        <v>0</v>
      </c>
      <c r="R60" s="257"/>
      <c r="S60" s="257" t="s">
        <v>137</v>
      </c>
      <c r="T60" s="258" t="s">
        <v>137</v>
      </c>
      <c r="U60" s="233">
        <v>1.1499999999999999</v>
      </c>
      <c r="V60" s="233">
        <f>ROUND(E60*U60,2)</f>
        <v>1.1499999999999999</v>
      </c>
      <c r="W60" s="233"/>
      <c r="X60" s="233" t="s">
        <v>138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139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ht="25.5" x14ac:dyDescent="0.2">
      <c r="A61" s="238" t="s">
        <v>132</v>
      </c>
      <c r="B61" s="239" t="s">
        <v>73</v>
      </c>
      <c r="C61" s="262" t="s">
        <v>74</v>
      </c>
      <c r="D61" s="240"/>
      <c r="E61" s="241"/>
      <c r="F61" s="242"/>
      <c r="G61" s="242">
        <f>SUMIF(AG62:AG64,"&lt;&gt;NOR",G62:G64)</f>
        <v>0</v>
      </c>
      <c r="H61" s="242"/>
      <c r="I61" s="242">
        <f>SUM(I62:I64)</f>
        <v>0</v>
      </c>
      <c r="J61" s="242"/>
      <c r="K61" s="242">
        <f>SUM(K62:K64)</f>
        <v>0</v>
      </c>
      <c r="L61" s="242"/>
      <c r="M61" s="242">
        <f>SUM(M62:M64)</f>
        <v>0</v>
      </c>
      <c r="N61" s="242"/>
      <c r="O61" s="242">
        <f>SUM(O62:O64)</f>
        <v>0</v>
      </c>
      <c r="P61" s="242"/>
      <c r="Q61" s="242">
        <f>SUM(Q62:Q64)</f>
        <v>0</v>
      </c>
      <c r="R61" s="242"/>
      <c r="S61" s="242"/>
      <c r="T61" s="243"/>
      <c r="U61" s="237"/>
      <c r="V61" s="237">
        <f>SUM(V62:V64)</f>
        <v>9.4</v>
      </c>
      <c r="W61" s="237"/>
      <c r="X61" s="237"/>
      <c r="AG61" t="s">
        <v>133</v>
      </c>
    </row>
    <row r="62" spans="1:60" outlineLevel="1" x14ac:dyDescent="0.2">
      <c r="A62" s="252">
        <v>41</v>
      </c>
      <c r="B62" s="253" t="s">
        <v>443</v>
      </c>
      <c r="C62" s="265" t="s">
        <v>444</v>
      </c>
      <c r="D62" s="254" t="s">
        <v>136</v>
      </c>
      <c r="E62" s="255">
        <v>20</v>
      </c>
      <c r="F62" s="256"/>
      <c r="G62" s="257">
        <f>ROUND(E62*F62,2)</f>
        <v>0</v>
      </c>
      <c r="H62" s="256"/>
      <c r="I62" s="257">
        <f>ROUND(E62*H62,2)</f>
        <v>0</v>
      </c>
      <c r="J62" s="256"/>
      <c r="K62" s="257">
        <f>ROUND(E62*J62,2)</f>
        <v>0</v>
      </c>
      <c r="L62" s="257">
        <v>21</v>
      </c>
      <c r="M62" s="257">
        <f>G62*(1+L62/100)</f>
        <v>0</v>
      </c>
      <c r="N62" s="257">
        <v>4.0000000000000003E-5</v>
      </c>
      <c r="O62" s="257">
        <f>ROUND(E62*N62,2)</f>
        <v>0</v>
      </c>
      <c r="P62" s="257">
        <v>0</v>
      </c>
      <c r="Q62" s="257">
        <f>ROUND(E62*P62,2)</f>
        <v>0</v>
      </c>
      <c r="R62" s="257"/>
      <c r="S62" s="257" t="s">
        <v>137</v>
      </c>
      <c r="T62" s="258" t="s">
        <v>137</v>
      </c>
      <c r="U62" s="233">
        <v>0.31</v>
      </c>
      <c r="V62" s="233">
        <f>ROUND(E62*U62,2)</f>
        <v>6.2</v>
      </c>
      <c r="W62" s="233"/>
      <c r="X62" s="233" t="s">
        <v>138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139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4">
        <v>42</v>
      </c>
      <c r="B63" s="245" t="s">
        <v>320</v>
      </c>
      <c r="C63" s="263" t="s">
        <v>321</v>
      </c>
      <c r="D63" s="246" t="s">
        <v>136</v>
      </c>
      <c r="E63" s="247">
        <v>160</v>
      </c>
      <c r="F63" s="248"/>
      <c r="G63" s="249">
        <f>ROUND(E63*F63,2)</f>
        <v>0</v>
      </c>
      <c r="H63" s="248"/>
      <c r="I63" s="249">
        <f>ROUND(E63*H63,2)</f>
        <v>0</v>
      </c>
      <c r="J63" s="248"/>
      <c r="K63" s="249">
        <f>ROUND(E63*J63,2)</f>
        <v>0</v>
      </c>
      <c r="L63" s="249">
        <v>21</v>
      </c>
      <c r="M63" s="249">
        <f>G63*(1+L63/100)</f>
        <v>0</v>
      </c>
      <c r="N63" s="249">
        <v>0</v>
      </c>
      <c r="O63" s="249">
        <f>ROUND(E63*N63,2)</f>
        <v>0</v>
      </c>
      <c r="P63" s="249">
        <v>0</v>
      </c>
      <c r="Q63" s="249">
        <f>ROUND(E63*P63,2)</f>
        <v>0</v>
      </c>
      <c r="R63" s="249"/>
      <c r="S63" s="249" t="s">
        <v>137</v>
      </c>
      <c r="T63" s="250" t="s">
        <v>137</v>
      </c>
      <c r="U63" s="233">
        <v>0.02</v>
      </c>
      <c r="V63" s="233">
        <f>ROUND(E63*U63,2)</f>
        <v>3.2</v>
      </c>
      <c r="W63" s="233"/>
      <c r="X63" s="233" t="s">
        <v>138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139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30"/>
      <c r="B64" s="231"/>
      <c r="C64" s="267" t="s">
        <v>445</v>
      </c>
      <c r="D64" s="235"/>
      <c r="E64" s="236">
        <v>160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3"/>
      <c r="Z64" s="213"/>
      <c r="AA64" s="213"/>
      <c r="AB64" s="213"/>
      <c r="AC64" s="213"/>
      <c r="AD64" s="213"/>
      <c r="AE64" s="213"/>
      <c r="AF64" s="213"/>
      <c r="AG64" s="213" t="s">
        <v>230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38" t="s">
        <v>132</v>
      </c>
      <c r="B65" s="239" t="s">
        <v>75</v>
      </c>
      <c r="C65" s="262" t="s">
        <v>76</v>
      </c>
      <c r="D65" s="240"/>
      <c r="E65" s="241"/>
      <c r="F65" s="242"/>
      <c r="G65" s="242">
        <f>SUMIF(AG66:AG78,"&lt;&gt;NOR",G66:G78)</f>
        <v>0</v>
      </c>
      <c r="H65" s="242"/>
      <c r="I65" s="242">
        <f>SUM(I66:I78)</f>
        <v>0</v>
      </c>
      <c r="J65" s="242"/>
      <c r="K65" s="242">
        <f>SUM(K66:K78)</f>
        <v>0</v>
      </c>
      <c r="L65" s="242"/>
      <c r="M65" s="242">
        <f>SUM(M66:M78)</f>
        <v>0</v>
      </c>
      <c r="N65" s="242"/>
      <c r="O65" s="242">
        <f>SUM(O66:O78)</f>
        <v>0.16</v>
      </c>
      <c r="P65" s="242"/>
      <c r="Q65" s="242">
        <f>SUM(Q66:Q78)</f>
        <v>10.130000000000001</v>
      </c>
      <c r="R65" s="242"/>
      <c r="S65" s="242"/>
      <c r="T65" s="243"/>
      <c r="U65" s="237"/>
      <c r="V65" s="237">
        <f>SUM(V66:V78)</f>
        <v>81.14</v>
      </c>
      <c r="W65" s="237"/>
      <c r="X65" s="237"/>
      <c r="AG65" t="s">
        <v>133</v>
      </c>
    </row>
    <row r="66" spans="1:60" outlineLevel="1" x14ac:dyDescent="0.2">
      <c r="A66" s="252">
        <v>43</v>
      </c>
      <c r="B66" s="253" t="s">
        <v>446</v>
      </c>
      <c r="C66" s="265" t="s">
        <v>447</v>
      </c>
      <c r="D66" s="254" t="s">
        <v>164</v>
      </c>
      <c r="E66" s="255">
        <v>15</v>
      </c>
      <c r="F66" s="256"/>
      <c r="G66" s="257">
        <f>ROUND(E66*F66,2)</f>
        <v>0</v>
      </c>
      <c r="H66" s="256"/>
      <c r="I66" s="257">
        <f>ROUND(E66*H66,2)</f>
        <v>0</v>
      </c>
      <c r="J66" s="256"/>
      <c r="K66" s="257">
        <f>ROUND(E66*J66,2)</f>
        <v>0</v>
      </c>
      <c r="L66" s="257">
        <v>21</v>
      </c>
      <c r="M66" s="257">
        <f>G66*(1+L66/100)</f>
        <v>0</v>
      </c>
      <c r="N66" s="257">
        <v>0</v>
      </c>
      <c r="O66" s="257">
        <f>ROUND(E66*N66,2)</f>
        <v>0</v>
      </c>
      <c r="P66" s="257">
        <v>1.7999999999999999E-2</v>
      </c>
      <c r="Q66" s="257">
        <f>ROUND(E66*P66,2)</f>
        <v>0.27</v>
      </c>
      <c r="R66" s="257"/>
      <c r="S66" s="257" t="s">
        <v>137</v>
      </c>
      <c r="T66" s="258" t="s">
        <v>137</v>
      </c>
      <c r="U66" s="233">
        <v>0.87</v>
      </c>
      <c r="V66" s="233">
        <f>ROUND(E66*U66,2)</f>
        <v>13.05</v>
      </c>
      <c r="W66" s="233"/>
      <c r="X66" s="233" t="s">
        <v>138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139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52">
        <v>44</v>
      </c>
      <c r="B67" s="253" t="s">
        <v>448</v>
      </c>
      <c r="C67" s="265" t="s">
        <v>449</v>
      </c>
      <c r="D67" s="254" t="s">
        <v>153</v>
      </c>
      <c r="E67" s="255">
        <v>6</v>
      </c>
      <c r="F67" s="256"/>
      <c r="G67" s="257">
        <f>ROUND(E67*F67,2)</f>
        <v>0</v>
      </c>
      <c r="H67" s="256"/>
      <c r="I67" s="257">
        <f>ROUND(E67*H67,2)</f>
        <v>0</v>
      </c>
      <c r="J67" s="256"/>
      <c r="K67" s="257">
        <f>ROUND(E67*J67,2)</f>
        <v>0</v>
      </c>
      <c r="L67" s="257">
        <v>21</v>
      </c>
      <c r="M67" s="257">
        <f>G67*(1+L67/100)</f>
        <v>0</v>
      </c>
      <c r="N67" s="257">
        <v>0</v>
      </c>
      <c r="O67" s="257">
        <f>ROUND(E67*N67,2)</f>
        <v>0</v>
      </c>
      <c r="P67" s="257">
        <v>0.112</v>
      </c>
      <c r="Q67" s="257">
        <f>ROUND(E67*P67,2)</f>
        <v>0.67</v>
      </c>
      <c r="R67" s="257"/>
      <c r="S67" s="257" t="s">
        <v>137</v>
      </c>
      <c r="T67" s="258" t="s">
        <v>137</v>
      </c>
      <c r="U67" s="233">
        <v>0.28499999999999998</v>
      </c>
      <c r="V67" s="233">
        <f>ROUND(E67*U67,2)</f>
        <v>1.71</v>
      </c>
      <c r="W67" s="233"/>
      <c r="X67" s="233" t="s">
        <v>138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139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52">
        <v>45</v>
      </c>
      <c r="B68" s="253" t="s">
        <v>450</v>
      </c>
      <c r="C68" s="265" t="s">
        <v>451</v>
      </c>
      <c r="D68" s="254" t="s">
        <v>136</v>
      </c>
      <c r="E68" s="255">
        <v>10</v>
      </c>
      <c r="F68" s="256"/>
      <c r="G68" s="257">
        <f>ROUND(E68*F68,2)</f>
        <v>0</v>
      </c>
      <c r="H68" s="256"/>
      <c r="I68" s="257">
        <f>ROUND(E68*H68,2)</f>
        <v>0</v>
      </c>
      <c r="J68" s="256"/>
      <c r="K68" s="257">
        <f>ROUND(E68*J68,2)</f>
        <v>0</v>
      </c>
      <c r="L68" s="257">
        <v>21</v>
      </c>
      <c r="M68" s="257">
        <f>G68*(1+L68/100)</f>
        <v>0</v>
      </c>
      <c r="N68" s="257">
        <v>0</v>
      </c>
      <c r="O68" s="257">
        <f>ROUND(E68*N68,2)</f>
        <v>0</v>
      </c>
      <c r="P68" s="257">
        <v>0.192</v>
      </c>
      <c r="Q68" s="257">
        <f>ROUND(E68*P68,2)</f>
        <v>1.92</v>
      </c>
      <c r="R68" s="257"/>
      <c r="S68" s="257" t="s">
        <v>137</v>
      </c>
      <c r="T68" s="258" t="s">
        <v>137</v>
      </c>
      <c r="U68" s="233">
        <v>0.129</v>
      </c>
      <c r="V68" s="233">
        <f>ROUND(E68*U68,2)</f>
        <v>1.29</v>
      </c>
      <c r="W68" s="233"/>
      <c r="X68" s="233" t="s">
        <v>138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139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52">
        <v>46</v>
      </c>
      <c r="B69" s="253" t="s">
        <v>452</v>
      </c>
      <c r="C69" s="265" t="s">
        <v>453</v>
      </c>
      <c r="D69" s="254" t="s">
        <v>354</v>
      </c>
      <c r="E69" s="255">
        <v>2.2589999999999999</v>
      </c>
      <c r="F69" s="256"/>
      <c r="G69" s="257">
        <f>ROUND(E69*F69,2)</f>
        <v>0</v>
      </c>
      <c r="H69" s="256"/>
      <c r="I69" s="257">
        <f>ROUND(E69*H69,2)</f>
        <v>0</v>
      </c>
      <c r="J69" s="256"/>
      <c r="K69" s="257">
        <f>ROUND(E69*J69,2)</f>
        <v>0</v>
      </c>
      <c r="L69" s="257">
        <v>21</v>
      </c>
      <c r="M69" s="257">
        <f>G69*(1+L69/100)</f>
        <v>0</v>
      </c>
      <c r="N69" s="257">
        <v>0</v>
      </c>
      <c r="O69" s="257">
        <f>ROUND(E69*N69,2)</f>
        <v>0</v>
      </c>
      <c r="P69" s="257">
        <v>2.2000000000000002</v>
      </c>
      <c r="Q69" s="257">
        <f>ROUND(E69*P69,2)</f>
        <v>4.97</v>
      </c>
      <c r="R69" s="257"/>
      <c r="S69" s="257" t="s">
        <v>137</v>
      </c>
      <c r="T69" s="258" t="s">
        <v>137</v>
      </c>
      <c r="U69" s="233">
        <v>8.6999999999999993</v>
      </c>
      <c r="V69" s="233">
        <f>ROUND(E69*U69,2)</f>
        <v>19.649999999999999</v>
      </c>
      <c r="W69" s="233"/>
      <c r="X69" s="233" t="s">
        <v>138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139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52">
        <v>47</v>
      </c>
      <c r="B70" s="253" t="s">
        <v>454</v>
      </c>
      <c r="C70" s="265" t="s">
        <v>455</v>
      </c>
      <c r="D70" s="254" t="s">
        <v>136</v>
      </c>
      <c r="E70" s="255">
        <v>3</v>
      </c>
      <c r="F70" s="256"/>
      <c r="G70" s="257">
        <f>ROUND(E70*F70,2)</f>
        <v>0</v>
      </c>
      <c r="H70" s="256"/>
      <c r="I70" s="257">
        <f>ROUND(E70*H70,2)</f>
        <v>0</v>
      </c>
      <c r="J70" s="256"/>
      <c r="K70" s="257">
        <f>ROUND(E70*J70,2)</f>
        <v>0</v>
      </c>
      <c r="L70" s="257">
        <v>21</v>
      </c>
      <c r="M70" s="257">
        <f>G70*(1+L70/100)</f>
        <v>0</v>
      </c>
      <c r="N70" s="257">
        <v>0</v>
      </c>
      <c r="O70" s="257">
        <f>ROUND(E70*N70,2)</f>
        <v>0</v>
      </c>
      <c r="P70" s="257">
        <v>7.0000000000000007E-2</v>
      </c>
      <c r="Q70" s="257">
        <f>ROUND(E70*P70,2)</f>
        <v>0.21</v>
      </c>
      <c r="R70" s="257"/>
      <c r="S70" s="257" t="s">
        <v>137</v>
      </c>
      <c r="T70" s="258" t="s">
        <v>137</v>
      </c>
      <c r="U70" s="233">
        <v>0.38</v>
      </c>
      <c r="V70" s="233">
        <f>ROUND(E70*U70,2)</f>
        <v>1.1399999999999999</v>
      </c>
      <c r="W70" s="233"/>
      <c r="X70" s="233" t="s">
        <v>138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139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52">
        <v>48</v>
      </c>
      <c r="B71" s="253" t="s">
        <v>456</v>
      </c>
      <c r="C71" s="265" t="s">
        <v>457</v>
      </c>
      <c r="D71" s="254" t="s">
        <v>136</v>
      </c>
      <c r="E71" s="255">
        <v>15.06</v>
      </c>
      <c r="F71" s="256"/>
      <c r="G71" s="257">
        <f>ROUND(E71*F71,2)</f>
        <v>0</v>
      </c>
      <c r="H71" s="256"/>
      <c r="I71" s="257">
        <f>ROUND(E71*H71,2)</f>
        <v>0</v>
      </c>
      <c r="J71" s="256"/>
      <c r="K71" s="257">
        <f>ROUND(E71*J71,2)</f>
        <v>0</v>
      </c>
      <c r="L71" s="257">
        <v>21</v>
      </c>
      <c r="M71" s="257">
        <f>G71*(1+L71/100)</f>
        <v>0</v>
      </c>
      <c r="N71" s="257">
        <v>0</v>
      </c>
      <c r="O71" s="257">
        <f>ROUND(E71*N71,2)</f>
        <v>0</v>
      </c>
      <c r="P71" s="257">
        <v>0.11</v>
      </c>
      <c r="Q71" s="257">
        <f>ROUND(E71*P71,2)</f>
        <v>1.66</v>
      </c>
      <c r="R71" s="257"/>
      <c r="S71" s="257" t="s">
        <v>137</v>
      </c>
      <c r="T71" s="258" t="s">
        <v>137</v>
      </c>
      <c r="U71" s="233">
        <v>0.35</v>
      </c>
      <c r="V71" s="233">
        <f>ROUND(E71*U71,2)</f>
        <v>5.27</v>
      </c>
      <c r="W71" s="233"/>
      <c r="X71" s="233" t="s">
        <v>138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351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52">
        <v>49</v>
      </c>
      <c r="B72" s="253" t="s">
        <v>458</v>
      </c>
      <c r="C72" s="265" t="s">
        <v>459</v>
      </c>
      <c r="D72" s="254" t="s">
        <v>153</v>
      </c>
      <c r="E72" s="255">
        <v>3.15</v>
      </c>
      <c r="F72" s="256"/>
      <c r="G72" s="257">
        <f>ROUND(E72*F72,2)</f>
        <v>0</v>
      </c>
      <c r="H72" s="256"/>
      <c r="I72" s="257">
        <f>ROUND(E72*H72,2)</f>
        <v>0</v>
      </c>
      <c r="J72" s="256"/>
      <c r="K72" s="257">
        <f>ROUND(E72*J72,2)</f>
        <v>0</v>
      </c>
      <c r="L72" s="257">
        <v>21</v>
      </c>
      <c r="M72" s="257">
        <f>G72*(1+L72/100)</f>
        <v>0</v>
      </c>
      <c r="N72" s="257">
        <v>0</v>
      </c>
      <c r="O72" s="257">
        <f>ROUND(E72*N72,2)</f>
        <v>0</v>
      </c>
      <c r="P72" s="257">
        <v>1.9630000000000002E-2</v>
      </c>
      <c r="Q72" s="257">
        <f>ROUND(E72*P72,2)</f>
        <v>0.06</v>
      </c>
      <c r="R72" s="257"/>
      <c r="S72" s="257" t="s">
        <v>137</v>
      </c>
      <c r="T72" s="258" t="s">
        <v>137</v>
      </c>
      <c r="U72" s="233">
        <v>3.25</v>
      </c>
      <c r="V72" s="233">
        <f>ROUND(E72*U72,2)</f>
        <v>10.24</v>
      </c>
      <c r="W72" s="233"/>
      <c r="X72" s="233" t="s">
        <v>138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139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52">
        <v>50</v>
      </c>
      <c r="B73" s="253" t="s">
        <v>460</v>
      </c>
      <c r="C73" s="265" t="s">
        <v>461</v>
      </c>
      <c r="D73" s="254" t="s">
        <v>153</v>
      </c>
      <c r="E73" s="255">
        <v>2.1</v>
      </c>
      <c r="F73" s="256"/>
      <c r="G73" s="257">
        <f>ROUND(E73*F73,2)</f>
        <v>0</v>
      </c>
      <c r="H73" s="256"/>
      <c r="I73" s="257">
        <f>ROUND(E73*H73,2)</f>
        <v>0</v>
      </c>
      <c r="J73" s="256"/>
      <c r="K73" s="257">
        <f>ROUND(E73*J73,2)</f>
        <v>0</v>
      </c>
      <c r="L73" s="257">
        <v>21</v>
      </c>
      <c r="M73" s="257">
        <f>G73*(1+L73/100)</f>
        <v>0</v>
      </c>
      <c r="N73" s="257">
        <v>0</v>
      </c>
      <c r="O73" s="257">
        <f>ROUND(E73*N73,2)</f>
        <v>0</v>
      </c>
      <c r="P73" s="257">
        <v>0.17663000000000001</v>
      </c>
      <c r="Q73" s="257">
        <f>ROUND(E73*P73,2)</f>
        <v>0.37</v>
      </c>
      <c r="R73" s="257"/>
      <c r="S73" s="257" t="s">
        <v>137</v>
      </c>
      <c r="T73" s="258" t="s">
        <v>137</v>
      </c>
      <c r="U73" s="233">
        <v>7.9</v>
      </c>
      <c r="V73" s="233">
        <f>ROUND(E73*U73,2)</f>
        <v>16.59</v>
      </c>
      <c r="W73" s="233"/>
      <c r="X73" s="233" t="s">
        <v>138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139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52">
        <v>51</v>
      </c>
      <c r="B74" s="253" t="s">
        <v>462</v>
      </c>
      <c r="C74" s="265" t="s">
        <v>463</v>
      </c>
      <c r="D74" s="254" t="s">
        <v>153</v>
      </c>
      <c r="E74" s="255">
        <v>3.15</v>
      </c>
      <c r="F74" s="256"/>
      <c r="G74" s="257">
        <f>ROUND(E74*F74,2)</f>
        <v>0</v>
      </c>
      <c r="H74" s="256"/>
      <c r="I74" s="257">
        <f>ROUND(E74*H74,2)</f>
        <v>0</v>
      </c>
      <c r="J74" s="256"/>
      <c r="K74" s="257">
        <f>ROUND(E74*J74,2)</f>
        <v>0</v>
      </c>
      <c r="L74" s="257">
        <v>21</v>
      </c>
      <c r="M74" s="257">
        <f>G74*(1+L74/100)</f>
        <v>0</v>
      </c>
      <c r="N74" s="257">
        <v>1.0000000000000001E-5</v>
      </c>
      <c r="O74" s="257">
        <f>ROUND(E74*N74,2)</f>
        <v>0</v>
      </c>
      <c r="P74" s="257">
        <v>0</v>
      </c>
      <c r="Q74" s="257">
        <f>ROUND(E74*P74,2)</f>
        <v>0</v>
      </c>
      <c r="R74" s="257"/>
      <c r="S74" s="257" t="s">
        <v>137</v>
      </c>
      <c r="T74" s="258" t="s">
        <v>137</v>
      </c>
      <c r="U74" s="233">
        <v>1.0089999999999999</v>
      </c>
      <c r="V74" s="233">
        <f>ROUND(E74*U74,2)</f>
        <v>3.18</v>
      </c>
      <c r="W74" s="233"/>
      <c r="X74" s="233" t="s">
        <v>138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139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52">
        <v>52</v>
      </c>
      <c r="B75" s="253" t="s">
        <v>464</v>
      </c>
      <c r="C75" s="265" t="s">
        <v>465</v>
      </c>
      <c r="D75" s="254" t="s">
        <v>153</v>
      </c>
      <c r="E75" s="255">
        <v>2.1</v>
      </c>
      <c r="F75" s="256"/>
      <c r="G75" s="257">
        <f>ROUND(E75*F75,2)</f>
        <v>0</v>
      </c>
      <c r="H75" s="256"/>
      <c r="I75" s="257">
        <f>ROUND(E75*H75,2)</f>
        <v>0</v>
      </c>
      <c r="J75" s="256"/>
      <c r="K75" s="257">
        <f>ROUND(E75*J75,2)</f>
        <v>0</v>
      </c>
      <c r="L75" s="257">
        <v>21</v>
      </c>
      <c r="M75" s="257">
        <f>G75*(1+L75/100)</f>
        <v>0</v>
      </c>
      <c r="N75" s="257">
        <v>2.0000000000000002E-5</v>
      </c>
      <c r="O75" s="257">
        <f>ROUND(E75*N75,2)</f>
        <v>0</v>
      </c>
      <c r="P75" s="257">
        <v>0</v>
      </c>
      <c r="Q75" s="257">
        <f>ROUND(E75*P75,2)</f>
        <v>0</v>
      </c>
      <c r="R75" s="257"/>
      <c r="S75" s="257" t="s">
        <v>137</v>
      </c>
      <c r="T75" s="258" t="s">
        <v>137</v>
      </c>
      <c r="U75" s="233">
        <v>2.415</v>
      </c>
      <c r="V75" s="233">
        <f>ROUND(E75*U75,2)</f>
        <v>5.07</v>
      </c>
      <c r="W75" s="233"/>
      <c r="X75" s="233" t="s">
        <v>138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139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52">
        <v>53</v>
      </c>
      <c r="B76" s="253" t="s">
        <v>466</v>
      </c>
      <c r="C76" s="265" t="s">
        <v>467</v>
      </c>
      <c r="D76" s="254" t="s">
        <v>153</v>
      </c>
      <c r="E76" s="255">
        <v>2.8</v>
      </c>
      <c r="F76" s="256"/>
      <c r="G76" s="257">
        <f>ROUND(E76*F76,2)</f>
        <v>0</v>
      </c>
      <c r="H76" s="256"/>
      <c r="I76" s="257">
        <f>ROUND(E76*H76,2)</f>
        <v>0</v>
      </c>
      <c r="J76" s="256"/>
      <c r="K76" s="257">
        <f>ROUND(E76*J76,2)</f>
        <v>0</v>
      </c>
      <c r="L76" s="257">
        <v>21</v>
      </c>
      <c r="M76" s="257">
        <f>G76*(1+L76/100)</f>
        <v>0</v>
      </c>
      <c r="N76" s="257">
        <v>0</v>
      </c>
      <c r="O76" s="257">
        <f>ROUND(E76*N76,2)</f>
        <v>0</v>
      </c>
      <c r="P76" s="257">
        <v>4.6000000000000001E-4</v>
      </c>
      <c r="Q76" s="257">
        <f>ROUND(E76*P76,2)</f>
        <v>0</v>
      </c>
      <c r="R76" s="257"/>
      <c r="S76" s="257" t="s">
        <v>137</v>
      </c>
      <c r="T76" s="258" t="s">
        <v>137</v>
      </c>
      <c r="U76" s="233">
        <v>1</v>
      </c>
      <c r="V76" s="233">
        <f>ROUND(E76*U76,2)</f>
        <v>2.8</v>
      </c>
      <c r="W76" s="233"/>
      <c r="X76" s="233" t="s">
        <v>138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139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52">
        <v>54</v>
      </c>
      <c r="B77" s="253" t="s">
        <v>468</v>
      </c>
      <c r="C77" s="265" t="s">
        <v>469</v>
      </c>
      <c r="D77" s="254" t="s">
        <v>136</v>
      </c>
      <c r="E77" s="255">
        <v>10</v>
      </c>
      <c r="F77" s="256"/>
      <c r="G77" s="257">
        <f>ROUND(E77*F77,2)</f>
        <v>0</v>
      </c>
      <c r="H77" s="256"/>
      <c r="I77" s="257">
        <f>ROUND(E77*H77,2)</f>
        <v>0</v>
      </c>
      <c r="J77" s="256"/>
      <c r="K77" s="257">
        <f>ROUND(E77*J77,2)</f>
        <v>0</v>
      </c>
      <c r="L77" s="257">
        <v>21</v>
      </c>
      <c r="M77" s="257">
        <f>G77*(1+L77/100)</f>
        <v>0</v>
      </c>
      <c r="N77" s="257">
        <v>0</v>
      </c>
      <c r="O77" s="257">
        <f>ROUND(E77*N77,2)</f>
        <v>0</v>
      </c>
      <c r="P77" s="257">
        <v>0</v>
      </c>
      <c r="Q77" s="257">
        <f>ROUND(E77*P77,2)</f>
        <v>0</v>
      </c>
      <c r="R77" s="257"/>
      <c r="S77" s="257" t="s">
        <v>137</v>
      </c>
      <c r="T77" s="258" t="s">
        <v>137</v>
      </c>
      <c r="U77" s="233">
        <v>0.115</v>
      </c>
      <c r="V77" s="233">
        <f>ROUND(E77*U77,2)</f>
        <v>1.1499999999999999</v>
      </c>
      <c r="W77" s="233"/>
      <c r="X77" s="233" t="s">
        <v>138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139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52">
        <v>55</v>
      </c>
      <c r="B78" s="253" t="s">
        <v>470</v>
      </c>
      <c r="C78" s="265" t="s">
        <v>471</v>
      </c>
      <c r="D78" s="254" t="s">
        <v>153</v>
      </c>
      <c r="E78" s="255">
        <v>3</v>
      </c>
      <c r="F78" s="256"/>
      <c r="G78" s="257">
        <f>ROUND(E78*F78,2)</f>
        <v>0</v>
      </c>
      <c r="H78" s="256"/>
      <c r="I78" s="257">
        <f>ROUND(E78*H78,2)</f>
        <v>0</v>
      </c>
      <c r="J78" s="256"/>
      <c r="K78" s="257">
        <f>ROUND(E78*J78,2)</f>
        <v>0</v>
      </c>
      <c r="L78" s="257">
        <v>21</v>
      </c>
      <c r="M78" s="257">
        <f>G78*(1+L78/100)</f>
        <v>0</v>
      </c>
      <c r="N78" s="257">
        <v>5.228E-2</v>
      </c>
      <c r="O78" s="257">
        <f>ROUND(E78*N78,2)</f>
        <v>0.16</v>
      </c>
      <c r="P78" s="257">
        <v>0</v>
      </c>
      <c r="Q78" s="257">
        <f>ROUND(E78*P78,2)</f>
        <v>0</v>
      </c>
      <c r="R78" s="257" t="s">
        <v>148</v>
      </c>
      <c r="S78" s="257" t="s">
        <v>137</v>
      </c>
      <c r="T78" s="258" t="s">
        <v>137</v>
      </c>
      <c r="U78" s="233">
        <v>0</v>
      </c>
      <c r="V78" s="233">
        <f>ROUND(E78*U78,2)</f>
        <v>0</v>
      </c>
      <c r="W78" s="233"/>
      <c r="X78" s="233" t="s">
        <v>149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150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x14ac:dyDescent="0.2">
      <c r="A79" s="238" t="s">
        <v>132</v>
      </c>
      <c r="B79" s="239" t="s">
        <v>77</v>
      </c>
      <c r="C79" s="262" t="s">
        <v>78</v>
      </c>
      <c r="D79" s="240"/>
      <c r="E79" s="241"/>
      <c r="F79" s="242"/>
      <c r="G79" s="242">
        <f>SUMIF(AG80:AG81,"&lt;&gt;NOR",G80:G81)</f>
        <v>0</v>
      </c>
      <c r="H79" s="242"/>
      <c r="I79" s="242">
        <f>SUM(I80:I81)</f>
        <v>0</v>
      </c>
      <c r="J79" s="242"/>
      <c r="K79" s="242">
        <f>SUM(K80:K81)</f>
        <v>0</v>
      </c>
      <c r="L79" s="242"/>
      <c r="M79" s="242">
        <f>SUM(M80:M81)</f>
        <v>0</v>
      </c>
      <c r="N79" s="242"/>
      <c r="O79" s="242">
        <f>SUM(O80:O81)</f>
        <v>0</v>
      </c>
      <c r="P79" s="242"/>
      <c r="Q79" s="242">
        <f>SUM(Q80:Q81)</f>
        <v>0</v>
      </c>
      <c r="R79" s="242"/>
      <c r="S79" s="242"/>
      <c r="T79" s="243"/>
      <c r="U79" s="237"/>
      <c r="V79" s="237">
        <f>SUM(V80:V81)</f>
        <v>18.899999999999999</v>
      </c>
      <c r="W79" s="237"/>
      <c r="X79" s="237"/>
      <c r="AG79" t="s">
        <v>133</v>
      </c>
    </row>
    <row r="80" spans="1:60" outlineLevel="1" x14ac:dyDescent="0.2">
      <c r="A80" s="244">
        <v>56</v>
      </c>
      <c r="B80" s="245" t="s">
        <v>472</v>
      </c>
      <c r="C80" s="263" t="s">
        <v>473</v>
      </c>
      <c r="D80" s="246" t="s">
        <v>305</v>
      </c>
      <c r="E80" s="247">
        <v>50.668520000000001</v>
      </c>
      <c r="F80" s="248"/>
      <c r="G80" s="249">
        <f>ROUND(E80*F80,2)</f>
        <v>0</v>
      </c>
      <c r="H80" s="248"/>
      <c r="I80" s="249">
        <f>ROUND(E80*H80,2)</f>
        <v>0</v>
      </c>
      <c r="J80" s="248"/>
      <c r="K80" s="249">
        <f>ROUND(E80*J80,2)</f>
        <v>0</v>
      </c>
      <c r="L80" s="249">
        <v>21</v>
      </c>
      <c r="M80" s="249">
        <f>G80*(1+L80/100)</f>
        <v>0</v>
      </c>
      <c r="N80" s="249">
        <v>0</v>
      </c>
      <c r="O80" s="249">
        <f>ROUND(E80*N80,2)</f>
        <v>0</v>
      </c>
      <c r="P80" s="249">
        <v>0</v>
      </c>
      <c r="Q80" s="249">
        <f>ROUND(E80*P80,2)</f>
        <v>0</v>
      </c>
      <c r="R80" s="249"/>
      <c r="S80" s="249" t="s">
        <v>137</v>
      </c>
      <c r="T80" s="250" t="s">
        <v>137</v>
      </c>
      <c r="U80" s="233">
        <v>0.373</v>
      </c>
      <c r="V80" s="233">
        <f>ROUND(E80*U80,2)</f>
        <v>18.899999999999999</v>
      </c>
      <c r="W80" s="233"/>
      <c r="X80" s="233" t="s">
        <v>158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159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30"/>
      <c r="B81" s="231"/>
      <c r="C81" s="264" t="s">
        <v>474</v>
      </c>
      <c r="D81" s="251"/>
      <c r="E81" s="251"/>
      <c r="F81" s="251"/>
      <c r="G81" s="251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3"/>
      <c r="Z81" s="213"/>
      <c r="AA81" s="213"/>
      <c r="AB81" s="213"/>
      <c r="AC81" s="213"/>
      <c r="AD81" s="213"/>
      <c r="AE81" s="213"/>
      <c r="AF81" s="213"/>
      <c r="AG81" s="213" t="s">
        <v>141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38" t="s">
        <v>132</v>
      </c>
      <c r="B82" s="239" t="s">
        <v>79</v>
      </c>
      <c r="C82" s="262" t="s">
        <v>80</v>
      </c>
      <c r="D82" s="240"/>
      <c r="E82" s="241"/>
      <c r="F82" s="242"/>
      <c r="G82" s="242">
        <f>SUMIF(AG83:AG93,"&lt;&gt;NOR",G83:G93)</f>
        <v>0</v>
      </c>
      <c r="H82" s="242"/>
      <c r="I82" s="242">
        <f>SUM(I83:I93)</f>
        <v>0</v>
      </c>
      <c r="J82" s="242"/>
      <c r="K82" s="242">
        <f>SUM(K83:K93)</f>
        <v>0</v>
      </c>
      <c r="L82" s="242"/>
      <c r="M82" s="242">
        <f>SUM(M83:M93)</f>
        <v>0</v>
      </c>
      <c r="N82" s="242"/>
      <c r="O82" s="242">
        <f>SUM(O83:O93)</f>
        <v>0.11</v>
      </c>
      <c r="P82" s="242"/>
      <c r="Q82" s="242">
        <f>SUM(Q83:Q93)</f>
        <v>0.08</v>
      </c>
      <c r="R82" s="242"/>
      <c r="S82" s="242"/>
      <c r="T82" s="243"/>
      <c r="U82" s="237"/>
      <c r="V82" s="237">
        <f>SUM(V83:V93)</f>
        <v>8.14</v>
      </c>
      <c r="W82" s="237"/>
      <c r="X82" s="237"/>
      <c r="AG82" t="s">
        <v>133</v>
      </c>
    </row>
    <row r="83" spans="1:60" ht="22.5" outlineLevel="1" x14ac:dyDescent="0.2">
      <c r="A83" s="252">
        <v>57</v>
      </c>
      <c r="B83" s="253" t="s">
        <v>475</v>
      </c>
      <c r="C83" s="265" t="s">
        <v>476</v>
      </c>
      <c r="D83" s="254" t="s">
        <v>136</v>
      </c>
      <c r="E83" s="255">
        <v>13.83</v>
      </c>
      <c r="F83" s="256"/>
      <c r="G83" s="257">
        <f>ROUND(E83*F83,2)</f>
        <v>0</v>
      </c>
      <c r="H83" s="256"/>
      <c r="I83" s="257">
        <f>ROUND(E83*H83,2)</f>
        <v>0</v>
      </c>
      <c r="J83" s="256"/>
      <c r="K83" s="257">
        <f>ROUND(E83*J83,2)</f>
        <v>0</v>
      </c>
      <c r="L83" s="257">
        <v>21</v>
      </c>
      <c r="M83" s="257">
        <f>G83*(1+L83/100)</f>
        <v>0</v>
      </c>
      <c r="N83" s="257">
        <v>3.3E-4</v>
      </c>
      <c r="O83" s="257">
        <f>ROUND(E83*N83,2)</f>
        <v>0</v>
      </c>
      <c r="P83" s="257">
        <v>0</v>
      </c>
      <c r="Q83" s="257">
        <f>ROUND(E83*P83,2)</f>
        <v>0</v>
      </c>
      <c r="R83" s="257"/>
      <c r="S83" s="257" t="s">
        <v>137</v>
      </c>
      <c r="T83" s="258" t="s">
        <v>137</v>
      </c>
      <c r="U83" s="233">
        <v>2.75E-2</v>
      </c>
      <c r="V83" s="233">
        <f>ROUND(E83*U83,2)</f>
        <v>0.38</v>
      </c>
      <c r="W83" s="233"/>
      <c r="X83" s="233" t="s">
        <v>138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477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52">
        <v>58</v>
      </c>
      <c r="B84" s="253" t="s">
        <v>478</v>
      </c>
      <c r="C84" s="265" t="s">
        <v>479</v>
      </c>
      <c r="D84" s="254" t="s">
        <v>136</v>
      </c>
      <c r="E84" s="255">
        <v>4.05</v>
      </c>
      <c r="F84" s="256"/>
      <c r="G84" s="257">
        <f>ROUND(E84*F84,2)</f>
        <v>0</v>
      </c>
      <c r="H84" s="256"/>
      <c r="I84" s="257">
        <f>ROUND(E84*H84,2)</f>
        <v>0</v>
      </c>
      <c r="J84" s="256"/>
      <c r="K84" s="257">
        <f>ROUND(E84*J84,2)</f>
        <v>0</v>
      </c>
      <c r="L84" s="257">
        <v>21</v>
      </c>
      <c r="M84" s="257">
        <f>G84*(1+L84/100)</f>
        <v>0</v>
      </c>
      <c r="N84" s="257">
        <v>5.1999999999999995E-4</v>
      </c>
      <c r="O84" s="257">
        <f>ROUND(E84*N84,2)</f>
        <v>0</v>
      </c>
      <c r="P84" s="257">
        <v>0</v>
      </c>
      <c r="Q84" s="257">
        <f>ROUND(E84*P84,2)</f>
        <v>0</v>
      </c>
      <c r="R84" s="257"/>
      <c r="S84" s="257" t="s">
        <v>137</v>
      </c>
      <c r="T84" s="258" t="s">
        <v>137</v>
      </c>
      <c r="U84" s="233">
        <v>4.9000000000000002E-2</v>
      </c>
      <c r="V84" s="233">
        <f>ROUND(E84*U84,2)</f>
        <v>0.2</v>
      </c>
      <c r="W84" s="233"/>
      <c r="X84" s="233" t="s">
        <v>138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477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22.5" outlineLevel="1" x14ac:dyDescent="0.2">
      <c r="A85" s="252">
        <v>59</v>
      </c>
      <c r="B85" s="253" t="s">
        <v>480</v>
      </c>
      <c r="C85" s="265" t="s">
        <v>481</v>
      </c>
      <c r="D85" s="254" t="s">
        <v>136</v>
      </c>
      <c r="E85" s="255">
        <v>20</v>
      </c>
      <c r="F85" s="256"/>
      <c r="G85" s="257">
        <f>ROUND(E85*F85,2)</f>
        <v>0</v>
      </c>
      <c r="H85" s="256"/>
      <c r="I85" s="257">
        <f>ROUND(E85*H85,2)</f>
        <v>0</v>
      </c>
      <c r="J85" s="256"/>
      <c r="K85" s="257">
        <f>ROUND(E85*J85,2)</f>
        <v>0</v>
      </c>
      <c r="L85" s="257">
        <v>21</v>
      </c>
      <c r="M85" s="257">
        <f>G85*(1+L85/100)</f>
        <v>0</v>
      </c>
      <c r="N85" s="257">
        <v>0</v>
      </c>
      <c r="O85" s="257">
        <f>ROUND(E85*N85,2)</f>
        <v>0</v>
      </c>
      <c r="P85" s="257">
        <v>0</v>
      </c>
      <c r="Q85" s="257">
        <f>ROUND(E85*P85,2)</f>
        <v>0</v>
      </c>
      <c r="R85" s="257"/>
      <c r="S85" s="257" t="s">
        <v>137</v>
      </c>
      <c r="T85" s="258" t="s">
        <v>137</v>
      </c>
      <c r="U85" s="233">
        <v>2.1000000000000001E-2</v>
      </c>
      <c r="V85" s="233">
        <f>ROUND(E85*U85,2)</f>
        <v>0.42</v>
      </c>
      <c r="W85" s="233"/>
      <c r="X85" s="233" t="s">
        <v>138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477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2.5" outlineLevel="1" x14ac:dyDescent="0.2">
      <c r="A86" s="252">
        <v>60</v>
      </c>
      <c r="B86" s="253" t="s">
        <v>482</v>
      </c>
      <c r="C86" s="265" t="s">
        <v>483</v>
      </c>
      <c r="D86" s="254" t="s">
        <v>136</v>
      </c>
      <c r="E86" s="255">
        <v>6</v>
      </c>
      <c r="F86" s="256"/>
      <c r="G86" s="257">
        <f>ROUND(E86*F86,2)</f>
        <v>0</v>
      </c>
      <c r="H86" s="256"/>
      <c r="I86" s="257">
        <f>ROUND(E86*H86,2)</f>
        <v>0</v>
      </c>
      <c r="J86" s="256"/>
      <c r="K86" s="257">
        <f>ROUND(E86*J86,2)</f>
        <v>0</v>
      </c>
      <c r="L86" s="257">
        <v>21</v>
      </c>
      <c r="M86" s="257">
        <f>G86*(1+L86/100)</f>
        <v>0</v>
      </c>
      <c r="N86" s="257">
        <v>1.7000000000000001E-4</v>
      </c>
      <c r="O86" s="257">
        <f>ROUND(E86*N86,2)</f>
        <v>0</v>
      </c>
      <c r="P86" s="257">
        <v>0</v>
      </c>
      <c r="Q86" s="257">
        <f>ROUND(E86*P86,2)</f>
        <v>0</v>
      </c>
      <c r="R86" s="257"/>
      <c r="S86" s="257" t="s">
        <v>137</v>
      </c>
      <c r="T86" s="258" t="s">
        <v>137</v>
      </c>
      <c r="U86" s="233">
        <v>4.3999999999999997E-2</v>
      </c>
      <c r="V86" s="233">
        <f>ROUND(E86*U86,2)</f>
        <v>0.26</v>
      </c>
      <c r="W86" s="233"/>
      <c r="X86" s="233" t="s">
        <v>138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477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52">
        <v>61</v>
      </c>
      <c r="B87" s="253" t="s">
        <v>484</v>
      </c>
      <c r="C87" s="265" t="s">
        <v>485</v>
      </c>
      <c r="D87" s="254" t="s">
        <v>136</v>
      </c>
      <c r="E87" s="255">
        <v>15.18</v>
      </c>
      <c r="F87" s="256"/>
      <c r="G87" s="257">
        <f>ROUND(E87*F87,2)</f>
        <v>0</v>
      </c>
      <c r="H87" s="256"/>
      <c r="I87" s="257">
        <f>ROUND(E87*H87,2)</f>
        <v>0</v>
      </c>
      <c r="J87" s="256"/>
      <c r="K87" s="257">
        <f>ROUND(E87*J87,2)</f>
        <v>0</v>
      </c>
      <c r="L87" s="257">
        <v>21</v>
      </c>
      <c r="M87" s="257">
        <f>G87*(1+L87/100)</f>
        <v>0</v>
      </c>
      <c r="N87" s="257">
        <v>5.5900000000000004E-3</v>
      </c>
      <c r="O87" s="257">
        <f>ROUND(E87*N87,2)</f>
        <v>0.08</v>
      </c>
      <c r="P87" s="257">
        <v>0</v>
      </c>
      <c r="Q87" s="257">
        <f>ROUND(E87*P87,2)</f>
        <v>0</v>
      </c>
      <c r="R87" s="257"/>
      <c r="S87" s="257" t="s">
        <v>137</v>
      </c>
      <c r="T87" s="258" t="s">
        <v>137</v>
      </c>
      <c r="U87" s="233">
        <v>0.22991</v>
      </c>
      <c r="V87" s="233">
        <f>ROUND(E87*U87,2)</f>
        <v>3.49</v>
      </c>
      <c r="W87" s="233"/>
      <c r="X87" s="233" t="s">
        <v>138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139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ht="22.5" outlineLevel="1" x14ac:dyDescent="0.2">
      <c r="A88" s="252">
        <v>62</v>
      </c>
      <c r="B88" s="253" t="s">
        <v>486</v>
      </c>
      <c r="C88" s="265" t="s">
        <v>487</v>
      </c>
      <c r="D88" s="254" t="s">
        <v>136</v>
      </c>
      <c r="E88" s="255">
        <v>4.4000000000000004</v>
      </c>
      <c r="F88" s="256"/>
      <c r="G88" s="257">
        <f>ROUND(E88*F88,2)</f>
        <v>0</v>
      </c>
      <c r="H88" s="256"/>
      <c r="I88" s="257">
        <f>ROUND(E88*H88,2)</f>
        <v>0</v>
      </c>
      <c r="J88" s="256"/>
      <c r="K88" s="257">
        <f>ROUND(E88*J88,2)</f>
        <v>0</v>
      </c>
      <c r="L88" s="257">
        <v>21</v>
      </c>
      <c r="M88" s="257">
        <f>G88*(1+L88/100)</f>
        <v>0</v>
      </c>
      <c r="N88" s="257">
        <v>5.9800000000000001E-3</v>
      </c>
      <c r="O88" s="257">
        <f>ROUND(E88*N88,2)</f>
        <v>0.03</v>
      </c>
      <c r="P88" s="257">
        <v>0</v>
      </c>
      <c r="Q88" s="257">
        <f>ROUND(E88*P88,2)</f>
        <v>0</v>
      </c>
      <c r="R88" s="257"/>
      <c r="S88" s="257" t="s">
        <v>137</v>
      </c>
      <c r="T88" s="258" t="s">
        <v>137</v>
      </c>
      <c r="U88" s="233">
        <v>0.26600000000000001</v>
      </c>
      <c r="V88" s="233">
        <f>ROUND(E88*U88,2)</f>
        <v>1.17</v>
      </c>
      <c r="W88" s="233"/>
      <c r="X88" s="233" t="s">
        <v>138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139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52">
        <v>63</v>
      </c>
      <c r="B89" s="253" t="s">
        <v>488</v>
      </c>
      <c r="C89" s="265" t="s">
        <v>489</v>
      </c>
      <c r="D89" s="254" t="s">
        <v>136</v>
      </c>
      <c r="E89" s="255">
        <v>11.46</v>
      </c>
      <c r="F89" s="256"/>
      <c r="G89" s="257">
        <f>ROUND(E89*F89,2)</f>
        <v>0</v>
      </c>
      <c r="H89" s="256"/>
      <c r="I89" s="257">
        <f>ROUND(E89*H89,2)</f>
        <v>0</v>
      </c>
      <c r="J89" s="256"/>
      <c r="K89" s="257">
        <f>ROUND(E89*J89,2)</f>
        <v>0</v>
      </c>
      <c r="L89" s="257">
        <v>21</v>
      </c>
      <c r="M89" s="257">
        <f>G89*(1+L89/100)</f>
        <v>0</v>
      </c>
      <c r="N89" s="257">
        <v>0</v>
      </c>
      <c r="O89" s="257">
        <f>ROUND(E89*N89,2)</f>
        <v>0</v>
      </c>
      <c r="P89" s="257">
        <v>4.8700000000000002E-3</v>
      </c>
      <c r="Q89" s="257">
        <f>ROUND(E89*P89,2)</f>
        <v>0.06</v>
      </c>
      <c r="R89" s="257"/>
      <c r="S89" s="257" t="s">
        <v>137</v>
      </c>
      <c r="T89" s="258" t="s">
        <v>137</v>
      </c>
      <c r="U89" s="233">
        <v>4.1000000000000002E-2</v>
      </c>
      <c r="V89" s="233">
        <f>ROUND(E89*U89,2)</f>
        <v>0.47</v>
      </c>
      <c r="W89" s="233"/>
      <c r="X89" s="233" t="s">
        <v>138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477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52">
        <v>64</v>
      </c>
      <c r="B90" s="253" t="s">
        <v>490</v>
      </c>
      <c r="C90" s="265" t="s">
        <v>491</v>
      </c>
      <c r="D90" s="254" t="s">
        <v>136</v>
      </c>
      <c r="E90" s="255">
        <v>3.69</v>
      </c>
      <c r="F90" s="256"/>
      <c r="G90" s="257">
        <f>ROUND(E90*F90,2)</f>
        <v>0</v>
      </c>
      <c r="H90" s="256"/>
      <c r="I90" s="257">
        <f>ROUND(E90*H90,2)</f>
        <v>0</v>
      </c>
      <c r="J90" s="256"/>
      <c r="K90" s="257">
        <f>ROUND(E90*J90,2)</f>
        <v>0</v>
      </c>
      <c r="L90" s="257">
        <v>21</v>
      </c>
      <c r="M90" s="257">
        <f>G90*(1+L90/100)</f>
        <v>0</v>
      </c>
      <c r="N90" s="257">
        <v>0</v>
      </c>
      <c r="O90" s="257">
        <f>ROUND(E90*N90,2)</f>
        <v>0</v>
      </c>
      <c r="P90" s="257">
        <v>5.2399999999999999E-3</v>
      </c>
      <c r="Q90" s="257">
        <f>ROUND(E90*P90,2)</f>
        <v>0.02</v>
      </c>
      <c r="R90" s="257"/>
      <c r="S90" s="257" t="s">
        <v>137</v>
      </c>
      <c r="T90" s="258" t="s">
        <v>137</v>
      </c>
      <c r="U90" s="233">
        <v>4.2000000000000003E-2</v>
      </c>
      <c r="V90" s="233">
        <f>ROUND(E90*U90,2)</f>
        <v>0.15</v>
      </c>
      <c r="W90" s="233"/>
      <c r="X90" s="233" t="s">
        <v>138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477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52">
        <v>65</v>
      </c>
      <c r="B91" s="253" t="s">
        <v>492</v>
      </c>
      <c r="C91" s="265" t="s">
        <v>493</v>
      </c>
      <c r="D91" s="254" t="s">
        <v>136</v>
      </c>
      <c r="E91" s="255">
        <v>15</v>
      </c>
      <c r="F91" s="256"/>
      <c r="G91" s="257">
        <f>ROUND(E91*F91,2)</f>
        <v>0</v>
      </c>
      <c r="H91" s="256"/>
      <c r="I91" s="257">
        <f>ROUND(E91*H91,2)</f>
        <v>0</v>
      </c>
      <c r="J91" s="256"/>
      <c r="K91" s="257">
        <f>ROUND(E91*J91,2)</f>
        <v>0</v>
      </c>
      <c r="L91" s="257">
        <v>21</v>
      </c>
      <c r="M91" s="257">
        <f>G91*(1+L91/100)</f>
        <v>0</v>
      </c>
      <c r="N91" s="257">
        <v>0</v>
      </c>
      <c r="O91" s="257">
        <f>ROUND(E91*N91,2)</f>
        <v>0</v>
      </c>
      <c r="P91" s="257">
        <v>0</v>
      </c>
      <c r="Q91" s="257">
        <f>ROUND(E91*P91,2)</f>
        <v>0</v>
      </c>
      <c r="R91" s="257"/>
      <c r="S91" s="257" t="s">
        <v>137</v>
      </c>
      <c r="T91" s="258" t="s">
        <v>137</v>
      </c>
      <c r="U91" s="233">
        <v>7.4999999999999997E-2</v>
      </c>
      <c r="V91" s="233">
        <f>ROUND(E91*U91,2)</f>
        <v>1.1299999999999999</v>
      </c>
      <c r="W91" s="233"/>
      <c r="X91" s="233" t="s">
        <v>138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139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2.5" outlineLevel="1" x14ac:dyDescent="0.2">
      <c r="A92" s="252">
        <v>66</v>
      </c>
      <c r="B92" s="253" t="s">
        <v>494</v>
      </c>
      <c r="C92" s="265" t="s">
        <v>495</v>
      </c>
      <c r="D92" s="254" t="s">
        <v>136</v>
      </c>
      <c r="E92" s="255">
        <v>2.16</v>
      </c>
      <c r="F92" s="256"/>
      <c r="G92" s="257">
        <f>ROUND(E92*F92,2)</f>
        <v>0</v>
      </c>
      <c r="H92" s="256"/>
      <c r="I92" s="257">
        <f>ROUND(E92*H92,2)</f>
        <v>0</v>
      </c>
      <c r="J92" s="256"/>
      <c r="K92" s="257">
        <f>ROUND(E92*J92,2)</f>
        <v>0</v>
      </c>
      <c r="L92" s="257">
        <v>21</v>
      </c>
      <c r="M92" s="257">
        <f>G92*(1+L92/100)</f>
        <v>0</v>
      </c>
      <c r="N92" s="257">
        <v>9.5E-4</v>
      </c>
      <c r="O92" s="257">
        <f>ROUND(E92*N92,2)</f>
        <v>0</v>
      </c>
      <c r="P92" s="257">
        <v>0</v>
      </c>
      <c r="Q92" s="257">
        <f>ROUND(E92*P92,2)</f>
        <v>0</v>
      </c>
      <c r="R92" s="257"/>
      <c r="S92" s="257" t="s">
        <v>137</v>
      </c>
      <c r="T92" s="258" t="s">
        <v>137</v>
      </c>
      <c r="U92" s="233">
        <v>0.13</v>
      </c>
      <c r="V92" s="233">
        <f>ROUND(E92*U92,2)</f>
        <v>0.28000000000000003</v>
      </c>
      <c r="W92" s="233"/>
      <c r="X92" s="233" t="s">
        <v>138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139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52">
        <v>67</v>
      </c>
      <c r="B93" s="253" t="s">
        <v>496</v>
      </c>
      <c r="C93" s="265" t="s">
        <v>497</v>
      </c>
      <c r="D93" s="254" t="s">
        <v>305</v>
      </c>
      <c r="E93" s="255">
        <v>0.12091</v>
      </c>
      <c r="F93" s="256"/>
      <c r="G93" s="257">
        <f>ROUND(E93*F93,2)</f>
        <v>0</v>
      </c>
      <c r="H93" s="256"/>
      <c r="I93" s="257">
        <f>ROUND(E93*H93,2)</f>
        <v>0</v>
      </c>
      <c r="J93" s="256"/>
      <c r="K93" s="257">
        <f>ROUND(E93*J93,2)</f>
        <v>0</v>
      </c>
      <c r="L93" s="257">
        <v>21</v>
      </c>
      <c r="M93" s="257">
        <f>G93*(1+L93/100)</f>
        <v>0</v>
      </c>
      <c r="N93" s="257">
        <v>0</v>
      </c>
      <c r="O93" s="257">
        <f>ROUND(E93*N93,2)</f>
        <v>0</v>
      </c>
      <c r="P93" s="257">
        <v>0</v>
      </c>
      <c r="Q93" s="257">
        <f>ROUND(E93*P93,2)</f>
        <v>0</v>
      </c>
      <c r="R93" s="257"/>
      <c r="S93" s="257" t="s">
        <v>137</v>
      </c>
      <c r="T93" s="258" t="s">
        <v>137</v>
      </c>
      <c r="U93" s="233">
        <v>1.5669999999999999</v>
      </c>
      <c r="V93" s="233">
        <f>ROUND(E93*U93,2)</f>
        <v>0.19</v>
      </c>
      <c r="W93" s="233"/>
      <c r="X93" s="233" t="s">
        <v>158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159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">
      <c r="A94" s="238" t="s">
        <v>132</v>
      </c>
      <c r="B94" s="239" t="s">
        <v>81</v>
      </c>
      <c r="C94" s="262" t="s">
        <v>82</v>
      </c>
      <c r="D94" s="240"/>
      <c r="E94" s="241"/>
      <c r="F94" s="242"/>
      <c r="G94" s="242">
        <f>SUMIF(AG95:AG97,"&lt;&gt;NOR",G95:G97)</f>
        <v>0</v>
      </c>
      <c r="H94" s="242"/>
      <c r="I94" s="242">
        <f>SUM(I95:I97)</f>
        <v>0</v>
      </c>
      <c r="J94" s="242"/>
      <c r="K94" s="242">
        <f>SUM(K95:K97)</f>
        <v>0</v>
      </c>
      <c r="L94" s="242"/>
      <c r="M94" s="242">
        <f>SUM(M95:M97)</f>
        <v>0</v>
      </c>
      <c r="N94" s="242"/>
      <c r="O94" s="242">
        <f>SUM(O95:O97)</f>
        <v>0.01</v>
      </c>
      <c r="P94" s="242"/>
      <c r="Q94" s="242">
        <f>SUM(Q95:Q97)</f>
        <v>0</v>
      </c>
      <c r="R94" s="242"/>
      <c r="S94" s="242"/>
      <c r="T94" s="243"/>
      <c r="U94" s="237"/>
      <c r="V94" s="237">
        <f>SUM(V95:V97)</f>
        <v>3.39</v>
      </c>
      <c r="W94" s="237"/>
      <c r="X94" s="237"/>
      <c r="AG94" t="s">
        <v>133</v>
      </c>
    </row>
    <row r="95" spans="1:60" outlineLevel="1" x14ac:dyDescent="0.2">
      <c r="A95" s="244">
        <v>68</v>
      </c>
      <c r="B95" s="245" t="s">
        <v>498</v>
      </c>
      <c r="C95" s="263" t="s">
        <v>499</v>
      </c>
      <c r="D95" s="246" t="s">
        <v>164</v>
      </c>
      <c r="E95" s="247">
        <v>2</v>
      </c>
      <c r="F95" s="248"/>
      <c r="G95" s="249">
        <f>ROUND(E95*F95,2)</f>
        <v>0</v>
      </c>
      <c r="H95" s="248"/>
      <c r="I95" s="249">
        <f>ROUND(E95*H95,2)</f>
        <v>0</v>
      </c>
      <c r="J95" s="248"/>
      <c r="K95" s="249">
        <f>ROUND(E95*J95,2)</f>
        <v>0</v>
      </c>
      <c r="L95" s="249">
        <v>21</v>
      </c>
      <c r="M95" s="249">
        <f>G95*(1+L95/100)</f>
        <v>0</v>
      </c>
      <c r="N95" s="249">
        <v>2.9399999999999999E-3</v>
      </c>
      <c r="O95" s="249">
        <f>ROUND(E95*N95,2)</f>
        <v>0.01</v>
      </c>
      <c r="P95" s="249">
        <v>0</v>
      </c>
      <c r="Q95" s="249">
        <f>ROUND(E95*P95,2)</f>
        <v>0</v>
      </c>
      <c r="R95" s="249"/>
      <c r="S95" s="249" t="s">
        <v>137</v>
      </c>
      <c r="T95" s="250" t="s">
        <v>137</v>
      </c>
      <c r="U95" s="233">
        <v>1.6950000000000001</v>
      </c>
      <c r="V95" s="233">
        <f>ROUND(E95*U95,2)</f>
        <v>3.39</v>
      </c>
      <c r="W95" s="233"/>
      <c r="X95" s="233" t="s">
        <v>138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139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ht="33.75" outlineLevel="1" x14ac:dyDescent="0.2">
      <c r="A96" s="230"/>
      <c r="B96" s="231"/>
      <c r="C96" s="264" t="s">
        <v>500</v>
      </c>
      <c r="D96" s="251"/>
      <c r="E96" s="251"/>
      <c r="F96" s="251"/>
      <c r="G96" s="251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3"/>
      <c r="Z96" s="213"/>
      <c r="AA96" s="213"/>
      <c r="AB96" s="213"/>
      <c r="AC96" s="213"/>
      <c r="AD96" s="213"/>
      <c r="AE96" s="213"/>
      <c r="AF96" s="213"/>
      <c r="AG96" s="213" t="s">
        <v>141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60" t="str">
        <f>C96</f>
        <v>Otvor se utěsní minerální vlnou. Ze zadní strany stěny se připevní přířez z požárně ochranné desky svorkami. Prostup i potrubí před a za prostupem je natřeno protipožární stěrkou. Cena obsahuje dodávku požární desky (přířez), minerální vlny a požární stěrky.</v>
      </c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30"/>
      <c r="B97" s="231"/>
      <c r="C97" s="276" t="s">
        <v>140</v>
      </c>
      <c r="D97" s="275"/>
      <c r="E97" s="275"/>
      <c r="F97" s="275"/>
      <c r="G97" s="275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3"/>
      <c r="Z97" s="213"/>
      <c r="AA97" s="213"/>
      <c r="AB97" s="213"/>
      <c r="AC97" s="213"/>
      <c r="AD97" s="213"/>
      <c r="AE97" s="213"/>
      <c r="AF97" s="213"/>
      <c r="AG97" s="213" t="s">
        <v>141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38" t="s">
        <v>132</v>
      </c>
      <c r="B98" s="239" t="s">
        <v>93</v>
      </c>
      <c r="C98" s="262" t="s">
        <v>94</v>
      </c>
      <c r="D98" s="240"/>
      <c r="E98" s="241"/>
      <c r="F98" s="242"/>
      <c r="G98" s="242">
        <f>SUMIF(AG99:AG100,"&lt;&gt;NOR",G99:G100)</f>
        <v>0</v>
      </c>
      <c r="H98" s="242"/>
      <c r="I98" s="242">
        <f>SUM(I99:I100)</f>
        <v>0</v>
      </c>
      <c r="J98" s="242"/>
      <c r="K98" s="242">
        <f>SUM(K99:K100)</f>
        <v>0</v>
      </c>
      <c r="L98" s="242"/>
      <c r="M98" s="242">
        <f>SUM(M99:M100)</f>
        <v>0</v>
      </c>
      <c r="N98" s="242"/>
      <c r="O98" s="242">
        <f>SUM(O99:O100)</f>
        <v>0.03</v>
      </c>
      <c r="P98" s="242"/>
      <c r="Q98" s="242">
        <f>SUM(Q99:Q100)</f>
        <v>0</v>
      </c>
      <c r="R98" s="242"/>
      <c r="S98" s="242"/>
      <c r="T98" s="243"/>
      <c r="U98" s="237"/>
      <c r="V98" s="237">
        <f>SUM(V99:V100)</f>
        <v>16.899999999999999</v>
      </c>
      <c r="W98" s="237"/>
      <c r="X98" s="237"/>
      <c r="AG98" t="s">
        <v>133</v>
      </c>
    </row>
    <row r="99" spans="1:60" outlineLevel="1" x14ac:dyDescent="0.2">
      <c r="A99" s="252">
        <v>69</v>
      </c>
      <c r="B99" s="253" t="s">
        <v>501</v>
      </c>
      <c r="C99" s="265" t="s">
        <v>502</v>
      </c>
      <c r="D99" s="254" t="s">
        <v>136</v>
      </c>
      <c r="E99" s="255">
        <v>130</v>
      </c>
      <c r="F99" s="256"/>
      <c r="G99" s="257">
        <f>ROUND(E99*F99,2)</f>
        <v>0</v>
      </c>
      <c r="H99" s="256"/>
      <c r="I99" s="257">
        <f>ROUND(E99*H99,2)</f>
        <v>0</v>
      </c>
      <c r="J99" s="256"/>
      <c r="K99" s="257">
        <f>ROUND(E99*J99,2)</f>
        <v>0</v>
      </c>
      <c r="L99" s="257">
        <v>21</v>
      </c>
      <c r="M99" s="257">
        <f>G99*(1+L99/100)</f>
        <v>0</v>
      </c>
      <c r="N99" s="257">
        <v>6.9999999999999994E-5</v>
      </c>
      <c r="O99" s="257">
        <f>ROUND(E99*N99,2)</f>
        <v>0.01</v>
      </c>
      <c r="P99" s="257">
        <v>0</v>
      </c>
      <c r="Q99" s="257">
        <f>ROUND(E99*P99,2)</f>
        <v>0</v>
      </c>
      <c r="R99" s="257"/>
      <c r="S99" s="257" t="s">
        <v>137</v>
      </c>
      <c r="T99" s="258" t="s">
        <v>137</v>
      </c>
      <c r="U99" s="233">
        <v>0.03</v>
      </c>
      <c r="V99" s="233">
        <f>ROUND(E99*U99,2)</f>
        <v>3.9</v>
      </c>
      <c r="W99" s="233"/>
      <c r="X99" s="233" t="s">
        <v>138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139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52">
        <v>70</v>
      </c>
      <c r="B100" s="253" t="s">
        <v>503</v>
      </c>
      <c r="C100" s="265" t="s">
        <v>504</v>
      </c>
      <c r="D100" s="254" t="s">
        <v>136</v>
      </c>
      <c r="E100" s="255">
        <v>130</v>
      </c>
      <c r="F100" s="256"/>
      <c r="G100" s="257">
        <f>ROUND(E100*F100,2)</f>
        <v>0</v>
      </c>
      <c r="H100" s="256"/>
      <c r="I100" s="257">
        <f>ROUND(E100*H100,2)</f>
        <v>0</v>
      </c>
      <c r="J100" s="256"/>
      <c r="K100" s="257">
        <f>ROUND(E100*J100,2)</f>
        <v>0</v>
      </c>
      <c r="L100" s="257">
        <v>21</v>
      </c>
      <c r="M100" s="257">
        <f>G100*(1+L100/100)</f>
        <v>0</v>
      </c>
      <c r="N100" s="257">
        <v>1.3999999999999999E-4</v>
      </c>
      <c r="O100" s="257">
        <f>ROUND(E100*N100,2)</f>
        <v>0.02</v>
      </c>
      <c r="P100" s="257">
        <v>0</v>
      </c>
      <c r="Q100" s="257">
        <f>ROUND(E100*P100,2)</f>
        <v>0</v>
      </c>
      <c r="R100" s="257"/>
      <c r="S100" s="257" t="s">
        <v>137</v>
      </c>
      <c r="T100" s="258" t="s">
        <v>137</v>
      </c>
      <c r="U100" s="233">
        <v>0.1</v>
      </c>
      <c r="V100" s="233">
        <f>ROUND(E100*U100,2)</f>
        <v>13</v>
      </c>
      <c r="W100" s="233"/>
      <c r="X100" s="233" t="s">
        <v>138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139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x14ac:dyDescent="0.2">
      <c r="A101" s="238" t="s">
        <v>132</v>
      </c>
      <c r="B101" s="239" t="s">
        <v>101</v>
      </c>
      <c r="C101" s="262" t="s">
        <v>102</v>
      </c>
      <c r="D101" s="240"/>
      <c r="E101" s="241"/>
      <c r="F101" s="242"/>
      <c r="G101" s="242">
        <f>SUMIF(AG102:AG108,"&lt;&gt;NOR",G102:G108)</f>
        <v>0</v>
      </c>
      <c r="H101" s="242"/>
      <c r="I101" s="242">
        <f>SUM(I102:I108)</f>
        <v>0</v>
      </c>
      <c r="J101" s="242"/>
      <c r="K101" s="242">
        <f>SUM(K102:K108)</f>
        <v>0</v>
      </c>
      <c r="L101" s="242"/>
      <c r="M101" s="242">
        <f>SUM(M102:M108)</f>
        <v>0</v>
      </c>
      <c r="N101" s="242"/>
      <c r="O101" s="242">
        <f>SUM(O102:O108)</f>
        <v>0</v>
      </c>
      <c r="P101" s="242"/>
      <c r="Q101" s="242">
        <f>SUM(Q102:Q108)</f>
        <v>0</v>
      </c>
      <c r="R101" s="242"/>
      <c r="S101" s="242"/>
      <c r="T101" s="243"/>
      <c r="U101" s="237"/>
      <c r="V101" s="237">
        <f>SUM(V102:V108)</f>
        <v>21.15</v>
      </c>
      <c r="W101" s="237"/>
      <c r="X101" s="237"/>
      <c r="AG101" t="s">
        <v>133</v>
      </c>
    </row>
    <row r="102" spans="1:60" outlineLevel="1" x14ac:dyDescent="0.2">
      <c r="A102" s="252">
        <v>71</v>
      </c>
      <c r="B102" s="253" t="s">
        <v>505</v>
      </c>
      <c r="C102" s="265" t="s">
        <v>506</v>
      </c>
      <c r="D102" s="254" t="s">
        <v>305</v>
      </c>
      <c r="E102" s="255">
        <v>0.12959999999999999</v>
      </c>
      <c r="F102" s="256"/>
      <c r="G102" s="257">
        <f>ROUND(E102*F102,2)</f>
        <v>0</v>
      </c>
      <c r="H102" s="256"/>
      <c r="I102" s="257">
        <f>ROUND(E102*H102,2)</f>
        <v>0</v>
      </c>
      <c r="J102" s="256"/>
      <c r="K102" s="257">
        <f>ROUND(E102*J102,2)</f>
        <v>0</v>
      </c>
      <c r="L102" s="257">
        <v>21</v>
      </c>
      <c r="M102" s="257">
        <f>G102*(1+L102/100)</f>
        <v>0</v>
      </c>
      <c r="N102" s="257">
        <v>0</v>
      </c>
      <c r="O102" s="257">
        <f>ROUND(E102*N102,2)</f>
        <v>0</v>
      </c>
      <c r="P102" s="257">
        <v>0</v>
      </c>
      <c r="Q102" s="257">
        <f>ROUND(E102*P102,2)</f>
        <v>0</v>
      </c>
      <c r="R102" s="257"/>
      <c r="S102" s="257" t="s">
        <v>137</v>
      </c>
      <c r="T102" s="258" t="s">
        <v>137</v>
      </c>
      <c r="U102" s="233">
        <v>0</v>
      </c>
      <c r="V102" s="233">
        <f>ROUND(E102*U102,2)</f>
        <v>0</v>
      </c>
      <c r="W102" s="233"/>
      <c r="X102" s="233" t="s">
        <v>138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139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ht="22.5" outlineLevel="1" x14ac:dyDescent="0.2">
      <c r="A103" s="252">
        <v>72</v>
      </c>
      <c r="B103" s="253" t="s">
        <v>507</v>
      </c>
      <c r="C103" s="265" t="s">
        <v>508</v>
      </c>
      <c r="D103" s="254" t="s">
        <v>305</v>
      </c>
      <c r="E103" s="255">
        <v>35.728000000000002</v>
      </c>
      <c r="F103" s="256"/>
      <c r="G103" s="257">
        <f>ROUND(E103*F103,2)</f>
        <v>0</v>
      </c>
      <c r="H103" s="256"/>
      <c r="I103" s="257">
        <f>ROUND(E103*H103,2)</f>
        <v>0</v>
      </c>
      <c r="J103" s="256"/>
      <c r="K103" s="257">
        <f>ROUND(E103*J103,2)</f>
        <v>0</v>
      </c>
      <c r="L103" s="257">
        <v>21</v>
      </c>
      <c r="M103" s="257">
        <f>G103*(1+L103/100)</f>
        <v>0</v>
      </c>
      <c r="N103" s="257">
        <v>0</v>
      </c>
      <c r="O103" s="257">
        <f>ROUND(E103*N103,2)</f>
        <v>0</v>
      </c>
      <c r="P103" s="257">
        <v>0</v>
      </c>
      <c r="Q103" s="257">
        <f>ROUND(E103*P103,2)</f>
        <v>0</v>
      </c>
      <c r="R103" s="257"/>
      <c r="S103" s="257" t="s">
        <v>137</v>
      </c>
      <c r="T103" s="258" t="s">
        <v>137</v>
      </c>
      <c r="U103" s="233">
        <v>0</v>
      </c>
      <c r="V103" s="233">
        <f>ROUND(E103*U103,2)</f>
        <v>0</v>
      </c>
      <c r="W103" s="233"/>
      <c r="X103" s="233" t="s">
        <v>138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139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52">
        <v>73</v>
      </c>
      <c r="B104" s="253" t="s">
        <v>509</v>
      </c>
      <c r="C104" s="265" t="s">
        <v>510</v>
      </c>
      <c r="D104" s="254" t="s">
        <v>305</v>
      </c>
      <c r="E104" s="255">
        <v>18.427890000000001</v>
      </c>
      <c r="F104" s="256"/>
      <c r="G104" s="257">
        <f>ROUND(E104*F104,2)</f>
        <v>0</v>
      </c>
      <c r="H104" s="256"/>
      <c r="I104" s="257">
        <f>ROUND(E104*H104,2)</f>
        <v>0</v>
      </c>
      <c r="J104" s="256"/>
      <c r="K104" s="257">
        <f>ROUND(E104*J104,2)</f>
        <v>0</v>
      </c>
      <c r="L104" s="257">
        <v>21</v>
      </c>
      <c r="M104" s="257">
        <f>G104*(1+L104/100)</f>
        <v>0</v>
      </c>
      <c r="N104" s="257">
        <v>0</v>
      </c>
      <c r="O104" s="257">
        <f>ROUND(E104*N104,2)</f>
        <v>0</v>
      </c>
      <c r="P104" s="257">
        <v>0</v>
      </c>
      <c r="Q104" s="257">
        <f>ROUND(E104*P104,2)</f>
        <v>0</v>
      </c>
      <c r="R104" s="257"/>
      <c r="S104" s="257" t="s">
        <v>137</v>
      </c>
      <c r="T104" s="258" t="s">
        <v>137</v>
      </c>
      <c r="U104" s="233">
        <v>0.94199999999999995</v>
      </c>
      <c r="V104" s="233">
        <f>ROUND(E104*U104,2)</f>
        <v>17.36</v>
      </c>
      <c r="W104" s="233"/>
      <c r="X104" s="233" t="s">
        <v>329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330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52">
        <v>74</v>
      </c>
      <c r="B105" s="253" t="s">
        <v>511</v>
      </c>
      <c r="C105" s="265" t="s">
        <v>512</v>
      </c>
      <c r="D105" s="254" t="s">
        <v>305</v>
      </c>
      <c r="E105" s="255">
        <v>36.855780000000003</v>
      </c>
      <c r="F105" s="256"/>
      <c r="G105" s="257">
        <f>ROUND(E105*F105,2)</f>
        <v>0</v>
      </c>
      <c r="H105" s="256"/>
      <c r="I105" s="257">
        <f>ROUND(E105*H105,2)</f>
        <v>0</v>
      </c>
      <c r="J105" s="256"/>
      <c r="K105" s="257">
        <f>ROUND(E105*J105,2)</f>
        <v>0</v>
      </c>
      <c r="L105" s="257">
        <v>21</v>
      </c>
      <c r="M105" s="257">
        <f>G105*(1+L105/100)</f>
        <v>0</v>
      </c>
      <c r="N105" s="257">
        <v>0</v>
      </c>
      <c r="O105" s="257">
        <f>ROUND(E105*N105,2)</f>
        <v>0</v>
      </c>
      <c r="P105" s="257">
        <v>0</v>
      </c>
      <c r="Q105" s="257">
        <f>ROUND(E105*P105,2)</f>
        <v>0</v>
      </c>
      <c r="R105" s="257"/>
      <c r="S105" s="257" t="s">
        <v>137</v>
      </c>
      <c r="T105" s="258" t="s">
        <v>137</v>
      </c>
      <c r="U105" s="233">
        <v>0</v>
      </c>
      <c r="V105" s="233">
        <f>ROUND(E105*U105,2)</f>
        <v>0</v>
      </c>
      <c r="W105" s="233"/>
      <c r="X105" s="233" t="s">
        <v>329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330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52">
        <v>75</v>
      </c>
      <c r="B106" s="253" t="s">
        <v>333</v>
      </c>
      <c r="C106" s="265" t="s">
        <v>334</v>
      </c>
      <c r="D106" s="254" t="s">
        <v>305</v>
      </c>
      <c r="E106" s="255">
        <v>18.427890000000001</v>
      </c>
      <c r="F106" s="256"/>
      <c r="G106" s="257">
        <f>ROUND(E106*F106,2)</f>
        <v>0</v>
      </c>
      <c r="H106" s="256"/>
      <c r="I106" s="257">
        <f>ROUND(E106*H106,2)</f>
        <v>0</v>
      </c>
      <c r="J106" s="256"/>
      <c r="K106" s="257">
        <f>ROUND(E106*J106,2)</f>
        <v>0</v>
      </c>
      <c r="L106" s="257">
        <v>21</v>
      </c>
      <c r="M106" s="257">
        <f>G106*(1+L106/100)</f>
        <v>0</v>
      </c>
      <c r="N106" s="257">
        <v>0</v>
      </c>
      <c r="O106" s="257">
        <f>ROUND(E106*N106,2)</f>
        <v>0</v>
      </c>
      <c r="P106" s="257">
        <v>0</v>
      </c>
      <c r="Q106" s="257">
        <f>ROUND(E106*P106,2)</f>
        <v>0</v>
      </c>
      <c r="R106" s="257"/>
      <c r="S106" s="257" t="s">
        <v>137</v>
      </c>
      <c r="T106" s="258" t="s">
        <v>137</v>
      </c>
      <c r="U106" s="233">
        <v>4.2000000000000003E-2</v>
      </c>
      <c r="V106" s="233">
        <f>ROUND(E106*U106,2)</f>
        <v>0.77</v>
      </c>
      <c r="W106" s="233"/>
      <c r="X106" s="233" t="s">
        <v>329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330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52">
        <v>76</v>
      </c>
      <c r="B107" s="253" t="s">
        <v>513</v>
      </c>
      <c r="C107" s="265" t="s">
        <v>514</v>
      </c>
      <c r="D107" s="254" t="s">
        <v>305</v>
      </c>
      <c r="E107" s="255">
        <v>18.427890000000001</v>
      </c>
      <c r="F107" s="256"/>
      <c r="G107" s="257">
        <f>ROUND(E107*F107,2)</f>
        <v>0</v>
      </c>
      <c r="H107" s="256"/>
      <c r="I107" s="257">
        <f>ROUND(E107*H107,2)</f>
        <v>0</v>
      </c>
      <c r="J107" s="256"/>
      <c r="K107" s="257">
        <f>ROUND(E107*J107,2)</f>
        <v>0</v>
      </c>
      <c r="L107" s="257">
        <v>21</v>
      </c>
      <c r="M107" s="257">
        <f>G107*(1+L107/100)</f>
        <v>0</v>
      </c>
      <c r="N107" s="257">
        <v>0</v>
      </c>
      <c r="O107" s="257">
        <f>ROUND(E107*N107,2)</f>
        <v>0</v>
      </c>
      <c r="P107" s="257">
        <v>0</v>
      </c>
      <c r="Q107" s="257">
        <f>ROUND(E107*P107,2)</f>
        <v>0</v>
      </c>
      <c r="R107" s="257"/>
      <c r="S107" s="257" t="s">
        <v>137</v>
      </c>
      <c r="T107" s="258" t="s">
        <v>137</v>
      </c>
      <c r="U107" s="233">
        <v>0.16400000000000001</v>
      </c>
      <c r="V107" s="233">
        <f>ROUND(E107*U107,2)</f>
        <v>3.02</v>
      </c>
      <c r="W107" s="233"/>
      <c r="X107" s="233" t="s">
        <v>329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330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52">
        <v>77</v>
      </c>
      <c r="B108" s="253" t="s">
        <v>515</v>
      </c>
      <c r="C108" s="265" t="s">
        <v>516</v>
      </c>
      <c r="D108" s="254" t="s">
        <v>305</v>
      </c>
      <c r="E108" s="255">
        <v>18.427890000000001</v>
      </c>
      <c r="F108" s="256"/>
      <c r="G108" s="257">
        <f>ROUND(E108*F108,2)</f>
        <v>0</v>
      </c>
      <c r="H108" s="256"/>
      <c r="I108" s="257">
        <f>ROUND(E108*H108,2)</f>
        <v>0</v>
      </c>
      <c r="J108" s="256"/>
      <c r="K108" s="257">
        <f>ROUND(E108*J108,2)</f>
        <v>0</v>
      </c>
      <c r="L108" s="257">
        <v>21</v>
      </c>
      <c r="M108" s="257">
        <f>G108*(1+L108/100)</f>
        <v>0</v>
      </c>
      <c r="N108" s="257">
        <v>0</v>
      </c>
      <c r="O108" s="257">
        <f>ROUND(E108*N108,2)</f>
        <v>0</v>
      </c>
      <c r="P108" s="257">
        <v>0</v>
      </c>
      <c r="Q108" s="257">
        <f>ROUND(E108*P108,2)</f>
        <v>0</v>
      </c>
      <c r="R108" s="257"/>
      <c r="S108" s="257" t="s">
        <v>137</v>
      </c>
      <c r="T108" s="258" t="s">
        <v>137</v>
      </c>
      <c r="U108" s="233">
        <v>0</v>
      </c>
      <c r="V108" s="233">
        <f>ROUND(E108*U108,2)</f>
        <v>0</v>
      </c>
      <c r="W108" s="233"/>
      <c r="X108" s="233" t="s">
        <v>329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330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x14ac:dyDescent="0.2">
      <c r="A109" s="238" t="s">
        <v>132</v>
      </c>
      <c r="B109" s="239" t="s">
        <v>104</v>
      </c>
      <c r="C109" s="262" t="s">
        <v>29</v>
      </c>
      <c r="D109" s="240"/>
      <c r="E109" s="241"/>
      <c r="F109" s="242"/>
      <c r="G109" s="242">
        <f>SUMIF(AG110:AG139,"&lt;&gt;NOR",G110:G139)</f>
        <v>0</v>
      </c>
      <c r="H109" s="242"/>
      <c r="I109" s="242">
        <f>SUM(I110:I139)</f>
        <v>0</v>
      </c>
      <c r="J109" s="242"/>
      <c r="K109" s="242">
        <f>SUM(K110:K139)</f>
        <v>0</v>
      </c>
      <c r="L109" s="242"/>
      <c r="M109" s="242">
        <f>SUM(M110:M139)</f>
        <v>0</v>
      </c>
      <c r="N109" s="242"/>
      <c r="O109" s="242">
        <f>SUM(O110:O139)</f>
        <v>0</v>
      </c>
      <c r="P109" s="242"/>
      <c r="Q109" s="242">
        <f>SUM(Q110:Q139)</f>
        <v>0</v>
      </c>
      <c r="R109" s="242"/>
      <c r="S109" s="242"/>
      <c r="T109" s="243"/>
      <c r="U109" s="237"/>
      <c r="V109" s="237">
        <f>SUM(V110:V139)</f>
        <v>0</v>
      </c>
      <c r="W109" s="237"/>
      <c r="X109" s="237"/>
      <c r="AG109" t="s">
        <v>133</v>
      </c>
    </row>
    <row r="110" spans="1:60" outlineLevel="1" x14ac:dyDescent="0.2">
      <c r="A110" s="244">
        <v>78</v>
      </c>
      <c r="B110" s="245" t="s">
        <v>517</v>
      </c>
      <c r="C110" s="263" t="s">
        <v>518</v>
      </c>
      <c r="D110" s="246" t="s">
        <v>337</v>
      </c>
      <c r="E110" s="247">
        <v>1</v>
      </c>
      <c r="F110" s="248"/>
      <c r="G110" s="249">
        <f>ROUND(E110*F110,2)</f>
        <v>0</v>
      </c>
      <c r="H110" s="248"/>
      <c r="I110" s="249">
        <f>ROUND(E110*H110,2)</f>
        <v>0</v>
      </c>
      <c r="J110" s="248"/>
      <c r="K110" s="249">
        <f>ROUND(E110*J110,2)</f>
        <v>0</v>
      </c>
      <c r="L110" s="249">
        <v>21</v>
      </c>
      <c r="M110" s="249">
        <f>G110*(1+L110/100)</f>
        <v>0</v>
      </c>
      <c r="N110" s="249">
        <v>0</v>
      </c>
      <c r="O110" s="249">
        <f>ROUND(E110*N110,2)</f>
        <v>0</v>
      </c>
      <c r="P110" s="249">
        <v>0</v>
      </c>
      <c r="Q110" s="249">
        <f>ROUND(E110*P110,2)</f>
        <v>0</v>
      </c>
      <c r="R110" s="249"/>
      <c r="S110" s="249" t="s">
        <v>137</v>
      </c>
      <c r="T110" s="250" t="s">
        <v>188</v>
      </c>
      <c r="U110" s="233">
        <v>0</v>
      </c>
      <c r="V110" s="233">
        <f>ROUND(E110*U110,2)</f>
        <v>0</v>
      </c>
      <c r="W110" s="233"/>
      <c r="X110" s="233" t="s">
        <v>338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519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30"/>
      <c r="B111" s="231"/>
      <c r="C111" s="264" t="s">
        <v>520</v>
      </c>
      <c r="D111" s="251"/>
      <c r="E111" s="251"/>
      <c r="F111" s="251"/>
      <c r="G111" s="251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141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ht="22.5" outlineLevel="1" x14ac:dyDescent="0.2">
      <c r="A112" s="230"/>
      <c r="B112" s="231"/>
      <c r="C112" s="276" t="s">
        <v>521</v>
      </c>
      <c r="D112" s="275"/>
      <c r="E112" s="275"/>
      <c r="F112" s="275"/>
      <c r="G112" s="275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141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60" t="str">
        <f>C112</f>
        <v>Sejmutí ornice, hrubá úprava terénu a zpevnění ploch pro osazení objektů sociálního zařízení staveniště a kanceláří stavby.</v>
      </c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30"/>
      <c r="B113" s="231"/>
      <c r="C113" s="276" t="s">
        <v>522</v>
      </c>
      <c r="D113" s="275"/>
      <c r="E113" s="275"/>
      <c r="F113" s="275"/>
      <c r="G113" s="275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141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30"/>
      <c r="B114" s="231"/>
      <c r="C114" s="276" t="s">
        <v>523</v>
      </c>
      <c r="D114" s="275"/>
      <c r="E114" s="275"/>
      <c r="F114" s="275"/>
      <c r="G114" s="275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141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30"/>
      <c r="B115" s="231"/>
      <c r="C115" s="276" t="s">
        <v>524</v>
      </c>
      <c r="D115" s="275"/>
      <c r="E115" s="275"/>
      <c r="F115" s="275"/>
      <c r="G115" s="275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141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30"/>
      <c r="B116" s="231"/>
      <c r="C116" s="276" t="s">
        <v>525</v>
      </c>
      <c r="D116" s="275"/>
      <c r="E116" s="275"/>
      <c r="F116" s="275"/>
      <c r="G116" s="275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141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ht="22.5" outlineLevel="1" x14ac:dyDescent="0.2">
      <c r="A117" s="230"/>
      <c r="B117" s="231"/>
      <c r="C117" s="276" t="s">
        <v>526</v>
      </c>
      <c r="D117" s="275"/>
      <c r="E117" s="275"/>
      <c r="F117" s="275"/>
      <c r="G117" s="275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141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60" t="str">
        <f>C117</f>
        <v>Zřízení dočasných ochranných zařízení (plachty, stěny, stany), jestliže jsou vyžadovány technologií montáže.</v>
      </c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30"/>
      <c r="B118" s="231"/>
      <c r="C118" s="276" t="s">
        <v>527</v>
      </c>
      <c r="D118" s="275"/>
      <c r="E118" s="275"/>
      <c r="F118" s="275"/>
      <c r="G118" s="275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141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44">
        <v>79</v>
      </c>
      <c r="B119" s="245" t="s">
        <v>528</v>
      </c>
      <c r="C119" s="263" t="s">
        <v>529</v>
      </c>
      <c r="D119" s="246" t="s">
        <v>337</v>
      </c>
      <c r="E119" s="247">
        <v>1</v>
      </c>
      <c r="F119" s="248"/>
      <c r="G119" s="249">
        <f>ROUND(E119*F119,2)</f>
        <v>0</v>
      </c>
      <c r="H119" s="248"/>
      <c r="I119" s="249">
        <f>ROUND(E119*H119,2)</f>
        <v>0</v>
      </c>
      <c r="J119" s="248"/>
      <c r="K119" s="249">
        <f>ROUND(E119*J119,2)</f>
        <v>0</v>
      </c>
      <c r="L119" s="249">
        <v>21</v>
      </c>
      <c r="M119" s="249">
        <f>G119*(1+L119/100)</f>
        <v>0</v>
      </c>
      <c r="N119" s="249">
        <v>0</v>
      </c>
      <c r="O119" s="249">
        <f>ROUND(E119*N119,2)</f>
        <v>0</v>
      </c>
      <c r="P119" s="249">
        <v>0</v>
      </c>
      <c r="Q119" s="249">
        <f>ROUND(E119*P119,2)</f>
        <v>0</v>
      </c>
      <c r="R119" s="249"/>
      <c r="S119" s="249" t="s">
        <v>137</v>
      </c>
      <c r="T119" s="250" t="s">
        <v>188</v>
      </c>
      <c r="U119" s="233">
        <v>0</v>
      </c>
      <c r="V119" s="233">
        <f>ROUND(E119*U119,2)</f>
        <v>0</v>
      </c>
      <c r="W119" s="233"/>
      <c r="X119" s="233" t="s">
        <v>338</v>
      </c>
      <c r="Y119" s="213"/>
      <c r="Z119" s="213"/>
      <c r="AA119" s="213"/>
      <c r="AB119" s="213"/>
      <c r="AC119" s="213"/>
      <c r="AD119" s="213"/>
      <c r="AE119" s="213"/>
      <c r="AF119" s="213"/>
      <c r="AG119" s="213" t="s">
        <v>519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30"/>
      <c r="B120" s="231"/>
      <c r="C120" s="264" t="s">
        <v>530</v>
      </c>
      <c r="D120" s="251"/>
      <c r="E120" s="251"/>
      <c r="F120" s="251"/>
      <c r="G120" s="251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141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ht="22.5" outlineLevel="1" x14ac:dyDescent="0.2">
      <c r="A121" s="230"/>
      <c r="B121" s="231"/>
      <c r="C121" s="276" t="s">
        <v>549</v>
      </c>
      <c r="D121" s="275"/>
      <c r="E121" s="275"/>
      <c r="F121" s="275"/>
      <c r="G121" s="275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141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60" t="str">
        <f>C121</f>
        <v>Uvedení zpevněných ploch pro osazení objektů sociálního zařízení staveniště a kanceláří stavby do původního stavu.</v>
      </c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30"/>
      <c r="B122" s="231"/>
      <c r="C122" s="276" t="s">
        <v>531</v>
      </c>
      <c r="D122" s="275"/>
      <c r="E122" s="275"/>
      <c r="F122" s="275"/>
      <c r="G122" s="275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141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30"/>
      <c r="B123" s="231"/>
      <c r="C123" s="276" t="s">
        <v>532</v>
      </c>
      <c r="D123" s="275"/>
      <c r="E123" s="275"/>
      <c r="F123" s="275"/>
      <c r="G123" s="275"/>
      <c r="H123" s="233"/>
      <c r="I123" s="233"/>
      <c r="J123" s="233"/>
      <c r="K123" s="233"/>
      <c r="L123" s="233"/>
      <c r="M123" s="233"/>
      <c r="N123" s="233"/>
      <c r="O123" s="233"/>
      <c r="P123" s="233"/>
      <c r="Q123" s="233"/>
      <c r="R123" s="233"/>
      <c r="S123" s="233"/>
      <c r="T123" s="233"/>
      <c r="U123" s="233"/>
      <c r="V123" s="233"/>
      <c r="W123" s="233"/>
      <c r="X123" s="233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141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2.5" outlineLevel="1" x14ac:dyDescent="0.2">
      <c r="A124" s="230"/>
      <c r="B124" s="231"/>
      <c r="C124" s="276" t="s">
        <v>533</v>
      </c>
      <c r="D124" s="275"/>
      <c r="E124" s="275"/>
      <c r="F124" s="275"/>
      <c r="G124" s="275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141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60" t="str">
        <f>C124</f>
        <v>Odvoz mobilních kanceláří stavby a technického dozoru, nebo uvedení do původního stavu prostor pronajatých.</v>
      </c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30"/>
      <c r="B125" s="231"/>
      <c r="C125" s="276" t="s">
        <v>534</v>
      </c>
      <c r="D125" s="275"/>
      <c r="E125" s="275"/>
      <c r="F125" s="275"/>
      <c r="G125" s="275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141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22.5" outlineLevel="1" x14ac:dyDescent="0.2">
      <c r="A126" s="230"/>
      <c r="B126" s="231"/>
      <c r="C126" s="276" t="s">
        <v>535</v>
      </c>
      <c r="D126" s="275"/>
      <c r="E126" s="275"/>
      <c r="F126" s="275"/>
      <c r="G126" s="275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141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60" t="str">
        <f>C126</f>
        <v>Zrušení vnitrostaveništního rozvodu energie včetně rozvaděčů a osvětlení staveniště (včetně stožárů a osvětlovacích těles).</v>
      </c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30"/>
      <c r="B127" s="231"/>
      <c r="C127" s="276" t="s">
        <v>536</v>
      </c>
      <c r="D127" s="275"/>
      <c r="E127" s="275"/>
      <c r="F127" s="275"/>
      <c r="G127" s="275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141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44">
        <v>80</v>
      </c>
      <c r="B128" s="245" t="s">
        <v>537</v>
      </c>
      <c r="C128" s="263" t="s">
        <v>538</v>
      </c>
      <c r="D128" s="246" t="s">
        <v>337</v>
      </c>
      <c r="E128" s="247">
        <v>1</v>
      </c>
      <c r="F128" s="248"/>
      <c r="G128" s="249">
        <f>ROUND(E128*F128,2)</f>
        <v>0</v>
      </c>
      <c r="H128" s="248"/>
      <c r="I128" s="249">
        <f>ROUND(E128*H128,2)</f>
        <v>0</v>
      </c>
      <c r="J128" s="248"/>
      <c r="K128" s="249">
        <f>ROUND(E128*J128,2)</f>
        <v>0</v>
      </c>
      <c r="L128" s="249">
        <v>21</v>
      </c>
      <c r="M128" s="249">
        <f>G128*(1+L128/100)</f>
        <v>0</v>
      </c>
      <c r="N128" s="249">
        <v>0</v>
      </c>
      <c r="O128" s="249">
        <f>ROUND(E128*N128,2)</f>
        <v>0</v>
      </c>
      <c r="P128" s="249">
        <v>0</v>
      </c>
      <c r="Q128" s="249">
        <f>ROUND(E128*P128,2)</f>
        <v>0</v>
      </c>
      <c r="R128" s="249"/>
      <c r="S128" s="249" t="s">
        <v>137</v>
      </c>
      <c r="T128" s="250" t="s">
        <v>188</v>
      </c>
      <c r="U128" s="233">
        <v>0</v>
      </c>
      <c r="V128" s="233">
        <f>ROUND(E128*U128,2)</f>
        <v>0</v>
      </c>
      <c r="W128" s="233"/>
      <c r="X128" s="233" t="s">
        <v>338</v>
      </c>
      <c r="Y128" s="213"/>
      <c r="Z128" s="213"/>
      <c r="AA128" s="213"/>
      <c r="AB128" s="213"/>
      <c r="AC128" s="213"/>
      <c r="AD128" s="213"/>
      <c r="AE128" s="213"/>
      <c r="AF128" s="213"/>
      <c r="AG128" s="213" t="s">
        <v>519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30"/>
      <c r="B129" s="231"/>
      <c r="C129" s="264" t="s">
        <v>539</v>
      </c>
      <c r="D129" s="251"/>
      <c r="E129" s="251"/>
      <c r="F129" s="251"/>
      <c r="G129" s="251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141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30"/>
      <c r="B130" s="231"/>
      <c r="C130" s="276" t="s">
        <v>550</v>
      </c>
      <c r="D130" s="275"/>
      <c r="E130" s="275"/>
      <c r="F130" s="275"/>
      <c r="G130" s="275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141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30"/>
      <c r="B131" s="231"/>
      <c r="C131" s="276" t="s">
        <v>540</v>
      </c>
      <c r="D131" s="275"/>
      <c r="E131" s="275"/>
      <c r="F131" s="275"/>
      <c r="G131" s="275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141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30"/>
      <c r="B132" s="231"/>
      <c r="C132" s="276" t="s">
        <v>541</v>
      </c>
      <c r="D132" s="275"/>
      <c r="E132" s="275"/>
      <c r="F132" s="275"/>
      <c r="G132" s="275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141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30"/>
      <c r="B133" s="231"/>
      <c r="C133" s="276" t="s">
        <v>551</v>
      </c>
      <c r="D133" s="275"/>
      <c r="E133" s="275"/>
      <c r="F133" s="275"/>
      <c r="G133" s="275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141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30"/>
      <c r="B134" s="231"/>
      <c r="C134" s="276" t="s">
        <v>542</v>
      </c>
      <c r="D134" s="275"/>
      <c r="E134" s="275"/>
      <c r="F134" s="275"/>
      <c r="G134" s="275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141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30"/>
      <c r="B135" s="231"/>
      <c r="C135" s="276" t="s">
        <v>543</v>
      </c>
      <c r="D135" s="275"/>
      <c r="E135" s="275"/>
      <c r="F135" s="275"/>
      <c r="G135" s="275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141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30"/>
      <c r="B136" s="231"/>
      <c r="C136" s="276" t="s">
        <v>544</v>
      </c>
      <c r="D136" s="275"/>
      <c r="E136" s="275"/>
      <c r="F136" s="275"/>
      <c r="G136" s="275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141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ht="22.5" outlineLevel="1" x14ac:dyDescent="0.2">
      <c r="A137" s="230"/>
      <c r="B137" s="231"/>
      <c r="C137" s="276" t="s">
        <v>545</v>
      </c>
      <c r="D137" s="275"/>
      <c r="E137" s="275"/>
      <c r="F137" s="275"/>
      <c r="G137" s="275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141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60" t="str">
        <f>C137</f>
        <v>Spotřeba vody a elektrické energie, nebo pohonných hmot pro potřebu sociálních zařízení a kanceláří stavby.</v>
      </c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44">
        <v>81</v>
      </c>
      <c r="B138" s="245" t="s">
        <v>335</v>
      </c>
      <c r="C138" s="263" t="s">
        <v>336</v>
      </c>
      <c r="D138" s="246" t="s">
        <v>337</v>
      </c>
      <c r="E138" s="247">
        <v>1</v>
      </c>
      <c r="F138" s="248"/>
      <c r="G138" s="249">
        <f>ROUND(E138*F138,2)</f>
        <v>0</v>
      </c>
      <c r="H138" s="248"/>
      <c r="I138" s="249">
        <f>ROUND(E138*H138,2)</f>
        <v>0</v>
      </c>
      <c r="J138" s="248"/>
      <c r="K138" s="249">
        <f>ROUND(E138*J138,2)</f>
        <v>0</v>
      </c>
      <c r="L138" s="249">
        <v>21</v>
      </c>
      <c r="M138" s="249">
        <f>G138*(1+L138/100)</f>
        <v>0</v>
      </c>
      <c r="N138" s="249">
        <v>0</v>
      </c>
      <c r="O138" s="249">
        <f>ROUND(E138*N138,2)</f>
        <v>0</v>
      </c>
      <c r="P138" s="249">
        <v>0</v>
      </c>
      <c r="Q138" s="249">
        <f>ROUND(E138*P138,2)</f>
        <v>0</v>
      </c>
      <c r="R138" s="249"/>
      <c r="S138" s="249" t="s">
        <v>137</v>
      </c>
      <c r="T138" s="250" t="s">
        <v>188</v>
      </c>
      <c r="U138" s="233">
        <v>0</v>
      </c>
      <c r="V138" s="233">
        <f>ROUND(E138*U138,2)</f>
        <v>0</v>
      </c>
      <c r="W138" s="233"/>
      <c r="X138" s="233" t="s">
        <v>338</v>
      </c>
      <c r="Y138" s="213"/>
      <c r="Z138" s="213"/>
      <c r="AA138" s="213"/>
      <c r="AB138" s="213"/>
      <c r="AC138" s="213"/>
      <c r="AD138" s="213"/>
      <c r="AE138" s="213"/>
      <c r="AF138" s="213"/>
      <c r="AG138" s="213" t="s">
        <v>339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30"/>
      <c r="B139" s="231"/>
      <c r="C139" s="264" t="s">
        <v>340</v>
      </c>
      <c r="D139" s="251"/>
      <c r="E139" s="251"/>
      <c r="F139" s="251"/>
      <c r="G139" s="251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141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x14ac:dyDescent="0.2">
      <c r="A140" s="238" t="s">
        <v>132</v>
      </c>
      <c r="B140" s="239" t="s">
        <v>105</v>
      </c>
      <c r="C140" s="262" t="s">
        <v>30</v>
      </c>
      <c r="D140" s="240"/>
      <c r="E140" s="241"/>
      <c r="F140" s="242"/>
      <c r="G140" s="242">
        <f>SUMIF(AG141:AG142,"&lt;&gt;NOR",G141:G142)</f>
        <v>0</v>
      </c>
      <c r="H140" s="242"/>
      <c r="I140" s="242">
        <f>SUM(I141:I142)</f>
        <v>0</v>
      </c>
      <c r="J140" s="242"/>
      <c r="K140" s="242">
        <f>SUM(K141:K142)</f>
        <v>0</v>
      </c>
      <c r="L140" s="242"/>
      <c r="M140" s="242">
        <f>SUM(M141:M142)</f>
        <v>0</v>
      </c>
      <c r="N140" s="242"/>
      <c r="O140" s="242">
        <f>SUM(O141:O142)</f>
        <v>0</v>
      </c>
      <c r="P140" s="242"/>
      <c r="Q140" s="242">
        <f>SUM(Q141:Q142)</f>
        <v>0</v>
      </c>
      <c r="R140" s="242"/>
      <c r="S140" s="242"/>
      <c r="T140" s="243"/>
      <c r="U140" s="237"/>
      <c r="V140" s="237">
        <f>SUM(V141:V142)</f>
        <v>0</v>
      </c>
      <c r="W140" s="237"/>
      <c r="X140" s="237"/>
      <c r="AG140" t="s">
        <v>133</v>
      </c>
    </row>
    <row r="141" spans="1:60" outlineLevel="1" x14ac:dyDescent="0.2">
      <c r="A141" s="244">
        <v>82</v>
      </c>
      <c r="B141" s="245" t="s">
        <v>546</v>
      </c>
      <c r="C141" s="263" t="s">
        <v>547</v>
      </c>
      <c r="D141" s="246" t="s">
        <v>337</v>
      </c>
      <c r="E141" s="247">
        <v>1</v>
      </c>
      <c r="F141" s="248"/>
      <c r="G141" s="249">
        <f>ROUND(E141*F141,2)</f>
        <v>0</v>
      </c>
      <c r="H141" s="248"/>
      <c r="I141" s="249">
        <f>ROUND(E141*H141,2)</f>
        <v>0</v>
      </c>
      <c r="J141" s="248"/>
      <c r="K141" s="249">
        <f>ROUND(E141*J141,2)</f>
        <v>0</v>
      </c>
      <c r="L141" s="249">
        <v>21</v>
      </c>
      <c r="M141" s="249">
        <f>G141*(1+L141/100)</f>
        <v>0</v>
      </c>
      <c r="N141" s="249">
        <v>0</v>
      </c>
      <c r="O141" s="249">
        <f>ROUND(E141*N141,2)</f>
        <v>0</v>
      </c>
      <c r="P141" s="249">
        <v>0</v>
      </c>
      <c r="Q141" s="249">
        <f>ROUND(E141*P141,2)</f>
        <v>0</v>
      </c>
      <c r="R141" s="249"/>
      <c r="S141" s="249" t="s">
        <v>137</v>
      </c>
      <c r="T141" s="250" t="s">
        <v>188</v>
      </c>
      <c r="U141" s="233">
        <v>0</v>
      </c>
      <c r="V141" s="233">
        <f>ROUND(E141*U141,2)</f>
        <v>0</v>
      </c>
      <c r="W141" s="233"/>
      <c r="X141" s="233" t="s">
        <v>338</v>
      </c>
      <c r="Y141" s="213"/>
      <c r="Z141" s="213"/>
      <c r="AA141" s="213"/>
      <c r="AB141" s="213"/>
      <c r="AC141" s="213"/>
      <c r="AD141" s="213"/>
      <c r="AE141" s="213"/>
      <c r="AF141" s="213"/>
      <c r="AG141" s="213" t="s">
        <v>519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33.75" outlineLevel="1" x14ac:dyDescent="0.2">
      <c r="A142" s="230"/>
      <c r="B142" s="231"/>
      <c r="C142" s="264" t="s">
        <v>548</v>
      </c>
      <c r="D142" s="251"/>
      <c r="E142" s="251"/>
      <c r="F142" s="251"/>
      <c r="G142" s="251"/>
      <c r="H142" s="233"/>
      <c r="I142" s="233"/>
      <c r="J142" s="233"/>
      <c r="K142" s="233"/>
      <c r="L142" s="233"/>
      <c r="M142" s="233"/>
      <c r="N142" s="233"/>
      <c r="O142" s="233"/>
      <c r="P142" s="233"/>
      <c r="Q142" s="233"/>
      <c r="R142" s="233"/>
      <c r="S142" s="233"/>
      <c r="T142" s="233"/>
      <c r="U142" s="233"/>
      <c r="V142" s="233"/>
      <c r="W142" s="233"/>
      <c r="X142" s="233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141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60" t="str">
        <f>C142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42" s="213"/>
      <c r="BC142" s="213"/>
      <c r="BD142" s="213"/>
      <c r="BE142" s="213"/>
      <c r="BF142" s="213"/>
      <c r="BG142" s="213"/>
      <c r="BH142" s="213"/>
    </row>
    <row r="143" spans="1:60" x14ac:dyDescent="0.2">
      <c r="A143" s="3"/>
      <c r="B143" s="4"/>
      <c r="C143" s="268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E143">
        <v>15</v>
      </c>
      <c r="AF143">
        <v>21</v>
      </c>
      <c r="AG143" t="s">
        <v>119</v>
      </c>
    </row>
    <row r="144" spans="1:60" x14ac:dyDescent="0.2">
      <c r="A144" s="216"/>
      <c r="B144" s="217" t="s">
        <v>31</v>
      </c>
      <c r="C144" s="269"/>
      <c r="D144" s="218"/>
      <c r="E144" s="219"/>
      <c r="F144" s="219"/>
      <c r="G144" s="261">
        <f>G8+G24+G28+G38+G44+G47+G52+G57+G61+G65+G79+G82+G94+G98+G101+G109+G140</f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f>SUMIF(L7:L142,AE143,G7:G142)</f>
        <v>0</v>
      </c>
      <c r="AF144">
        <f>SUMIF(L7:L142,AF143,G7:G142)</f>
        <v>0</v>
      </c>
      <c r="AG144" t="s">
        <v>345</v>
      </c>
    </row>
    <row r="145" spans="1:33" x14ac:dyDescent="0.2">
      <c r="A145" s="3"/>
      <c r="B145" s="4"/>
      <c r="C145" s="268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3"/>
      <c r="B146" s="4"/>
      <c r="C146" s="268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20" t="s">
        <v>346</v>
      </c>
      <c r="B147" s="220"/>
      <c r="C147" s="270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21"/>
      <c r="B148" s="222"/>
      <c r="C148" s="271"/>
      <c r="D148" s="222"/>
      <c r="E148" s="222"/>
      <c r="F148" s="222"/>
      <c r="G148" s="22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G148" t="s">
        <v>347</v>
      </c>
    </row>
    <row r="149" spans="1:33" x14ac:dyDescent="0.2">
      <c r="A149" s="224"/>
      <c r="B149" s="225"/>
      <c r="C149" s="272"/>
      <c r="D149" s="225"/>
      <c r="E149" s="225"/>
      <c r="F149" s="225"/>
      <c r="G149" s="226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224"/>
      <c r="B150" s="225"/>
      <c r="C150" s="272"/>
      <c r="D150" s="225"/>
      <c r="E150" s="225"/>
      <c r="F150" s="225"/>
      <c r="G150" s="226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A151" s="224"/>
      <c r="B151" s="225"/>
      <c r="C151" s="272"/>
      <c r="D151" s="225"/>
      <c r="E151" s="225"/>
      <c r="F151" s="225"/>
      <c r="G151" s="226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A152" s="227"/>
      <c r="B152" s="228"/>
      <c r="C152" s="273"/>
      <c r="D152" s="228"/>
      <c r="E152" s="228"/>
      <c r="F152" s="228"/>
      <c r="G152" s="229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33" x14ac:dyDescent="0.2">
      <c r="A153" s="3"/>
      <c r="B153" s="4"/>
      <c r="C153" s="268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33" x14ac:dyDescent="0.2">
      <c r="C154" s="274"/>
      <c r="D154" s="10"/>
      <c r="AG154" t="s">
        <v>348</v>
      </c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9">
    <mergeCell ref="C135:G135"/>
    <mergeCell ref="C136:G136"/>
    <mergeCell ref="C137:G137"/>
    <mergeCell ref="C139:G139"/>
    <mergeCell ref="C142:G142"/>
    <mergeCell ref="C129:G129"/>
    <mergeCell ref="C130:G130"/>
    <mergeCell ref="C131:G131"/>
    <mergeCell ref="C132:G132"/>
    <mergeCell ref="C133:G133"/>
    <mergeCell ref="C134:G134"/>
    <mergeCell ref="C122:G122"/>
    <mergeCell ref="C123:G123"/>
    <mergeCell ref="C124:G124"/>
    <mergeCell ref="C125:G125"/>
    <mergeCell ref="C126:G126"/>
    <mergeCell ref="C127:G127"/>
    <mergeCell ref="C115:G115"/>
    <mergeCell ref="C116:G116"/>
    <mergeCell ref="C117:G117"/>
    <mergeCell ref="C118:G118"/>
    <mergeCell ref="C120:G120"/>
    <mergeCell ref="C121:G121"/>
    <mergeCell ref="C96:G96"/>
    <mergeCell ref="C97:G97"/>
    <mergeCell ref="C111:G111"/>
    <mergeCell ref="C112:G112"/>
    <mergeCell ref="C113:G113"/>
    <mergeCell ref="C114:G114"/>
    <mergeCell ref="A1:G1"/>
    <mergeCell ref="C2:G2"/>
    <mergeCell ref="C3:G3"/>
    <mergeCell ref="C4:G4"/>
    <mergeCell ref="A147:C147"/>
    <mergeCell ref="A148:G152"/>
    <mergeCell ref="C41:G41"/>
    <mergeCell ref="C49:G49"/>
    <mergeCell ref="C51:G51"/>
    <mergeCell ref="C81:G8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PS02 PS02.01 Pol</vt:lpstr>
      <vt:lpstr>PS02 PS02.02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'PS02 PS02.01 Pol'!Názvy_tisku</vt:lpstr>
      <vt:lpstr>'PS02 PS02.02 Pol'!Názvy_tisku</vt:lpstr>
      <vt:lpstr>oadresa</vt:lpstr>
      <vt:lpstr>Stavba!Objednatel</vt:lpstr>
      <vt:lpstr>Stavba!Objekt</vt:lpstr>
      <vt:lpstr>'PS02 PS02.01 Pol'!Oblast_tisku</vt:lpstr>
      <vt:lpstr>'PS02 PS02.02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Mrázek Pavel</dc:creator>
  <cp:lastModifiedBy>Mrázek Pavel</cp:lastModifiedBy>
  <cp:lastPrinted>2019-03-19T12:27:02Z</cp:lastPrinted>
  <dcterms:created xsi:type="dcterms:W3CDTF">2009-04-08T07:15:50Z</dcterms:created>
  <dcterms:modified xsi:type="dcterms:W3CDTF">2021-04-29T12:13:49Z</dcterms:modified>
</cp:coreProperties>
</file>