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 Nabídky\N2020.04  ZUŠ Veveří - sanace\03 Rozpočet\02  Final - upřesnění položek\"/>
    </mc:Choice>
  </mc:AlternateContent>
  <xr:revisionPtr revIDLastSave="0" documentId="8_{86D74EF3-B12E-4929-805E-5F52D8EF1447}" xr6:coauthVersionLast="46" xr6:coauthVersionMax="46" xr10:uidLastSave="{00000000-0000-0000-0000-000000000000}"/>
  <bookViews>
    <workbookView xWindow="-12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Pol'!$A$1:$X$543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533" i="12"/>
  <c r="BA531" i="12"/>
  <c r="BA529" i="12"/>
  <c r="BA525" i="12"/>
  <c r="BA523" i="12"/>
  <c r="BA507" i="12"/>
  <c r="BA50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1" i="12"/>
  <c r="K21" i="12"/>
  <c r="O21" i="12"/>
  <c r="V21" i="12"/>
  <c r="G22" i="12"/>
  <c r="I22" i="12"/>
  <c r="I21" i="12" s="1"/>
  <c r="K22" i="12"/>
  <c r="M22" i="12"/>
  <c r="M21" i="12" s="1"/>
  <c r="O22" i="12"/>
  <c r="Q22" i="12"/>
  <c r="Q21" i="12" s="1"/>
  <c r="V22" i="12"/>
  <c r="G25" i="12"/>
  <c r="O25" i="12"/>
  <c r="G26" i="12"/>
  <c r="I26" i="12"/>
  <c r="I25" i="12" s="1"/>
  <c r="K26" i="12"/>
  <c r="M26" i="12"/>
  <c r="O26" i="12"/>
  <c r="Q26" i="12"/>
  <c r="Q25" i="12" s="1"/>
  <c r="V26" i="12"/>
  <c r="G30" i="12"/>
  <c r="M30" i="12" s="1"/>
  <c r="I30" i="12"/>
  <c r="K30" i="12"/>
  <c r="K25" i="12" s="1"/>
  <c r="O30" i="12"/>
  <c r="Q30" i="12"/>
  <c r="V30" i="12"/>
  <c r="V25" i="12" s="1"/>
  <c r="G34" i="12"/>
  <c r="I34" i="12"/>
  <c r="K34" i="12"/>
  <c r="M34" i="12"/>
  <c r="O34" i="12"/>
  <c r="Q34" i="12"/>
  <c r="V34" i="12"/>
  <c r="G38" i="12"/>
  <c r="O38" i="12"/>
  <c r="G39" i="12"/>
  <c r="I39" i="12"/>
  <c r="I38" i="12" s="1"/>
  <c r="K39" i="12"/>
  <c r="M39" i="12"/>
  <c r="O39" i="12"/>
  <c r="Q39" i="12"/>
  <c r="Q38" i="12" s="1"/>
  <c r="V39" i="12"/>
  <c r="G46" i="12"/>
  <c r="M46" i="12" s="1"/>
  <c r="I46" i="12"/>
  <c r="K46" i="12"/>
  <c r="K38" i="12" s="1"/>
  <c r="O46" i="12"/>
  <c r="Q46" i="12"/>
  <c r="V46" i="12"/>
  <c r="V38" i="12" s="1"/>
  <c r="G53" i="12"/>
  <c r="M53" i="12" s="1"/>
  <c r="M52" i="12" s="1"/>
  <c r="I53" i="12"/>
  <c r="K53" i="12"/>
  <c r="K52" i="12" s="1"/>
  <c r="O53" i="12"/>
  <c r="O52" i="12" s="1"/>
  <c r="Q53" i="12"/>
  <c r="V53" i="12"/>
  <c r="V52" i="12" s="1"/>
  <c r="G55" i="12"/>
  <c r="I55" i="12"/>
  <c r="I52" i="12" s="1"/>
  <c r="K55" i="12"/>
  <c r="M55" i="12"/>
  <c r="O55" i="12"/>
  <c r="Q55" i="12"/>
  <c r="Q52" i="12" s="1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2" i="12"/>
  <c r="I62" i="12"/>
  <c r="I61" i="12" s="1"/>
  <c r="K62" i="12"/>
  <c r="M62" i="12"/>
  <c r="O62" i="12"/>
  <c r="Q62" i="12"/>
  <c r="Q61" i="12" s="1"/>
  <c r="V62" i="12"/>
  <c r="G68" i="12"/>
  <c r="M68" i="12" s="1"/>
  <c r="I68" i="12"/>
  <c r="K68" i="12"/>
  <c r="K61" i="12" s="1"/>
  <c r="O68" i="12"/>
  <c r="Q68" i="12"/>
  <c r="V68" i="12"/>
  <c r="V61" i="12" s="1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O61" i="12" s="1"/>
  <c r="Q76" i="12"/>
  <c r="V76" i="12"/>
  <c r="G98" i="12"/>
  <c r="I98" i="12"/>
  <c r="K98" i="12"/>
  <c r="M98" i="12"/>
  <c r="O98" i="12"/>
  <c r="Q98" i="12"/>
  <c r="V98" i="12"/>
  <c r="G120" i="12"/>
  <c r="M120" i="12" s="1"/>
  <c r="I120" i="12"/>
  <c r="K120" i="12"/>
  <c r="O120" i="12"/>
  <c r="Q120" i="12"/>
  <c r="V120" i="12"/>
  <c r="G125" i="12"/>
  <c r="I125" i="12"/>
  <c r="K125" i="12"/>
  <c r="M125" i="12"/>
  <c r="O125" i="12"/>
  <c r="Q125" i="12"/>
  <c r="V125" i="12"/>
  <c r="G147" i="12"/>
  <c r="I147" i="12"/>
  <c r="I146" i="12" s="1"/>
  <c r="K147" i="12"/>
  <c r="M147" i="12"/>
  <c r="O147" i="12"/>
  <c r="Q147" i="12"/>
  <c r="Q146" i="12" s="1"/>
  <c r="V147" i="12"/>
  <c r="G150" i="12"/>
  <c r="M150" i="12" s="1"/>
  <c r="I150" i="12"/>
  <c r="K150" i="12"/>
  <c r="K146" i="12" s="1"/>
  <c r="O150" i="12"/>
  <c r="Q150" i="12"/>
  <c r="V150" i="12"/>
  <c r="V146" i="12" s="1"/>
  <c r="G153" i="12"/>
  <c r="I153" i="12"/>
  <c r="K153" i="12"/>
  <c r="M153" i="12"/>
  <c r="O153" i="12"/>
  <c r="Q153" i="12"/>
  <c r="V153" i="12"/>
  <c r="G163" i="12"/>
  <c r="M163" i="12" s="1"/>
  <c r="I163" i="12"/>
  <c r="K163" i="12"/>
  <c r="O163" i="12"/>
  <c r="O146" i="12" s="1"/>
  <c r="Q163" i="12"/>
  <c r="V163" i="12"/>
  <c r="G173" i="12"/>
  <c r="I173" i="12"/>
  <c r="K173" i="12"/>
  <c r="M173" i="12"/>
  <c r="O173" i="12"/>
  <c r="Q173" i="12"/>
  <c r="V173" i="12"/>
  <c r="G182" i="12"/>
  <c r="M182" i="12" s="1"/>
  <c r="I182" i="12"/>
  <c r="K182" i="12"/>
  <c r="O182" i="12"/>
  <c r="Q182" i="12"/>
  <c r="V182" i="12"/>
  <c r="G184" i="12"/>
  <c r="I184" i="12"/>
  <c r="K184" i="12"/>
  <c r="M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G187" i="12" s="1"/>
  <c r="I188" i="12"/>
  <c r="K188" i="12"/>
  <c r="K187" i="12" s="1"/>
  <c r="O188" i="12"/>
  <c r="O187" i="12" s="1"/>
  <c r="Q188" i="12"/>
  <c r="V188" i="12"/>
  <c r="V187" i="12" s="1"/>
  <c r="G192" i="12"/>
  <c r="I192" i="12"/>
  <c r="K192" i="12"/>
  <c r="M192" i="12"/>
  <c r="O192" i="12"/>
  <c r="Q192" i="12"/>
  <c r="V192" i="12"/>
  <c r="G206" i="12"/>
  <c r="M206" i="12" s="1"/>
  <c r="I206" i="12"/>
  <c r="K206" i="12"/>
  <c r="O206" i="12"/>
  <c r="Q206" i="12"/>
  <c r="V206" i="12"/>
  <c r="G220" i="12"/>
  <c r="I220" i="12"/>
  <c r="I187" i="12" s="1"/>
  <c r="K220" i="12"/>
  <c r="M220" i="12"/>
  <c r="O220" i="12"/>
  <c r="Q220" i="12"/>
  <c r="Q187" i="12" s="1"/>
  <c r="V220" i="12"/>
  <c r="G224" i="12"/>
  <c r="M224" i="12" s="1"/>
  <c r="I224" i="12"/>
  <c r="K224" i="12"/>
  <c r="O224" i="12"/>
  <c r="Q224" i="12"/>
  <c r="V224" i="12"/>
  <c r="G238" i="12"/>
  <c r="I238" i="12"/>
  <c r="K238" i="12"/>
  <c r="M238" i="12"/>
  <c r="O238" i="12"/>
  <c r="Q238" i="12"/>
  <c r="V238" i="12"/>
  <c r="G253" i="12"/>
  <c r="I253" i="12"/>
  <c r="I252" i="12" s="1"/>
  <c r="K253" i="12"/>
  <c r="M253" i="12"/>
  <c r="O253" i="12"/>
  <c r="Q253" i="12"/>
  <c r="Q252" i="12" s="1"/>
  <c r="V253" i="12"/>
  <c r="G255" i="12"/>
  <c r="M255" i="12" s="1"/>
  <c r="I255" i="12"/>
  <c r="K255" i="12"/>
  <c r="K252" i="12" s="1"/>
  <c r="O255" i="12"/>
  <c r="Q255" i="12"/>
  <c r="V255" i="12"/>
  <c r="V252" i="12" s="1"/>
  <c r="G258" i="12"/>
  <c r="I258" i="12"/>
  <c r="K258" i="12"/>
  <c r="M258" i="12"/>
  <c r="O258" i="12"/>
  <c r="Q258" i="12"/>
  <c r="V258" i="12"/>
  <c r="G260" i="12"/>
  <c r="M260" i="12" s="1"/>
  <c r="I260" i="12"/>
  <c r="K260" i="12"/>
  <c r="O260" i="12"/>
  <c r="O252" i="12" s="1"/>
  <c r="Q260" i="12"/>
  <c r="V260" i="12"/>
  <c r="I261" i="12"/>
  <c r="Q261" i="12"/>
  <c r="G262" i="12"/>
  <c r="G261" i="12" s="1"/>
  <c r="I262" i="12"/>
  <c r="K262" i="12"/>
  <c r="K261" i="12" s="1"/>
  <c r="O262" i="12"/>
  <c r="O261" i="12" s="1"/>
  <c r="Q262" i="12"/>
  <c r="V262" i="12"/>
  <c r="V261" i="12" s="1"/>
  <c r="I263" i="12"/>
  <c r="Q263" i="12"/>
  <c r="G264" i="12"/>
  <c r="M264" i="12" s="1"/>
  <c r="M263" i="12" s="1"/>
  <c r="I264" i="12"/>
  <c r="K264" i="12"/>
  <c r="K263" i="12" s="1"/>
  <c r="O264" i="12"/>
  <c r="O263" i="12" s="1"/>
  <c r="Q264" i="12"/>
  <c r="V264" i="12"/>
  <c r="V263" i="12" s="1"/>
  <c r="I266" i="12"/>
  <c r="Q266" i="12"/>
  <c r="G267" i="12"/>
  <c r="G266" i="12" s="1"/>
  <c r="I267" i="12"/>
  <c r="K267" i="12"/>
  <c r="K266" i="12" s="1"/>
  <c r="O267" i="12"/>
  <c r="O266" i="12" s="1"/>
  <c r="Q267" i="12"/>
  <c r="V267" i="12"/>
  <c r="V266" i="12" s="1"/>
  <c r="G271" i="12"/>
  <c r="M271" i="12" s="1"/>
  <c r="M270" i="12" s="1"/>
  <c r="I271" i="12"/>
  <c r="K271" i="12"/>
  <c r="K270" i="12" s="1"/>
  <c r="O271" i="12"/>
  <c r="O270" i="12" s="1"/>
  <c r="Q271" i="12"/>
  <c r="V271" i="12"/>
  <c r="V270" i="12" s="1"/>
  <c r="G272" i="12"/>
  <c r="I272" i="12"/>
  <c r="I270" i="12" s="1"/>
  <c r="K272" i="12"/>
  <c r="M272" i="12"/>
  <c r="O272" i="12"/>
  <c r="Q272" i="12"/>
  <c r="Q270" i="12" s="1"/>
  <c r="V272" i="12"/>
  <c r="G273" i="12"/>
  <c r="M273" i="12" s="1"/>
  <c r="I273" i="12"/>
  <c r="K273" i="12"/>
  <c r="O273" i="12"/>
  <c r="Q273" i="12"/>
  <c r="V273" i="12"/>
  <c r="G275" i="12"/>
  <c r="M275" i="12" s="1"/>
  <c r="M274" i="12" s="1"/>
  <c r="I275" i="12"/>
  <c r="I274" i="12" s="1"/>
  <c r="K275" i="12"/>
  <c r="K274" i="12" s="1"/>
  <c r="O275" i="12"/>
  <c r="O274" i="12" s="1"/>
  <c r="Q275" i="12"/>
  <c r="Q274" i="12" s="1"/>
  <c r="V275" i="12"/>
  <c r="V274" i="12" s="1"/>
  <c r="G277" i="12"/>
  <c r="I277" i="12"/>
  <c r="K277" i="12"/>
  <c r="M277" i="12"/>
  <c r="O277" i="12"/>
  <c r="Q277" i="12"/>
  <c r="V277" i="12"/>
  <c r="G279" i="12"/>
  <c r="I279" i="12"/>
  <c r="K279" i="12"/>
  <c r="M279" i="12"/>
  <c r="O279" i="12"/>
  <c r="Q279" i="12"/>
  <c r="V279" i="12"/>
  <c r="G281" i="12"/>
  <c r="I281" i="12"/>
  <c r="K281" i="12"/>
  <c r="M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I285" i="12"/>
  <c r="K285" i="12"/>
  <c r="M285" i="12"/>
  <c r="O285" i="12"/>
  <c r="Q285" i="12"/>
  <c r="V285" i="12"/>
  <c r="G296" i="12"/>
  <c r="I296" i="12"/>
  <c r="K296" i="12"/>
  <c r="M296" i="12"/>
  <c r="O296" i="12"/>
  <c r="Q296" i="12"/>
  <c r="V296" i="12"/>
  <c r="G299" i="12"/>
  <c r="I299" i="12"/>
  <c r="K299" i="12"/>
  <c r="M299" i="12"/>
  <c r="O299" i="12"/>
  <c r="Q299" i="12"/>
  <c r="V299" i="12"/>
  <c r="G301" i="12"/>
  <c r="M301" i="12" s="1"/>
  <c r="I301" i="12"/>
  <c r="K301" i="12"/>
  <c r="O301" i="12"/>
  <c r="Q301" i="12"/>
  <c r="V301" i="12"/>
  <c r="G315" i="12"/>
  <c r="I315" i="12"/>
  <c r="K315" i="12"/>
  <c r="M315" i="12"/>
  <c r="O315" i="12"/>
  <c r="Q315" i="12"/>
  <c r="V315" i="12"/>
  <c r="G328" i="12"/>
  <c r="M328" i="12" s="1"/>
  <c r="I328" i="12"/>
  <c r="K328" i="12"/>
  <c r="O328" i="12"/>
  <c r="Q328" i="12"/>
  <c r="V328" i="12"/>
  <c r="G332" i="12"/>
  <c r="I332" i="12"/>
  <c r="K332" i="12"/>
  <c r="M332" i="12"/>
  <c r="O332" i="12"/>
  <c r="Q332" i="12"/>
  <c r="V332" i="12"/>
  <c r="G359" i="12"/>
  <c r="M359" i="12" s="1"/>
  <c r="I359" i="12"/>
  <c r="K359" i="12"/>
  <c r="O359" i="12"/>
  <c r="Q359" i="12"/>
  <c r="V359" i="12"/>
  <c r="I361" i="12"/>
  <c r="Q361" i="12"/>
  <c r="G362" i="12"/>
  <c r="G361" i="12" s="1"/>
  <c r="I362" i="12"/>
  <c r="K362" i="12"/>
  <c r="K361" i="12" s="1"/>
  <c r="O362" i="12"/>
  <c r="O361" i="12" s="1"/>
  <c r="Q362" i="12"/>
  <c r="V362" i="12"/>
  <c r="V361" i="12" s="1"/>
  <c r="G364" i="12"/>
  <c r="M364" i="12" s="1"/>
  <c r="I364" i="12"/>
  <c r="I363" i="12" s="1"/>
  <c r="K364" i="12"/>
  <c r="K363" i="12" s="1"/>
  <c r="O364" i="12"/>
  <c r="O363" i="12" s="1"/>
  <c r="Q364" i="12"/>
  <c r="Q363" i="12" s="1"/>
  <c r="V364" i="12"/>
  <c r="V363" i="12" s="1"/>
  <c r="G392" i="12"/>
  <c r="I392" i="12"/>
  <c r="K392" i="12"/>
  <c r="M392" i="12"/>
  <c r="O392" i="12"/>
  <c r="Q392" i="12"/>
  <c r="V392" i="12"/>
  <c r="G394" i="12"/>
  <c r="I394" i="12"/>
  <c r="K394" i="12"/>
  <c r="M394" i="12"/>
  <c r="O394" i="12"/>
  <c r="Q394" i="12"/>
  <c r="V394" i="12"/>
  <c r="G395" i="12"/>
  <c r="I395" i="12"/>
  <c r="K395" i="12"/>
  <c r="M395" i="12"/>
  <c r="O395" i="12"/>
  <c r="Q395" i="12"/>
  <c r="V395" i="12"/>
  <c r="G400" i="12"/>
  <c r="M400" i="12" s="1"/>
  <c r="I400" i="12"/>
  <c r="K400" i="12"/>
  <c r="O400" i="12"/>
  <c r="Q400" i="12"/>
  <c r="V400" i="12"/>
  <c r="G402" i="12"/>
  <c r="G401" i="12" s="1"/>
  <c r="I402" i="12"/>
  <c r="K402" i="12"/>
  <c r="K401" i="12" s="1"/>
  <c r="O402" i="12"/>
  <c r="O401" i="12" s="1"/>
  <c r="Q402" i="12"/>
  <c r="V402" i="12"/>
  <c r="V401" i="12" s="1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I401" i="12" s="1"/>
  <c r="K405" i="12"/>
  <c r="O405" i="12"/>
  <c r="Q405" i="12"/>
  <c r="Q401" i="12" s="1"/>
  <c r="V405" i="12"/>
  <c r="G406" i="12"/>
  <c r="M406" i="12" s="1"/>
  <c r="I406" i="12"/>
  <c r="K406" i="12"/>
  <c r="O406" i="12"/>
  <c r="Q406" i="12"/>
  <c r="V406" i="12"/>
  <c r="G407" i="12"/>
  <c r="I407" i="12"/>
  <c r="K407" i="12"/>
  <c r="M407" i="12"/>
  <c r="O407" i="12"/>
  <c r="Q407" i="12"/>
  <c r="V407" i="12"/>
  <c r="G408" i="12"/>
  <c r="M408" i="12" s="1"/>
  <c r="I408" i="12"/>
  <c r="K408" i="12"/>
  <c r="O408" i="12"/>
  <c r="Q408" i="12"/>
  <c r="V408" i="12"/>
  <c r="G410" i="12"/>
  <c r="M410" i="12" s="1"/>
  <c r="I410" i="12"/>
  <c r="K410" i="12"/>
  <c r="K409" i="12" s="1"/>
  <c r="O410" i="12"/>
  <c r="Q410" i="12"/>
  <c r="V410" i="12"/>
  <c r="V409" i="12" s="1"/>
  <c r="G411" i="12"/>
  <c r="I411" i="12"/>
  <c r="K411" i="12"/>
  <c r="M411" i="12"/>
  <c r="O411" i="12"/>
  <c r="Q411" i="12"/>
  <c r="V411" i="12"/>
  <c r="G412" i="12"/>
  <c r="G409" i="12" s="1"/>
  <c r="I412" i="12"/>
  <c r="K412" i="12"/>
  <c r="O412" i="12"/>
  <c r="O409" i="12" s="1"/>
  <c r="Q412" i="12"/>
  <c r="V412" i="12"/>
  <c r="G413" i="12"/>
  <c r="M413" i="12" s="1"/>
  <c r="I413" i="12"/>
  <c r="I409" i="12" s="1"/>
  <c r="K413" i="12"/>
  <c r="O413" i="12"/>
  <c r="Q413" i="12"/>
  <c r="Q409" i="12" s="1"/>
  <c r="V413" i="12"/>
  <c r="K414" i="12"/>
  <c r="V414" i="12"/>
  <c r="G415" i="12"/>
  <c r="I415" i="12"/>
  <c r="I414" i="12" s="1"/>
  <c r="K415" i="12"/>
  <c r="M415" i="12"/>
  <c r="O415" i="12"/>
  <c r="Q415" i="12"/>
  <c r="Q414" i="12" s="1"/>
  <c r="V415" i="12"/>
  <c r="G416" i="12"/>
  <c r="G414" i="12" s="1"/>
  <c r="I416" i="12"/>
  <c r="K416" i="12"/>
  <c r="O416" i="12"/>
  <c r="O414" i="12" s="1"/>
  <c r="Q416" i="12"/>
  <c r="V416" i="12"/>
  <c r="G417" i="12"/>
  <c r="I417" i="12"/>
  <c r="K417" i="12"/>
  <c r="M417" i="12"/>
  <c r="O417" i="12"/>
  <c r="Q417" i="12"/>
  <c r="V417" i="12"/>
  <c r="G418" i="12"/>
  <c r="K418" i="12"/>
  <c r="O418" i="12"/>
  <c r="V418" i="12"/>
  <c r="G419" i="12"/>
  <c r="I419" i="12"/>
  <c r="I418" i="12" s="1"/>
  <c r="K419" i="12"/>
  <c r="M419" i="12"/>
  <c r="M418" i="12" s="1"/>
  <c r="O419" i="12"/>
  <c r="Q419" i="12"/>
  <c r="Q418" i="12" s="1"/>
  <c r="V419" i="12"/>
  <c r="G420" i="12"/>
  <c r="K420" i="12"/>
  <c r="O420" i="12"/>
  <c r="V420" i="12"/>
  <c r="G421" i="12"/>
  <c r="I421" i="12"/>
  <c r="I420" i="12" s="1"/>
  <c r="K421" i="12"/>
  <c r="M421" i="12"/>
  <c r="M420" i="12" s="1"/>
  <c r="O421" i="12"/>
  <c r="Q421" i="12"/>
  <c r="Q420" i="12" s="1"/>
  <c r="V421" i="12"/>
  <c r="G426" i="12"/>
  <c r="I426" i="12"/>
  <c r="I425" i="12" s="1"/>
  <c r="K426" i="12"/>
  <c r="M426" i="12"/>
  <c r="O426" i="12"/>
  <c r="Q426" i="12"/>
  <c r="Q425" i="12" s="1"/>
  <c r="V426" i="12"/>
  <c r="G428" i="12"/>
  <c r="G425" i="12" s="1"/>
  <c r="I428" i="12"/>
  <c r="K428" i="12"/>
  <c r="O428" i="12"/>
  <c r="O425" i="12" s="1"/>
  <c r="Q428" i="12"/>
  <c r="V428" i="12"/>
  <c r="G430" i="12"/>
  <c r="I430" i="12"/>
  <c r="K430" i="12"/>
  <c r="M430" i="12"/>
  <c r="O430" i="12"/>
  <c r="Q430" i="12"/>
  <c r="V430" i="12"/>
  <c r="G431" i="12"/>
  <c r="M431" i="12" s="1"/>
  <c r="I431" i="12"/>
  <c r="K431" i="12"/>
  <c r="K425" i="12" s="1"/>
  <c r="O431" i="12"/>
  <c r="Q431" i="12"/>
  <c r="V431" i="12"/>
  <c r="V425" i="12" s="1"/>
  <c r="G434" i="12"/>
  <c r="I434" i="12"/>
  <c r="K434" i="12"/>
  <c r="M434" i="12"/>
  <c r="O434" i="12"/>
  <c r="Q434" i="12"/>
  <c r="V434" i="12"/>
  <c r="G436" i="12"/>
  <c r="M436" i="12" s="1"/>
  <c r="I436" i="12"/>
  <c r="K436" i="12"/>
  <c r="O436" i="12"/>
  <c r="Q436" i="12"/>
  <c r="V436" i="12"/>
  <c r="G438" i="12"/>
  <c r="I438" i="12"/>
  <c r="K438" i="12"/>
  <c r="M438" i="12"/>
  <c r="O438" i="12"/>
  <c r="Q438" i="12"/>
  <c r="V438" i="12"/>
  <c r="G440" i="12"/>
  <c r="M440" i="12" s="1"/>
  <c r="I440" i="12"/>
  <c r="K440" i="12"/>
  <c r="O440" i="12"/>
  <c r="Q440" i="12"/>
  <c r="V440" i="12"/>
  <c r="G442" i="12"/>
  <c r="I442" i="12"/>
  <c r="K442" i="12"/>
  <c r="M442" i="12"/>
  <c r="O442" i="12"/>
  <c r="Q442" i="12"/>
  <c r="V442" i="12"/>
  <c r="G443" i="12"/>
  <c r="O443" i="12"/>
  <c r="G444" i="12"/>
  <c r="I444" i="12"/>
  <c r="I443" i="12" s="1"/>
  <c r="K444" i="12"/>
  <c r="M444" i="12"/>
  <c r="O444" i="12"/>
  <c r="Q444" i="12"/>
  <c r="Q443" i="12" s="1"/>
  <c r="V444" i="12"/>
  <c r="G446" i="12"/>
  <c r="M446" i="12" s="1"/>
  <c r="I446" i="12"/>
  <c r="K446" i="12"/>
  <c r="K443" i="12" s="1"/>
  <c r="O446" i="12"/>
  <c r="Q446" i="12"/>
  <c r="V446" i="12"/>
  <c r="V443" i="12" s="1"/>
  <c r="I448" i="12"/>
  <c r="Q448" i="12"/>
  <c r="G449" i="12"/>
  <c r="M449" i="12" s="1"/>
  <c r="M448" i="12" s="1"/>
  <c r="I449" i="12"/>
  <c r="K449" i="12"/>
  <c r="K448" i="12" s="1"/>
  <c r="O449" i="12"/>
  <c r="O448" i="12" s="1"/>
  <c r="Q449" i="12"/>
  <c r="V449" i="12"/>
  <c r="V448" i="12" s="1"/>
  <c r="I454" i="12"/>
  <c r="Q454" i="12"/>
  <c r="G455" i="12"/>
  <c r="G454" i="12" s="1"/>
  <c r="I455" i="12"/>
  <c r="K455" i="12"/>
  <c r="K454" i="12" s="1"/>
  <c r="O455" i="12"/>
  <c r="O454" i="12" s="1"/>
  <c r="Q455" i="12"/>
  <c r="V455" i="12"/>
  <c r="V454" i="12" s="1"/>
  <c r="G475" i="12"/>
  <c r="I475" i="12"/>
  <c r="K475" i="12"/>
  <c r="M475" i="12"/>
  <c r="O475" i="12"/>
  <c r="Q475" i="12"/>
  <c r="V475" i="12"/>
  <c r="G495" i="12"/>
  <c r="M495" i="12" s="1"/>
  <c r="I495" i="12"/>
  <c r="K495" i="12"/>
  <c r="O495" i="12"/>
  <c r="Q495" i="12"/>
  <c r="V495" i="12"/>
  <c r="I504" i="12"/>
  <c r="Q504" i="12"/>
  <c r="G505" i="12"/>
  <c r="G504" i="12" s="1"/>
  <c r="I505" i="12"/>
  <c r="K505" i="12"/>
  <c r="K504" i="12" s="1"/>
  <c r="O505" i="12"/>
  <c r="O504" i="12" s="1"/>
  <c r="Q505" i="12"/>
  <c r="V505" i="12"/>
  <c r="V504" i="12" s="1"/>
  <c r="G510" i="12"/>
  <c r="M510" i="12" s="1"/>
  <c r="I510" i="12"/>
  <c r="K510" i="12"/>
  <c r="K509" i="12" s="1"/>
  <c r="O510" i="12"/>
  <c r="O509" i="12" s="1"/>
  <c r="Q510" i="12"/>
  <c r="V510" i="12"/>
  <c r="V509" i="12" s="1"/>
  <c r="G511" i="12"/>
  <c r="I511" i="12"/>
  <c r="I509" i="12" s="1"/>
  <c r="K511" i="12"/>
  <c r="M511" i="12"/>
  <c r="O511" i="12"/>
  <c r="Q511" i="12"/>
  <c r="Q509" i="12" s="1"/>
  <c r="V511" i="12"/>
  <c r="G512" i="12"/>
  <c r="M512" i="12" s="1"/>
  <c r="I512" i="12"/>
  <c r="K512" i="12"/>
  <c r="O512" i="12"/>
  <c r="Q512" i="12"/>
  <c r="V512" i="12"/>
  <c r="G514" i="12"/>
  <c r="I514" i="12"/>
  <c r="K514" i="12"/>
  <c r="M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I516" i="12"/>
  <c r="K516" i="12"/>
  <c r="M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I518" i="12"/>
  <c r="K518" i="12"/>
  <c r="M518" i="12"/>
  <c r="O518" i="12"/>
  <c r="Q518" i="12"/>
  <c r="V518" i="12"/>
  <c r="G519" i="12"/>
  <c r="G520" i="12"/>
  <c r="I520" i="12"/>
  <c r="I519" i="12" s="1"/>
  <c r="K520" i="12"/>
  <c r="M520" i="12"/>
  <c r="O520" i="12"/>
  <c r="Q520" i="12"/>
  <c r="Q519" i="12" s="1"/>
  <c r="V520" i="12"/>
  <c r="G522" i="12"/>
  <c r="M522" i="12" s="1"/>
  <c r="I522" i="12"/>
  <c r="K522" i="12"/>
  <c r="K519" i="12" s="1"/>
  <c r="O522" i="12"/>
  <c r="Q522" i="12"/>
  <c r="V522" i="12"/>
  <c r="V519" i="12" s="1"/>
  <c r="G524" i="12"/>
  <c r="I524" i="12"/>
  <c r="K524" i="12"/>
  <c r="M524" i="12"/>
  <c r="O524" i="12"/>
  <c r="Q524" i="12"/>
  <c r="V524" i="12"/>
  <c r="G526" i="12"/>
  <c r="M526" i="12" s="1"/>
  <c r="I526" i="12"/>
  <c r="K526" i="12"/>
  <c r="O526" i="12"/>
  <c r="O519" i="12" s="1"/>
  <c r="Q526" i="12"/>
  <c r="V526" i="12"/>
  <c r="I527" i="12"/>
  <c r="Q527" i="12"/>
  <c r="G528" i="12"/>
  <c r="G527" i="12" s="1"/>
  <c r="I528" i="12"/>
  <c r="K528" i="12"/>
  <c r="K527" i="12" s="1"/>
  <c r="O528" i="12"/>
  <c r="O527" i="12" s="1"/>
  <c r="Q528" i="12"/>
  <c r="V528" i="12"/>
  <c r="V527" i="12" s="1"/>
  <c r="G530" i="12"/>
  <c r="I530" i="12"/>
  <c r="K530" i="12"/>
  <c r="M530" i="12"/>
  <c r="O530" i="12"/>
  <c r="Q530" i="12"/>
  <c r="V530" i="12"/>
  <c r="AE533" i="12"/>
  <c r="AF533" i="12"/>
  <c r="I20" i="1"/>
  <c r="I19" i="1"/>
  <c r="I18" i="1"/>
  <c r="I17" i="1"/>
  <c r="I16" i="1"/>
  <c r="F42" i="1"/>
  <c r="G23" i="1" s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8" i="1" l="1"/>
  <c r="J77" i="1" s="1"/>
  <c r="J54" i="1"/>
  <c r="J57" i="1"/>
  <c r="J61" i="1"/>
  <c r="J63" i="1"/>
  <c r="J65" i="1"/>
  <c r="J67" i="1"/>
  <c r="J69" i="1"/>
  <c r="J49" i="1"/>
  <c r="J55" i="1"/>
  <c r="J75" i="1"/>
  <c r="J51" i="1"/>
  <c r="J56" i="1"/>
  <c r="J58" i="1"/>
  <c r="J60" i="1"/>
  <c r="J62" i="1"/>
  <c r="J64" i="1"/>
  <c r="J66" i="1"/>
  <c r="J68" i="1"/>
  <c r="J70" i="1"/>
  <c r="J73" i="1"/>
  <c r="J52" i="1"/>
  <c r="J71" i="1"/>
  <c r="J53" i="1"/>
  <c r="J72" i="1"/>
  <c r="J74" i="1"/>
  <c r="J76" i="1"/>
  <c r="J50" i="1"/>
  <c r="G26" i="1"/>
  <c r="A26" i="1"/>
  <c r="A23" i="1"/>
  <c r="G28" i="1"/>
  <c r="M443" i="12"/>
  <c r="M61" i="12"/>
  <c r="M25" i="12"/>
  <c r="M8" i="12"/>
  <c r="M146" i="12"/>
  <c r="M519" i="12"/>
  <c r="M509" i="12"/>
  <c r="M363" i="12"/>
  <c r="M252" i="12"/>
  <c r="M38" i="12"/>
  <c r="M528" i="12"/>
  <c r="M527" i="12" s="1"/>
  <c r="G509" i="12"/>
  <c r="M505" i="12"/>
  <c r="M504" i="12" s="1"/>
  <c r="M455" i="12"/>
  <c r="M454" i="12" s="1"/>
  <c r="G448" i="12"/>
  <c r="M402" i="12"/>
  <c r="M401" i="12" s="1"/>
  <c r="G363" i="12"/>
  <c r="M362" i="12"/>
  <c r="M361" i="12" s="1"/>
  <c r="G274" i="12"/>
  <c r="G270" i="12"/>
  <c r="M267" i="12"/>
  <c r="M266" i="12" s="1"/>
  <c r="G263" i="12"/>
  <c r="M262" i="12"/>
  <c r="M261" i="12" s="1"/>
  <c r="M188" i="12"/>
  <c r="M187" i="12" s="1"/>
  <c r="G52" i="12"/>
  <c r="G252" i="12"/>
  <c r="G146" i="12"/>
  <c r="G61" i="12"/>
  <c r="G8" i="12"/>
  <c r="M428" i="12"/>
  <c r="M425" i="12" s="1"/>
  <c r="M416" i="12"/>
  <c r="M414" i="12" s="1"/>
  <c r="M412" i="12"/>
  <c r="M409" i="12" s="1"/>
  <c r="I21" i="1"/>
  <c r="I39" i="1"/>
  <c r="I42" i="1" s="1"/>
  <c r="J59" i="1" l="1"/>
  <c r="J78" i="1" s="1"/>
  <c r="A24" i="1"/>
  <c r="G24" i="1"/>
  <c r="A27" i="1" s="1"/>
  <c r="J41" i="1"/>
  <c r="J39" i="1"/>
  <c r="J42" i="1" s="1"/>
  <c r="J40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Vlastimil Tomášek</author>
  </authors>
  <commentList>
    <comment ref="S6" authorId="0" shapeId="0" xr:uid="{9527E952-799F-4406-8FA1-FF983176C2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D101E4-AD4B-4176-9463-95CE5D1D39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<sst xmlns="http://schemas.openxmlformats.org/spreadsheetml/2006/main" count="1876" uniqueCount="531">
  <si>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</si>
  <si>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</si>
  <si>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</si>
  <si>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</si>
  <si>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</si>
  <si>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</si>
  <si>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</si>
  <si>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</si>
  <si>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</si>
  <si>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</si>
  <si>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</si>
  <si>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</si>
  <si>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</si>
  <si>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</si>
  <si>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</si>
  <si>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</si>
  <si>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</si>
  <si>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</si>
  <si>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</si>
  <si>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</si>
  <si>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</si>
  <si>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</si>
  <si>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</si>
  <si>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</si>
  <si>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</si>
  <si>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</si>
  <si>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</si>
  <si>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</si>
  <si>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</si>
  <si>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</si>
  <si>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</si>
  <si>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</si>
  <si>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</si>
  <si>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</si>
  <si>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</si>
  <si>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</si>
  <si>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</si>
  <si>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</si>
  <si>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</si>
  <si>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</si>
  <si>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</si>
  <si>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</si>
  <si>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</si>
  <si>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</si>
  <si>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Sanace suterénu</t>
  </si>
  <si>
    <t>Objekt:</t>
  </si>
  <si>
    <t>Rozpočet:</t>
  </si>
  <si>
    <t>N2020.04</t>
  </si>
  <si>
    <t>ZUŠ Veveří 133 - sanace suterénu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</si>
  <si>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</si>
  <si>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</si>
  <si>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</si>
  <si>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</si>
  <si>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</si>
  <si>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</si>
  <si>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</si>
  <si>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</si>
  <si>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</si>
  <si>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</si>
  <si>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</si>
  <si>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</si>
  <si>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</si>
  <si>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</si>
  <si>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</si>
  <si>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</si>
  <si>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</si>
  <si>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</si>
  <si>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</si>
  <si>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</si>
  <si>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</si>
  <si>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</si>
  <si>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</si>
  <si>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</si>
  <si>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</si>
  <si>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</si>
  <si>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</si>
  <si>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</si>
  <si>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</si>
  <si>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</si>
  <si>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</si>
  <si>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</si>
  <si>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</si>
  <si>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</si>
  <si>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</si>
  <si>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</si>
  <si>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</si>
  <si>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</si>
  <si>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</si>
  <si>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</si>
  <si>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</si>
  <si>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</si>
  <si>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</si>
  <si>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</si>
  <si>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</si>
  <si>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</si>
  <si>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</si>
  <si>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</si>
  <si>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</si>
  <si>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</si>
  <si>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</si>
  <si>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782</t>
  </si>
  <si>
    <t>Konstrukce z přírodního kamene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</si>
  <si>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</si>
  <si>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</si>
  <si>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</si>
  <si>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</si>
  <si>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</si>
  <si>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</si>
  <si>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</si>
  <si>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</si>
  <si>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</si>
  <si>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</si>
  <si>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</si>
  <si>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</si>
  <si>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</si>
  <si>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</si>
  <si>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</si>
  <si>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</si>
  <si>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</si>
  <si>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</si>
  <si>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</si>
  <si>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</si>
  <si>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</si>
  <si>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</si>
  <si>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</si>
  <si>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</si>
  <si>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</si>
  <si>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</si>
  <si>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</si>
  <si>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</si>
  <si>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</si>
  <si>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</si>
  <si>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</si>
  <si>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</si>
  <si>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</si>
  <si>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</si>
  <si>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</si>
  <si>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</si>
  <si>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</si>
  <si>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</si>
  <si>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</si>
  <si>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21/ I</t>
  </si>
  <si>
    <t>RTS 20/ II</t>
  </si>
  <si>
    <t>Práce</t>
  </si>
  <si>
    <t>POL1_</t>
  </si>
  <si>
    <t>zámková dlažba : (7,460+3,580+7,460+2,50)*0,3</t>
  </si>
  <si>
    <t>VV</t>
  </si>
  <si>
    <t>113107522R00</t>
  </si>
  <si>
    <t>Odstranění podkladu pl. 50 m2,kam.drcené tl.22 cm</t>
  </si>
  <si>
    <t>zámk.dlažba : (7,460+3,580+7,460+2,50)*0,3</t>
  </si>
  <si>
    <t>asf. chodník : 12,0*0,3</t>
  </si>
  <si>
    <t>113108308R00</t>
  </si>
  <si>
    <t>Odstranění asfaltové vrstvy pl. do 50 m2, tl. 8 cm</t>
  </si>
  <si>
    <t>12,0*0,3</t>
  </si>
  <si>
    <t>139601102R00</t>
  </si>
  <si>
    <t>Ruční výkop jam, rýh a šachet v hornině tř. 3</t>
  </si>
  <si>
    <t>m3</t>
  </si>
  <si>
    <t>174101102R00</t>
  </si>
  <si>
    <t>Zásyp ruční se zhutněním</t>
  </si>
  <si>
    <t>zámková dlažba : (7,460+3,580+7,460+2,50)*0,3*0,17</t>
  </si>
  <si>
    <t>asf. chodník : 12,0*0,3*0,12</t>
  </si>
  <si>
    <t>výkopek : 10,58</t>
  </si>
  <si>
    <t>281606113R00</t>
  </si>
  <si>
    <t>Beztlaková chem.injektáž zdiva cihlového tl. 60 cm</t>
  </si>
  <si>
    <t>m</t>
  </si>
  <si>
    <t>vnější sokl : 42,0*2</t>
  </si>
  <si>
    <t>anglické dvorky : 13,50*2</t>
  </si>
  <si>
    <t>319211321RT1</t>
  </si>
  <si>
    <t>Těsnicí stěrka na svislé ploše tl. do 5 mm maltou webertec 933</t>
  </si>
  <si>
    <t xml:space="preserve">přes injektáže - 0,6 m : </t>
  </si>
  <si>
    <t>vnější sokl : 42,0*0,6</t>
  </si>
  <si>
    <t>anglické dvorky : 13,50*0,6</t>
  </si>
  <si>
    <t>319211322RT1</t>
  </si>
  <si>
    <t>Těsnicí stěrka na svislé ploše tl.do 10 mm maltou webertec 933</t>
  </si>
  <si>
    <t>anglické dvorky : (1,9+1,9+4,28)*2,55</t>
  </si>
  <si>
    <t>(1,9+1,9+4,15)*2,75</t>
  </si>
  <si>
    <t>(1,9+1,9+4,47)*2,95</t>
  </si>
  <si>
    <t>319211332RT1</t>
  </si>
  <si>
    <t>Fabion z malty v koutu podlahy r 50 mm maltou webertec 933</t>
  </si>
  <si>
    <t>anglické dvorky : 1,9+1,9+4,28</t>
  </si>
  <si>
    <t>1,9+1,9+4,15</t>
  </si>
  <si>
    <t>1,9+1,9+4,47</t>
  </si>
  <si>
    <t>43032101AA</t>
  </si>
  <si>
    <t xml:space="preserve">Oprava schodiště hlavního vstupu </t>
  </si>
  <si>
    <t>kompl</t>
  </si>
  <si>
    <t>Vlastní</t>
  </si>
  <si>
    <t>Indiv</t>
  </si>
  <si>
    <t>Agregovaná položka</t>
  </si>
  <si>
    <t>POL2_</t>
  </si>
  <si>
    <t>POP</t>
  </si>
  <si>
    <t>1) očištění schodů otriskáním</t>
  </si>
  <si>
    <t>2) vyčištění vodorovných spár mezi schod. stupni</t>
  </si>
  <si>
    <t>3) reprofilace poškozených schodů (odštíplých hran ...)</t>
  </si>
  <si>
    <t>Oprava omítek přilehlé zídky je obsažena v oddílu "Úpravy povrchů".</t>
  </si>
  <si>
    <t>43032102AA</t>
  </si>
  <si>
    <t xml:space="preserve">Oprava schodiště bočního vstupu </t>
  </si>
  <si>
    <t>4) Vyplnění vodorovných a svislých spár mezi stupni izolační maltou pro zamezení zatékání.</t>
  </si>
  <si>
    <t>564231111R00</t>
  </si>
  <si>
    <t>Podklad ze štěrkopísku po zhutnění tloušťky 10 cm pod nový asf. kryt</t>
  </si>
  <si>
    <t>596215041R00</t>
  </si>
  <si>
    <t>Kladení zámkové dlažby tl. 8 cm do drtě tl. 5 cm</t>
  </si>
  <si>
    <t>(7,460+3,580+7,460+2,50)*0,3</t>
  </si>
  <si>
    <t>578143122R00</t>
  </si>
  <si>
    <t>Litý asfalt tl. 80 mm</t>
  </si>
  <si>
    <t>592451187R</t>
  </si>
  <si>
    <t>Dlažba HOLLAND II 10x10x8 cm přírodní</t>
  </si>
  <si>
    <t>SPCM</t>
  </si>
  <si>
    <t>Specifikace</t>
  </si>
  <si>
    <t>POL3_</t>
  </si>
  <si>
    <t>zámková dlažba : (7,460+3,580+7,460+2,50)*0,3*0,2</t>
  </si>
  <si>
    <t>601022122R00</t>
  </si>
  <si>
    <t>Omítka stropů sanační jádrová, ručně, Grundputz</t>
  </si>
  <si>
    <t>Včetně pomocného lešení.</t>
  </si>
  <si>
    <t>0.15 : 20,40*1,3*0,3</t>
  </si>
  <si>
    <t>0.17 : 17,80*1,3*0,3</t>
  </si>
  <si>
    <t>0.18 : 1,7*1,3</t>
  </si>
  <si>
    <t>0.19 : 1,7*1,3</t>
  </si>
  <si>
    <t>601022151R00</t>
  </si>
  <si>
    <t>Štuk na stropech sanační, ručně</t>
  </si>
  <si>
    <t>602011121R00</t>
  </si>
  <si>
    <t>Omítka jádrová sanační, ručně Grundputz</t>
  </si>
  <si>
    <t>0.15 : (25,70*2,5+4,9*0,5)*0,3</t>
  </si>
  <si>
    <t>602011124R00</t>
  </si>
  <si>
    <t>Podhoz stěn sanační ručně</t>
  </si>
  <si>
    <t xml:space="preserve">např. SP Prep : </t>
  </si>
  <si>
    <t>Vnější sokl : 8,5*(2,15+0,3)-3*0,75*0,45</t>
  </si>
  <si>
    <t>0,9*1,0+0,6*1,0+1,5*1,0+1,5*(1,0+1,7)/2</t>
  </si>
  <si>
    <t>7,46*(2,1+0,3)-0,75*0,45</t>
  </si>
  <si>
    <t>3,56*(2,4+2,00)/2-(0,75*0,45)</t>
  </si>
  <si>
    <t>7,46*(2,0+1,5)/2-0,75*0,45*2</t>
  </si>
  <si>
    <t>3,0*1,3+(0,5+0,7)*0,5</t>
  </si>
  <si>
    <t>13,5*2,6-(0,85*1,4)*6</t>
  </si>
  <si>
    <t>1,5*(0,2+1,7)/2</t>
  </si>
  <si>
    <t>0,2*1,8</t>
  </si>
  <si>
    <t>3,8*(1,7+0,3)</t>
  </si>
  <si>
    <t>Ostění oken : 0,45*0,75*7*0,15*3</t>
  </si>
  <si>
    <t>1,4*0,85*6*0,15*3</t>
  </si>
  <si>
    <t>vnitřní místnosti : 5,0*2,25</t>
  </si>
  <si>
    <t>5,0*2,25</t>
  </si>
  <si>
    <t>1,7*1,3</t>
  </si>
  <si>
    <t>22,80*2,50</t>
  </si>
  <si>
    <t>2,35*5,90</t>
  </si>
  <si>
    <t>1,6*11,50</t>
  </si>
  <si>
    <t>1,65*11,90</t>
  </si>
  <si>
    <t>602013123RT3</t>
  </si>
  <si>
    <t>Omítka sanační ručně</t>
  </si>
  <si>
    <t xml:space="preserve">např. SP TOP White - ALTWEIS : </t>
  </si>
  <si>
    <t>Vnější sokl : 8,5*2,15-3*0,75*0,45</t>
  </si>
  <si>
    <t>7,46*2,1-0,75*0,45</t>
  </si>
  <si>
    <t>3,56*(2,1+1,70)/2-(0,75*0,45)</t>
  </si>
  <si>
    <t>7,46*(1,7+1,2)/2-0,75*0,45*2</t>
  </si>
  <si>
    <t>3,0*1,0+(0,5+0,7)*0,5</t>
  </si>
  <si>
    <t>0,2*1,5</t>
  </si>
  <si>
    <t>3,8*1,7</t>
  </si>
  <si>
    <t>1,60*11,50</t>
  </si>
  <si>
    <t>602015151R00</t>
  </si>
  <si>
    <t xml:space="preserve">Štuk na stěnách sanační ručně </t>
  </si>
  <si>
    <t>0.15-30% : (25,70*2,5+4,9*0,5)*0,3</t>
  </si>
  <si>
    <t>Vnitřní místnosti : 22,80*2,50+5,0*2,25*2</t>
  </si>
  <si>
    <t>771101111R00AA</t>
  </si>
  <si>
    <t>Vyrovnání podkladů voděizolační maltou s vláknem, weber tec 934</t>
  </si>
  <si>
    <t>611421221R00</t>
  </si>
  <si>
    <t>Oprava váp.omítek stropů do 10% plochy - hladkých</t>
  </si>
  <si>
    <t>Včetně pomocného pracovního lešení o výšce podlahy do 1900 mm a pro zatížení do 1,5 kPa.</t>
  </si>
  <si>
    <t>vnitřní místnosti : 38,70*1,3+38,20*1,3</t>
  </si>
  <si>
    <t>611421231R00</t>
  </si>
  <si>
    <t>Oprava váp.omítek stropů do 10% plochy - štukových</t>
  </si>
  <si>
    <t>611421321R00</t>
  </si>
  <si>
    <t>Oprava váp.omítek stropů do 30% plochy</t>
  </si>
  <si>
    <t>Vnitřní prostory - technické místnosti : 17,90*1,3</t>
  </si>
  <si>
    <t>10,0*1,3</t>
  </si>
  <si>
    <t>34,10*1,3</t>
  </si>
  <si>
    <t>10,90*1,3</t>
  </si>
  <si>
    <t>9,70*1,3</t>
  </si>
  <si>
    <t>2,1*1,3</t>
  </si>
  <si>
    <t>12,30*1,3</t>
  </si>
  <si>
    <t>27,40*1,3</t>
  </si>
  <si>
    <t>611421331R00</t>
  </si>
  <si>
    <t>Oprava váp.omítek stropů do 30% plochy - štukových</t>
  </si>
  <si>
    <t>612421637R00</t>
  </si>
  <si>
    <t xml:space="preserve">Omítka vnitřní zdiva - zabroušený štuk dle PD </t>
  </si>
  <si>
    <t>Vnitřní prostory - technické místnosti : 18,20*2,4+1,0*0,80+0,5*2*2,0+0,9*0,4</t>
  </si>
  <si>
    <t>15,9*2,4+1,0*0,5*2+0,8*0,4</t>
  </si>
  <si>
    <t>18,9*2,4+10,2*2,4+0,8*0,4+1,0*0,5</t>
  </si>
  <si>
    <t>14,20*2,5+0,4*0,9+0,9*0,5</t>
  </si>
  <si>
    <t>11,50*3,4+4,5*1,3</t>
  </si>
  <si>
    <t>6,5*2,45+0,8*0,5+0,5*1,0</t>
  </si>
  <si>
    <t>12,9*2,45+0,45*2,70</t>
  </si>
  <si>
    <t>27,0*2,45+2*0,4*1,0+0,9*0,5</t>
  </si>
  <si>
    <t>612421221R00</t>
  </si>
  <si>
    <t>Oprava vápen.omítek stěn do 10 % pl. - hladkých</t>
  </si>
  <si>
    <t>vnitřní místnosti : 15,60*2,34+21,50*2,34</t>
  </si>
  <si>
    <t>612421231R00</t>
  </si>
  <si>
    <t>Oprava vápen.omítek stěn do 10 % pl. - štukových</t>
  </si>
  <si>
    <t>612441247R00</t>
  </si>
  <si>
    <t>Provedení tažené římsy</t>
  </si>
  <si>
    <t>622432112R00</t>
  </si>
  <si>
    <t>Omítka stěn weber-pas marmolit střednězrnná</t>
  </si>
  <si>
    <t>622471317RS8</t>
  </si>
  <si>
    <t>Nátěr nebo nástřik stěn vnějších, složitost 1 - 2 hmota silikátová Keim barevná skupina II</t>
  </si>
  <si>
    <t>Penetrace + 2 x krycí nátěr.</t>
  </si>
  <si>
    <t>622471328RT2</t>
  </si>
  <si>
    <t>Nátěr stěn vnějších Antigraffiti, slož. 1 - 2 Keim Flagranti, BEZBARVÝ</t>
  </si>
  <si>
    <t>Reverzibilní, vodou odstranitelný nátěr dvojnásobný.</t>
  </si>
  <si>
    <t>622481211RU1</t>
  </si>
  <si>
    <t>Montáž výztužné sítě(perlinky)do stěrky-vněj.stěny včetně výztužné sítě a stěrkového tmelu Weber therm elastik</t>
  </si>
  <si>
    <t>622903111R00</t>
  </si>
  <si>
    <t>Očištění zdí před opravou, ručně</t>
  </si>
  <si>
    <t>Včetně odstranění mechu, případně i jiných rostlin a jejich odklizení na vzdálenost do 20 m.</t>
  </si>
  <si>
    <t>622904112R00</t>
  </si>
  <si>
    <t>Očištění fasád tlakovou vodou složitost 1 - 2</t>
  </si>
  <si>
    <t>Anglické dvorky : 8,08*2,55+7,95*2,75+8,27*2,95</t>
  </si>
  <si>
    <t>632478125R00</t>
  </si>
  <si>
    <t>Reprofilace-cement.hmota tl.do 20 mm</t>
  </si>
  <si>
    <t>betonové dno anglických dvorků : 1,9*4,28+1,9*4,150+1,9*4,470</t>
  </si>
  <si>
    <t>632479521R00</t>
  </si>
  <si>
    <t>Spojovací můstek na bet. podlahy</t>
  </si>
  <si>
    <t>Jednosložkový ochranný nástřik na cementové.</t>
  </si>
  <si>
    <t>Kotelna : 17,90+38,20</t>
  </si>
  <si>
    <t>632421AAA</t>
  </si>
  <si>
    <t>Samonivelační litá stěrka na bázi cementu, zušlechtěná epoxidovou pryskyřicí včetně penetrace</t>
  </si>
  <si>
    <t>63346100AA</t>
  </si>
  <si>
    <t>Sponkování mazanin v podlahách D+M</t>
  </si>
  <si>
    <t xml:space="preserve">m     </t>
  </si>
  <si>
    <t>919735112R00</t>
  </si>
  <si>
    <t>Řezání stávajícího živičného krytu tl. 5 - 10 cm</t>
  </si>
  <si>
    <t>938901101R00</t>
  </si>
  <si>
    <t xml:space="preserve">Očištění vod. bet. kcí </t>
  </si>
  <si>
    <t>941955002R00</t>
  </si>
  <si>
    <t>Lešení lehké pomocné, výška podlahy do 1,9 m</t>
  </si>
  <si>
    <t>Vnější sokl : (8,5+7,5)*1,0</t>
  </si>
  <si>
    <t>Anglické dvorky : (1,9+1,9+4,28+1,9+1,9+4,15+1,9+1,9+4,47)*1,5</t>
  </si>
  <si>
    <t>952901111R00</t>
  </si>
  <si>
    <t>Vyčištění budov o výšce podlaží do 4 m</t>
  </si>
  <si>
    <t>953001</t>
  </si>
  <si>
    <t>Demontáž a zpětná montáž nástěnek - 3 ks</t>
  </si>
  <si>
    <t>953002</t>
  </si>
  <si>
    <t>Demontáž a zpětná montáž poštovní schránky</t>
  </si>
  <si>
    <t>962031113R00</t>
  </si>
  <si>
    <t>Bourání příček z cihel pálených plných tl. 65 mm</t>
  </si>
  <si>
    <t>17,20*2,50</t>
  </si>
  <si>
    <t>962036112R00</t>
  </si>
  <si>
    <t>DMTZ SDK příčky, 1x kov.kce., 1x opláštěné 12,5 mm</t>
  </si>
  <si>
    <t>965048515R00</t>
  </si>
  <si>
    <t>Broušení betonových povrchů do tl. 5 mm</t>
  </si>
  <si>
    <t>17,90+38,20</t>
  </si>
  <si>
    <t>965048516R00</t>
  </si>
  <si>
    <t>Příplatek za každý další 1 mm broušení bet.povrchu</t>
  </si>
  <si>
    <t>Kotelna : 17,90*5+38,20*5</t>
  </si>
  <si>
    <t>970031160R00</t>
  </si>
  <si>
    <t>Vrtání jádrové do zdiva cihelného do D 160 mm</t>
  </si>
  <si>
    <t>0,6*2</t>
  </si>
  <si>
    <t>978011141R00</t>
  </si>
  <si>
    <t>Otlučení omítek vnitřních stropů do 30 %</t>
  </si>
  <si>
    <t>0.15 : 20,40*1,3</t>
  </si>
  <si>
    <t>0.17 : 17,80*1,3</t>
  </si>
  <si>
    <t>978011191R00</t>
  </si>
  <si>
    <t>Otlučení omítek vnitřních stropů do 100%</t>
  </si>
  <si>
    <t>978013141R00</t>
  </si>
  <si>
    <t>Otlučení omítek vnitřních stěn v rozsahu do 30 %</t>
  </si>
  <si>
    <t>0.15 : 25,70*2,5+4,9*0,5</t>
  </si>
  <si>
    <t>978013191R00</t>
  </si>
  <si>
    <t>Otlučení omítek vnitřních stěn v rozsahu do 100 %</t>
  </si>
  <si>
    <t>0.18 : 5,0*2,25</t>
  </si>
  <si>
    <t>0.19 : 5,0*2,25</t>
  </si>
  <si>
    <t>0.17 : 22,80*2,50</t>
  </si>
  <si>
    <t>11,50*0,85</t>
  </si>
  <si>
    <t>978015291R00</t>
  </si>
  <si>
    <t>Otlučení omítek vnějších MVC v složit.1-4 do 100 %</t>
  </si>
  <si>
    <t>978021191R00</t>
  </si>
  <si>
    <t>Otlučení cementových omítek do 100%</t>
  </si>
  <si>
    <t>978023411R00</t>
  </si>
  <si>
    <t>Vysekání a úprava spár zdiva cihelného mimo komín.</t>
  </si>
  <si>
    <t>11,50*1,6</t>
  </si>
  <si>
    <t>11,90*1,6</t>
  </si>
  <si>
    <t>978059531R00</t>
  </si>
  <si>
    <t>Odsekání vnitřních obkladů stěn nad 2 m2</t>
  </si>
  <si>
    <t>11,90*1,65</t>
  </si>
  <si>
    <t>999281105R00</t>
  </si>
  <si>
    <t>Přesun hmot pro opravy a údržbu do výšky 6 m</t>
  </si>
  <si>
    <t>t</t>
  </si>
  <si>
    <t>Přesun hmot</t>
  </si>
  <si>
    <t>POL7_</t>
  </si>
  <si>
    <t>711212002RT3</t>
  </si>
  <si>
    <t>Hydroizolační povlak - nátěr nebo stěrka WP Sulfatex</t>
  </si>
  <si>
    <t>jednovrstvá</t>
  </si>
  <si>
    <t xml:space="preserve">např. WP Sulfatex : </t>
  </si>
  <si>
    <t>11,50*0,5</t>
  </si>
  <si>
    <t>711212602RT3</t>
  </si>
  <si>
    <t>Těsnicí roh vnější, vnitřní do spoje podlaha-stěna</t>
  </si>
  <si>
    <t>kus</t>
  </si>
  <si>
    <t>11,90</t>
  </si>
  <si>
    <t>71121260AAA</t>
  </si>
  <si>
    <t>Těsnicí klín - do spoje sokl - chodník např. WP DS LEVELL</t>
  </si>
  <si>
    <t>71121AAA</t>
  </si>
  <si>
    <t xml:space="preserve">Vazný můstek - Vorspritzmörtel – SP PREP </t>
  </si>
  <si>
    <t>998711101R00</t>
  </si>
  <si>
    <t>Přesun hmot pro izolace proti vodě, výšky do 6 m</t>
  </si>
  <si>
    <t>728415112R00</t>
  </si>
  <si>
    <t>Montáž mřížky větrací nebo ventilační do 0,10 m2</t>
  </si>
  <si>
    <t>728614212R00</t>
  </si>
  <si>
    <t>Mtž ventilátoru axiál. nízkotl. potrub. do d 200mm včetně napojení do stávajícího komínového průduchu</t>
  </si>
  <si>
    <t>073881111R00AAA</t>
  </si>
  <si>
    <t xml:space="preserve">Vyčištění komín. průduchů </t>
  </si>
  <si>
    <t>728413851R00AAA</t>
  </si>
  <si>
    <t>Demontáž talířového ventilu kruhového včetně zapravení prostupů</t>
  </si>
  <si>
    <t>429148044R</t>
  </si>
  <si>
    <t>Ventilátor AXIÁLNÍ</t>
  </si>
  <si>
    <t>42972761R</t>
  </si>
  <si>
    <t>Mřížka kruhová KMM pr.160.30, do zdi</t>
  </si>
  <si>
    <t>998728101R00</t>
  </si>
  <si>
    <t>Přesun hmot pro vzduchotechniku, výšky do 6 m</t>
  </si>
  <si>
    <t>735151811R00</t>
  </si>
  <si>
    <t>Demontáž otopných těles panelových 1řadých,1500 mm</t>
  </si>
  <si>
    <t>735192921R00</t>
  </si>
  <si>
    <t>Zpětná montáž otop.těles panel.1řadých,1500 mm</t>
  </si>
  <si>
    <t>7351920RV</t>
  </si>
  <si>
    <t>Výměna ventilů dem. otopných těles</t>
  </si>
  <si>
    <t>7351919AAA</t>
  </si>
  <si>
    <t xml:space="preserve">Vypuštění a zpětné napuštění vody do otopného systému </t>
  </si>
  <si>
    <t>764817133RT2</t>
  </si>
  <si>
    <t>Oplechování zdí (atik) z lak.Pz plechu, rš 330 mm nalepení Enkolitem</t>
  </si>
  <si>
    <t>764430840R00</t>
  </si>
  <si>
    <t>Demontáž oplechování zdí,rš od 330 do 500 mm</t>
  </si>
  <si>
    <t>998764101R00</t>
  </si>
  <si>
    <t>Přesun hmot pro klempířské konstr., výšky do 6 m</t>
  </si>
  <si>
    <t>766664911R00AAA</t>
  </si>
  <si>
    <t>Vyřezání otvoru v dveřních křídlech a osazení větrací mřížky d+m</t>
  </si>
  <si>
    <t>767221R00AA</t>
  </si>
  <si>
    <t>Repase ocelového zábradlí hlavního vstupu (3x0,9 m)</t>
  </si>
  <si>
    <t>2) nátěr: 1x základ + 2xPU vrchní nátěr</t>
  </si>
  <si>
    <t>776101121R00</t>
  </si>
  <si>
    <t>Provedení penetrace podkladu pod.povlak.podlahy</t>
  </si>
  <si>
    <t>38,20</t>
  </si>
  <si>
    <t>776401800R00</t>
  </si>
  <si>
    <t>Demontáž soklíků nebo lišt, pryžových nebo z PVC</t>
  </si>
  <si>
    <t>34,20+29,20</t>
  </si>
  <si>
    <t>776421100R00</t>
  </si>
  <si>
    <t>Lepení podlahových soklíků z PVC a vinylu</t>
  </si>
  <si>
    <t>776421100RU1</t>
  </si>
  <si>
    <t>Lepení podlahových soklíků z PVC a vinylu včetně dodávky soklíku PVC</t>
  </si>
  <si>
    <t>29,20</t>
  </si>
  <si>
    <t>0</t>
  </si>
  <si>
    <t>776511810R00</t>
  </si>
  <si>
    <t>Odstranění PVC a koberců lepených bez podložky</t>
  </si>
  <si>
    <t>776521200RT1</t>
  </si>
  <si>
    <t>Lepení povlakových podlah z dílců PVC a CV (vinyl) pouze položení - materiál ve specifikaci</t>
  </si>
  <si>
    <t>28342454R</t>
  </si>
  <si>
    <t>Lišta soklová zásuvná PVC pro zasunutí krytiny</t>
  </si>
  <si>
    <t>34,20</t>
  </si>
  <si>
    <t>28412305R</t>
  </si>
  <si>
    <t>Podlahovina homogenní - vinyl tl. 2 mm</t>
  </si>
  <si>
    <t>38,20*1,10</t>
  </si>
  <si>
    <t>998776201R00</t>
  </si>
  <si>
    <t>Přesun hmot pro podlahy povlakové, výšky do 6 m</t>
  </si>
  <si>
    <t>781475112RT6</t>
  </si>
  <si>
    <t>Obklad vnitřní stěn keramický, do tmele, 15x15 cm</t>
  </si>
  <si>
    <t>597623101R</t>
  </si>
  <si>
    <t>Dlaždice 15x15 Color Two bílá mat</t>
  </si>
  <si>
    <t>RTS 20/ I</t>
  </si>
  <si>
    <t>(11,90*1,65)*1,1</t>
  </si>
  <si>
    <t>78200AA</t>
  </si>
  <si>
    <t>Repase kamenného zhlaví zídky u schodiště hlavního vstupu  3x0,5 m</t>
  </si>
  <si>
    <t>1) Otriskání</t>
  </si>
  <si>
    <t>2) Mechnické odstranění nesoudržných částí</t>
  </si>
  <si>
    <t>3) Reprofilace</t>
  </si>
  <si>
    <t>784191101R00</t>
  </si>
  <si>
    <t xml:space="preserve">Penetrace podkladu univerzální </t>
  </si>
  <si>
    <t>vnitřní prostory : 20,40*1,3</t>
  </si>
  <si>
    <t>1,7*1,3*2</t>
  </si>
  <si>
    <t>25,70*2,5+4,9*0,5</t>
  </si>
  <si>
    <t>17,80*1,3</t>
  </si>
  <si>
    <t>38,70*1,3+38,20*1,3</t>
  </si>
  <si>
    <t>15,60*2,34+21,50*2,34</t>
  </si>
  <si>
    <t>784165212R00</t>
  </si>
  <si>
    <t>Malba HET Super malba, bílá, bez penetrace, 2x</t>
  </si>
  <si>
    <t>784011121R00</t>
  </si>
  <si>
    <t>Broušení štuků a nových omítek</t>
  </si>
  <si>
    <t>6500AA</t>
  </si>
  <si>
    <t xml:space="preserve">Úpravy elektrorozvodů v suterénu </t>
  </si>
  <si>
    <t>Jedná se o uvolnění a zpětné uchycení stávajících rozvodů elektro (vedených lištách a úchytkami na povrchu).</t>
  </si>
  <si>
    <t>Včetně případné demontáže a zpětné montáže svítidel, vypínačů a pod. při realizaci oprav povrchů.</t>
  </si>
  <si>
    <t>979087213R00</t>
  </si>
  <si>
    <t>Nakládání vybour.hmot na dop.prostředky-komunikace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</si>
  <si>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</si>
  <si>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</si>
  <si>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</si>
  <si>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</si>
  <si>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</si>
  <si>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</si>
  <si>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</si>
  <si>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</si>
  <si>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</si>
  <si>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</si>
  <si>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</si>
  <si>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</si>
  <si>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</si>
  <si>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</si>
  <si>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</si>
  <si>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</si>
  <si>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</si>
  <si>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</si>
  <si>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</si>
  <si>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</si>
  <si>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</si>
  <si>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</si>
  <si>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</si>
  <si>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</si>
  <si>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</si>
  <si>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</si>
  <si>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</si>
  <si>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</si>
  <si>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</si>
  <si>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</si>
  <si>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005R</t>
  </si>
  <si>
    <t>Celkový úklid ploch po provedení stavebních prací</t>
  </si>
  <si>
    <t>POL99_8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</si>
  <si>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</si>
  <si>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</si>
  <si>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</si>
  <si>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</si>
  <si>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</si>
  <si>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</si>
  <si>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</si>
  <si>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</si>
  <si>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</si>
  <si>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Popis opravy:</t>
  </si>
  <si>
    <t>Popis repase:</t>
  </si>
  <si>
    <t>1) očištění stávajících nátěrů chemicky a ocelovými kartáči.</t>
  </si>
  <si>
    <t>Úpravy a práce na elektroinstalaci spojené s opravou povrchů stěn a kleneb v suterénu v m.č. 0.06, 0.07, 0.09, 0.10, 0.11, 0.12 a 0.13.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</si>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</sst>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S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2" zoomScaleNormal="100" zoomScaleSheetLayoutView="75" workbookViewId="0">
      <selection activeCell="O46" sqref="O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47</v>
      </c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1982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SUMIF(F49:F77,A16,I49:I77)+SUMIF(F49:F77,"PSU",I49:I77)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SUMIF(F49:F77,A17,I49:I77)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SUMIF(F49:F77,A18,I49:I77)</f>
        <v>0</v>
      </c>
      <c r="J18" s="85"/>
    </row>
    <row r="19" spans="1:10" ht="23.25" customHeight="1" x14ac:dyDescent="0.2">
      <c r="A19" s="196" t="s">
        <v>109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SUMIF(F49:F77,A19,I49:I77)</f>
        <v>0</v>
      </c>
      <c r="J19" s="85"/>
    </row>
    <row r="20" spans="1:10" ht="23.25" customHeight="1" x14ac:dyDescent="0.2">
      <c r="A20" s="196" t="s">
        <v>110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SUMIF(F49:F77,A20,I49:I77)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49</v>
      </c>
      <c r="C39" s="148"/>
      <c r="D39" s="148"/>
      <c r="E39" s="148"/>
      <c r="F39" s="149">
        <f>'01 01 Pol'!AE533</f>
        <v>0</v>
      </c>
      <c r="G39" s="150">
        <f>'01 01 Pol'!AF533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43</v>
      </c>
      <c r="C40" s="154" t="s">
        <v>44</v>
      </c>
      <c r="D40" s="154"/>
      <c r="E40" s="154"/>
      <c r="F40" s="155">
        <f>'01 01 Pol'!AE533</f>
        <v>0</v>
      </c>
      <c r="G40" s="156">
        <f>'01 01 Pol'!AF533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'01 01 Pol'!AE533</f>
        <v>0</v>
      </c>
      <c r="G41" s="151">
        <f>'01 01 Pol'!AF533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50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52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53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54</v>
      </c>
      <c r="C49" s="185" t="s">
        <v>55</v>
      </c>
      <c r="D49" s="186"/>
      <c r="E49" s="186"/>
      <c r="F49" s="192" t="s">
        <v>26</v>
      </c>
      <c r="G49" s="193"/>
      <c r="H49" s="193"/>
      <c r="I49" s="193">
        <f>'01 01 Pol'!G8</f>
        <v>0</v>
      </c>
      <c r="J49" s="190" t="str">
        <f>IF(I78=0,"",I49/I78*100)</f>
        <v/>
      </c>
    </row>
    <row r="50" spans="1:10" ht="36.75" customHeight="1" x14ac:dyDescent="0.2">
      <c r="A50" s="179"/>
      <c r="B50" s="184" t="s">
        <v>56</v>
      </c>
      <c r="C50" s="185" t="s">
        <v>57</v>
      </c>
      <c r="D50" s="186"/>
      <c r="E50" s="186"/>
      <c r="F50" s="192" t="s">
        <v>26</v>
      </c>
      <c r="G50" s="193"/>
      <c r="H50" s="193"/>
      <c r="I50" s="193">
        <f>'01 01 Pol'!G21</f>
        <v>0</v>
      </c>
      <c r="J50" s="190" t="str">
        <f>IF(I78=0,"",I50/I78*100)</f>
        <v/>
      </c>
    </row>
    <row r="51" spans="1:10" ht="36.75" customHeight="1" x14ac:dyDescent="0.2">
      <c r="A51" s="179"/>
      <c r="B51" s="184" t="s">
        <v>58</v>
      </c>
      <c r="C51" s="185" t="s">
        <v>59</v>
      </c>
      <c r="D51" s="186"/>
      <c r="E51" s="186"/>
      <c r="F51" s="192" t="s">
        <v>26</v>
      </c>
      <c r="G51" s="193"/>
      <c r="H51" s="193"/>
      <c r="I51" s="193">
        <f>'01 01 Pol'!G25</f>
        <v>0</v>
      </c>
      <c r="J51" s="190" t="str">
        <f>IF(I78=0,"",I51/I78*100)</f>
        <v/>
      </c>
    </row>
    <row r="52" spans="1:10" ht="36.75" customHeight="1" x14ac:dyDescent="0.2">
      <c r="A52" s="179"/>
      <c r="B52" s="184" t="s">
        <v>60</v>
      </c>
      <c r="C52" s="185" t="s">
        <v>61</v>
      </c>
      <c r="D52" s="186"/>
      <c r="E52" s="186"/>
      <c r="F52" s="192" t="s">
        <v>26</v>
      </c>
      <c r="G52" s="193"/>
      <c r="H52" s="193"/>
      <c r="I52" s="193">
        <f>'01 01 Pol'!G38</f>
        <v>0</v>
      </c>
      <c r="J52" s="190" t="str">
        <f>IF(I78=0,"",I52/I78*100)</f>
        <v/>
      </c>
    </row>
    <row r="53" spans="1:10" ht="36.75" customHeight="1" x14ac:dyDescent="0.2">
      <c r="A53" s="179"/>
      <c r="B53" s="184" t="s">
        <v>62</v>
      </c>
      <c r="C53" s="185" t="s">
        <v>63</v>
      </c>
      <c r="D53" s="186"/>
      <c r="E53" s="186"/>
      <c r="F53" s="192" t="s">
        <v>26</v>
      </c>
      <c r="G53" s="193"/>
      <c r="H53" s="193"/>
      <c r="I53" s="193">
        <f>'01 01 Pol'!G52</f>
        <v>0</v>
      </c>
      <c r="J53" s="190" t="str">
        <f>IF(I78=0,"",I53/I78*100)</f>
        <v/>
      </c>
    </row>
    <row r="54" spans="1:10" ht="36.75" customHeight="1" x14ac:dyDescent="0.2">
      <c r="A54" s="179"/>
      <c r="B54" s="184" t="s">
        <v>64</v>
      </c>
      <c r="C54" s="185" t="s">
        <v>65</v>
      </c>
      <c r="D54" s="186"/>
      <c r="E54" s="186"/>
      <c r="F54" s="192" t="s">
        <v>26</v>
      </c>
      <c r="G54" s="193"/>
      <c r="H54" s="193"/>
      <c r="I54" s="193">
        <f>'01 01 Pol'!G61</f>
        <v>0</v>
      </c>
      <c r="J54" s="190" t="str">
        <f>IF(I78=0,"",I54/I78*100)</f>
        <v/>
      </c>
    </row>
    <row r="55" spans="1:10" ht="36.75" customHeight="1" x14ac:dyDescent="0.2">
      <c r="A55" s="179"/>
      <c r="B55" s="184" t="s">
        <v>66</v>
      </c>
      <c r="C55" s="185" t="s">
        <v>67</v>
      </c>
      <c r="D55" s="186"/>
      <c r="E55" s="186"/>
      <c r="F55" s="192" t="s">
        <v>26</v>
      </c>
      <c r="G55" s="193"/>
      <c r="H55" s="193"/>
      <c r="I55" s="193">
        <f>'01 01 Pol'!G146</f>
        <v>0</v>
      </c>
      <c r="J55" s="190" t="str">
        <f>IF(I78=0,"",I55/I78*100)</f>
        <v/>
      </c>
    </row>
    <row r="56" spans="1:10" ht="36.75" customHeight="1" x14ac:dyDescent="0.2">
      <c r="A56" s="179"/>
      <c r="B56" s="184" t="s">
        <v>68</v>
      </c>
      <c r="C56" s="185" t="s">
        <v>69</v>
      </c>
      <c r="D56" s="186"/>
      <c r="E56" s="186"/>
      <c r="F56" s="192" t="s">
        <v>26</v>
      </c>
      <c r="G56" s="193"/>
      <c r="H56" s="193"/>
      <c r="I56" s="193">
        <f>'01 01 Pol'!G187</f>
        <v>0</v>
      </c>
      <c r="J56" s="190" t="str">
        <f>IF(I78=0,"",I56/I78*100)</f>
        <v/>
      </c>
    </row>
    <row r="57" spans="1:10" ht="36.75" customHeight="1" x14ac:dyDescent="0.2">
      <c r="A57" s="179"/>
      <c r="B57" s="184" t="s">
        <v>70</v>
      </c>
      <c r="C57" s="185" t="s">
        <v>71</v>
      </c>
      <c r="D57" s="186"/>
      <c r="E57" s="186"/>
      <c r="F57" s="192" t="s">
        <v>26</v>
      </c>
      <c r="G57" s="193"/>
      <c r="H57" s="193"/>
      <c r="I57" s="193">
        <f>'01 01 Pol'!G252</f>
        <v>0</v>
      </c>
      <c r="J57" s="190" t="str">
        <f>IF(I78=0,"",I57/I78*100)</f>
        <v/>
      </c>
    </row>
    <row r="58" spans="1:10" ht="36.75" customHeight="1" x14ac:dyDescent="0.2">
      <c r="A58" s="179"/>
      <c r="B58" s="184" t="s">
        <v>72</v>
      </c>
      <c r="C58" s="185" t="s">
        <v>73</v>
      </c>
      <c r="D58" s="186"/>
      <c r="E58" s="186"/>
      <c r="F58" s="192" t="s">
        <v>26</v>
      </c>
      <c r="G58" s="193"/>
      <c r="H58" s="193"/>
      <c r="I58" s="193">
        <f>'01 01 Pol'!G261</f>
        <v>0</v>
      </c>
      <c r="J58" s="190" t="str">
        <f>IF(I78=0,"",I58/I78*100)</f>
        <v/>
      </c>
    </row>
    <row r="59" spans="1:10" ht="36.75" customHeight="1" x14ac:dyDescent="0.2">
      <c r="A59" s="179"/>
      <c r="B59" s="184" t="s">
        <v>74</v>
      </c>
      <c r="C59" s="185" t="s">
        <v>75</v>
      </c>
      <c r="D59" s="186"/>
      <c r="E59" s="186"/>
      <c r="F59" s="192" t="s">
        <v>26</v>
      </c>
      <c r="G59" s="193"/>
      <c r="H59" s="193"/>
      <c r="I59" s="193">
        <f>'01 01 Pol'!G263</f>
        <v>0</v>
      </c>
      <c r="J59" s="190" t="str">
        <f>IF(I78=0,"",I59/I78*100)</f>
        <v/>
      </c>
    </row>
    <row r="60" spans="1:10" ht="36.75" customHeight="1" x14ac:dyDescent="0.2">
      <c r="A60" s="179"/>
      <c r="B60" s="184" t="s">
        <v>76</v>
      </c>
      <c r="C60" s="185" t="s">
        <v>77</v>
      </c>
      <c r="D60" s="186"/>
      <c r="E60" s="186"/>
      <c r="F60" s="192" t="s">
        <v>26</v>
      </c>
      <c r="G60" s="193"/>
      <c r="H60" s="193"/>
      <c r="I60" s="193">
        <f>'01 01 Pol'!G266</f>
        <v>0</v>
      </c>
      <c r="J60" s="190" t="str">
        <f>IF(I78=0,"",I60/I78*100)</f>
        <v/>
      </c>
    </row>
    <row r="61" spans="1:10" ht="36.75" customHeight="1" x14ac:dyDescent="0.2">
      <c r="A61" s="179"/>
      <c r="B61" s="184" t="s">
        <v>78</v>
      </c>
      <c r="C61" s="185" t="s">
        <v>79</v>
      </c>
      <c r="D61" s="186"/>
      <c r="E61" s="186"/>
      <c r="F61" s="192" t="s">
        <v>26</v>
      </c>
      <c r="G61" s="193"/>
      <c r="H61" s="193"/>
      <c r="I61" s="193">
        <f>'01 01 Pol'!G270</f>
        <v>0</v>
      </c>
      <c r="J61" s="190" t="str">
        <f>IF(I78=0,"",I61/I78*100)</f>
        <v/>
      </c>
    </row>
    <row r="62" spans="1:10" ht="36.75" customHeight="1" x14ac:dyDescent="0.2">
      <c r="A62" s="179"/>
      <c r="B62" s="184" t="s">
        <v>80</v>
      </c>
      <c r="C62" s="185" t="s">
        <v>81</v>
      </c>
      <c r="D62" s="186"/>
      <c r="E62" s="186"/>
      <c r="F62" s="192" t="s">
        <v>26</v>
      </c>
      <c r="G62" s="193"/>
      <c r="H62" s="193"/>
      <c r="I62" s="193">
        <f>'01 01 Pol'!G274</f>
        <v>0</v>
      </c>
      <c r="J62" s="190" t="str">
        <f>IF(I78=0,"",I62/I78*100)</f>
        <v/>
      </c>
    </row>
    <row r="63" spans="1:10" ht="36.75" customHeight="1" x14ac:dyDescent="0.2">
      <c r="A63" s="179"/>
      <c r="B63" s="184" t="s">
        <v>82</v>
      </c>
      <c r="C63" s="185" t="s">
        <v>83</v>
      </c>
      <c r="D63" s="186"/>
      <c r="E63" s="186"/>
      <c r="F63" s="192" t="s">
        <v>26</v>
      </c>
      <c r="G63" s="193"/>
      <c r="H63" s="193"/>
      <c r="I63" s="193">
        <f>'01 01 Pol'!G361</f>
        <v>0</v>
      </c>
      <c r="J63" s="190" t="str">
        <f>IF(I78=0,"",I63/I78*100)</f>
        <v/>
      </c>
    </row>
    <row r="64" spans="1:10" ht="36.75" customHeight="1" x14ac:dyDescent="0.2">
      <c r="A64" s="179"/>
      <c r="B64" s="184" t="s">
        <v>84</v>
      </c>
      <c r="C64" s="185" t="s">
        <v>85</v>
      </c>
      <c r="D64" s="186"/>
      <c r="E64" s="186"/>
      <c r="F64" s="192" t="s">
        <v>27</v>
      </c>
      <c r="G64" s="193"/>
      <c r="H64" s="193"/>
      <c r="I64" s="193">
        <f>'01 01 Pol'!G363</f>
        <v>0</v>
      </c>
      <c r="J64" s="190" t="str">
        <f>IF(I78=0,"",I64/I78*100)</f>
        <v/>
      </c>
    </row>
    <row r="65" spans="1:10" ht="36.75" customHeight="1" x14ac:dyDescent="0.2">
      <c r="A65" s="179"/>
      <c r="B65" s="184" t="s">
        <v>86</v>
      </c>
      <c r="C65" s="185" t="s">
        <v>87</v>
      </c>
      <c r="D65" s="186"/>
      <c r="E65" s="186"/>
      <c r="F65" s="192" t="s">
        <v>27</v>
      </c>
      <c r="G65" s="193"/>
      <c r="H65" s="193"/>
      <c r="I65" s="193">
        <f>'01 01 Pol'!G401</f>
        <v>0</v>
      </c>
      <c r="J65" s="190" t="str">
        <f>IF(I78=0,"",I65/I78*100)</f>
        <v/>
      </c>
    </row>
    <row r="66" spans="1:10" ht="36.75" customHeight="1" x14ac:dyDescent="0.2">
      <c r="A66" s="179"/>
      <c r="B66" s="184" t="s">
        <v>88</v>
      </c>
      <c r="C66" s="185" t="s">
        <v>89</v>
      </c>
      <c r="D66" s="186"/>
      <c r="E66" s="186"/>
      <c r="F66" s="192" t="s">
        <v>27</v>
      </c>
      <c r="G66" s="193"/>
      <c r="H66" s="193"/>
      <c r="I66" s="193">
        <f>'01 01 Pol'!G409</f>
        <v>0</v>
      </c>
      <c r="J66" s="190" t="str">
        <f>IF(I78=0,"",I66/I78*100)</f>
        <v/>
      </c>
    </row>
    <row r="67" spans="1:10" ht="36.75" customHeight="1" x14ac:dyDescent="0.2">
      <c r="A67" s="179"/>
      <c r="B67" s="184" t="s">
        <v>90</v>
      </c>
      <c r="C67" s="185" t="s">
        <v>91</v>
      </c>
      <c r="D67" s="186"/>
      <c r="E67" s="186"/>
      <c r="F67" s="192" t="s">
        <v>27</v>
      </c>
      <c r="G67" s="193"/>
      <c r="H67" s="193"/>
      <c r="I67" s="193">
        <f>'01 01 Pol'!G414</f>
        <v>0</v>
      </c>
      <c r="J67" s="190" t="str">
        <f>IF(I78=0,"",I67/I78*100)</f>
        <v/>
      </c>
    </row>
    <row r="68" spans="1:10" ht="36.75" customHeight="1" x14ac:dyDescent="0.2">
      <c r="A68" s="179"/>
      <c r="B68" s="184" t="s">
        <v>92</v>
      </c>
      <c r="C68" s="185" t="s">
        <v>93</v>
      </c>
      <c r="D68" s="186"/>
      <c r="E68" s="186"/>
      <c r="F68" s="192" t="s">
        <v>27</v>
      </c>
      <c r="G68" s="193"/>
      <c r="H68" s="193"/>
      <c r="I68" s="193">
        <f>'01 01 Pol'!G418</f>
        <v>0</v>
      </c>
      <c r="J68" s="190" t="str">
        <f>IF(I78=0,"",I68/I78*100)</f>
        <v/>
      </c>
    </row>
    <row r="69" spans="1:10" ht="36.75" customHeight="1" x14ac:dyDescent="0.2">
      <c r="A69" s="179"/>
      <c r="B69" s="184" t="s">
        <v>94</v>
      </c>
      <c r="C69" s="185" t="s">
        <v>95</v>
      </c>
      <c r="D69" s="186"/>
      <c r="E69" s="186"/>
      <c r="F69" s="192" t="s">
        <v>27</v>
      </c>
      <c r="G69" s="193"/>
      <c r="H69" s="193"/>
      <c r="I69" s="193">
        <f>'01 01 Pol'!G420</f>
        <v>0</v>
      </c>
      <c r="J69" s="190" t="str">
        <f>IF(I78=0,"",I69/I78*100)</f>
        <v/>
      </c>
    </row>
    <row r="70" spans="1:10" ht="36.75" customHeight="1" x14ac:dyDescent="0.2">
      <c r="A70" s="179"/>
      <c r="B70" s="184" t="s">
        <v>96</v>
      </c>
      <c r="C70" s="185" t="s">
        <v>97</v>
      </c>
      <c r="D70" s="186"/>
      <c r="E70" s="186"/>
      <c r="F70" s="192" t="s">
        <v>27</v>
      </c>
      <c r="G70" s="193"/>
      <c r="H70" s="193"/>
      <c r="I70" s="193">
        <f>'01 01 Pol'!G425</f>
        <v>0</v>
      </c>
      <c r="J70" s="190" t="str">
        <f>IF(I78=0,"",I70/I78*100)</f>
        <v/>
      </c>
    </row>
    <row r="71" spans="1:10" ht="36.75" customHeight="1" x14ac:dyDescent="0.2">
      <c r="A71" s="179"/>
      <c r="B71" s="184" t="s">
        <v>98</v>
      </c>
      <c r="C71" s="185" t="s">
        <v>99</v>
      </c>
      <c r="D71" s="186"/>
      <c r="E71" s="186"/>
      <c r="F71" s="192" t="s">
        <v>27</v>
      </c>
      <c r="G71" s="193"/>
      <c r="H71" s="193"/>
      <c r="I71" s="193">
        <f>'01 01 Pol'!G443</f>
        <v>0</v>
      </c>
      <c r="J71" s="190" t="str">
        <f>IF(I78=0,"",I71/I78*100)</f>
        <v/>
      </c>
    </row>
    <row r="72" spans="1:10" ht="36.75" customHeight="1" x14ac:dyDescent="0.2">
      <c r="A72" s="179"/>
      <c r="B72" s="184" t="s">
        <v>100</v>
      </c>
      <c r="C72" s="185" t="s">
        <v>101</v>
      </c>
      <c r="D72" s="186"/>
      <c r="E72" s="186"/>
      <c r="F72" s="192" t="s">
        <v>27</v>
      </c>
      <c r="G72" s="193"/>
      <c r="H72" s="193"/>
      <c r="I72" s="193">
        <f>'01 01 Pol'!G448</f>
        <v>0</v>
      </c>
      <c r="J72" s="190" t="str">
        <f>IF(I78=0,"",I72/I78*100)</f>
        <v/>
      </c>
    </row>
    <row r="73" spans="1:10" ht="36.75" customHeight="1" x14ac:dyDescent="0.2">
      <c r="A73" s="179"/>
      <c r="B73" s="184" t="s">
        <v>102</v>
      </c>
      <c r="C73" s="185" t="s">
        <v>103</v>
      </c>
      <c r="D73" s="186"/>
      <c r="E73" s="186"/>
      <c r="F73" s="192" t="s">
        <v>27</v>
      </c>
      <c r="G73" s="193"/>
      <c r="H73" s="193"/>
      <c r="I73" s="193">
        <f>'01 01 Pol'!G454</f>
        <v>0</v>
      </c>
      <c r="J73" s="190" t="str">
        <f>IF(I78=0,"",I73/I78*100)</f>
        <v/>
      </c>
    </row>
    <row r="74" spans="1:10" ht="36.75" customHeight="1" x14ac:dyDescent="0.2">
      <c r="A74" s="179"/>
      <c r="B74" s="184" t="s">
        <v>104</v>
      </c>
      <c r="C74" s="185" t="s">
        <v>105</v>
      </c>
      <c r="D74" s="186"/>
      <c r="E74" s="186"/>
      <c r="F74" s="192" t="s">
        <v>28</v>
      </c>
      <c r="G74" s="193"/>
      <c r="H74" s="193"/>
      <c r="I74" s="193">
        <f>'01 01 Pol'!G504</f>
        <v>0</v>
      </c>
      <c r="J74" s="190" t="str">
        <f>IF(I78=0,"",I74/I78*100)</f>
        <v/>
      </c>
    </row>
    <row r="75" spans="1:10" ht="36.75" customHeight="1" x14ac:dyDescent="0.2">
      <c r="A75" s="179"/>
      <c r="B75" s="184" t="s">
        <v>106</v>
      </c>
      <c r="C75" s="185" t="s">
        <v>107</v>
      </c>
      <c r="D75" s="186"/>
      <c r="E75" s="186"/>
      <c r="F75" s="192" t="s">
        <v>108</v>
      </c>
      <c r="G75" s="193"/>
      <c r="H75" s="193"/>
      <c r="I75" s="193">
        <f>'01 01 Pol'!G509</f>
        <v>0</v>
      </c>
      <c r="J75" s="190" t="str">
        <f>IF(I78=0,"",I75/I78*100)</f>
        <v/>
      </c>
    </row>
    <row r="76" spans="1:10" ht="36.75" customHeight="1" x14ac:dyDescent="0.2">
      <c r="A76" s="179"/>
      <c r="B76" s="184" t="s">
        <v>109</v>
      </c>
      <c r="C76" s="185" t="s">
        <v>29</v>
      </c>
      <c r="D76" s="186"/>
      <c r="E76" s="186"/>
      <c r="F76" s="192" t="s">
        <v>109</v>
      </c>
      <c r="G76" s="193"/>
      <c r="H76" s="193"/>
      <c r="I76" s="193">
        <f>'01 01 Pol'!G519</f>
        <v>0</v>
      </c>
      <c r="J76" s="190" t="str">
        <f>IF(I78=0,"",I76/I78*100)</f>
        <v/>
      </c>
    </row>
    <row r="77" spans="1:10" ht="36.75" customHeight="1" x14ac:dyDescent="0.2">
      <c r="A77" s="179"/>
      <c r="B77" s="184" t="s">
        <v>110</v>
      </c>
      <c r="C77" s="185" t="s">
        <v>30</v>
      </c>
      <c r="D77" s="186"/>
      <c r="E77" s="186"/>
      <c r="F77" s="192" t="s">
        <v>110</v>
      </c>
      <c r="G77" s="193"/>
      <c r="H77" s="193"/>
      <c r="I77" s="193">
        <f>'01 01 Pol'!G527</f>
        <v>0</v>
      </c>
      <c r="J77" s="190" t="str">
        <f>IF(I78=0,"",I77/I78*100)</f>
        <v/>
      </c>
    </row>
    <row r="78" spans="1:10" ht="25.5" customHeight="1" x14ac:dyDescent="0.2">
      <c r="A78" s="180"/>
      <c r="B78" s="187" t="s">
        <v>1</v>
      </c>
      <c r="C78" s="188"/>
      <c r="D78" s="189"/>
      <c r="E78" s="189"/>
      <c r="F78" s="194"/>
      <c r="G78" s="195"/>
      <c r="H78" s="195"/>
      <c r="I78" s="195">
        <f>SUM(I49:I77)</f>
        <v>0</v>
      </c>
      <c r="J78" s="191">
        <f>SUM(J49:J77)</f>
        <v>0</v>
      </c>
    </row>
    <row r="79" spans="1:10" x14ac:dyDescent="0.2">
      <c r="F79" s="135"/>
      <c r="G79" s="135"/>
      <c r="H79" s="135"/>
      <c r="I79" s="135"/>
      <c r="J79" s="136"/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AEA2-91C4-49E8-80A0-285D0212B1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111</v>
      </c>
    </row>
    <row r="2" spans="1:60" ht="24.95" customHeight="1" x14ac:dyDescent="0.2">
      <c r="A2" s="198" t="s">
        <v>8</v>
      </c>
      <c r="B2" s="49" t="s">
        <v>47</v>
      </c>
      <c r="C2" s="201" t="s">
        <v>48</v>
      </c>
      <c r="D2" s="199"/>
      <c r="E2" s="199"/>
      <c r="F2" s="199"/>
      <c r="G2" s="200"/>
      <c r="AG2" t="s">
        <v>112</v>
      </c>
    </row>
    <row r="3" spans="1:60" ht="24.95" customHeight="1" x14ac:dyDescent="0.2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112</v>
      </c>
      <c r="AG3" t="s">
        <v>113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114</v>
      </c>
    </row>
    <row r="5" spans="1:60" x14ac:dyDescent="0.2">
      <c r="D5" s="10"/>
    </row>
    <row r="6" spans="1:60" ht="38.25" x14ac:dyDescent="0.2">
      <c r="A6" s="208" t="s">
        <v>115</v>
      </c>
      <c r="B6" s="210" t="s">
        <v>116</v>
      </c>
      <c r="C6" s="210" t="s">
        <v>117</v>
      </c>
      <c r="D6" s="209" t="s">
        <v>118</v>
      </c>
      <c r="E6" s="208" t="s">
        <v>119</v>
      </c>
      <c r="F6" s="207" t="s">
        <v>120</v>
      </c>
      <c r="G6" s="208" t="s">
        <v>31</v>
      </c>
      <c r="H6" s="211" t="s">
        <v>32</v>
      </c>
      <c r="I6" s="211" t="s">
        <v>121</v>
      </c>
      <c r="J6" s="211" t="s">
        <v>33</v>
      </c>
      <c r="K6" s="211" t="s">
        <v>122</v>
      </c>
      <c r="L6" s="211" t="s">
        <v>123</v>
      </c>
      <c r="M6" s="211" t="s">
        <v>124</v>
      </c>
      <c r="N6" s="211" t="s">
        <v>125</v>
      </c>
      <c r="O6" s="211" t="s">
        <v>126</v>
      </c>
      <c r="P6" s="211" t="s">
        <v>127</v>
      </c>
      <c r="Q6" s="211" t="s">
        <v>128</v>
      </c>
      <c r="R6" s="211" t="s">
        <v>129</v>
      </c>
      <c r="S6" s="211" t="s">
        <v>130</v>
      </c>
      <c r="T6" s="211" t="s">
        <v>131</v>
      </c>
      <c r="U6" s="211" t="s">
        <v>132</v>
      </c>
      <c r="V6" s="211" t="s">
        <v>133</v>
      </c>
      <c r="W6" s="211" t="s">
        <v>134</v>
      </c>
      <c r="X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136</v>
      </c>
      <c r="B8" s="238" t="s">
        <v>54</v>
      </c>
      <c r="C8" s="260" t="s">
        <v>55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6"/>
      <c r="O8" s="236">
        <f>SUM(O9:O20)</f>
        <v>0</v>
      </c>
      <c r="P8" s="236"/>
      <c r="Q8" s="236">
        <f>SUM(Q9:Q20)</f>
        <v>6.84</v>
      </c>
      <c r="R8" s="236"/>
      <c r="S8" s="236"/>
      <c r="T8" s="236"/>
      <c r="U8" s="236"/>
      <c r="V8" s="236">
        <f>SUM(V9:V20)</f>
        <v>60.410000000000004</v>
      </c>
      <c r="W8" s="236"/>
      <c r="X8" s="236"/>
      <c r="AG8" t="s">
        <v>137</v>
      </c>
    </row>
    <row r="9" spans="1:60" outlineLevel="1" x14ac:dyDescent="0.2">
      <c r="A9" s="243">
        <v>1</v>
      </c>
      <c r="B9" s="244" t="s">
        <v>138</v>
      </c>
      <c r="C9" s="261" t="s">
        <v>139</v>
      </c>
      <c r="D9" s="245" t="s">
        <v>140</v>
      </c>
      <c r="E9" s="246">
        <v>6.3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0.22500000000000001</v>
      </c>
      <c r="Q9" s="232">
        <f>ROUND(E9*P9,2)</f>
        <v>1.42</v>
      </c>
      <c r="R9" s="232"/>
      <c r="S9" s="232" t="s">
        <v>141</v>
      </c>
      <c r="T9" s="232" t="s">
        <v>142</v>
      </c>
      <c r="U9" s="232">
        <v>0.14199999999999999</v>
      </c>
      <c r="V9" s="232">
        <f>ROUND(E9*U9,2)</f>
        <v>0.89</v>
      </c>
      <c r="W9" s="232"/>
      <c r="X9" s="232" t="s">
        <v>143</v>
      </c>
      <c r="Y9" s="212"/>
      <c r="Z9" s="212"/>
      <c r="AA9" s="212"/>
      <c r="AB9" s="212"/>
      <c r="AC9" s="212"/>
      <c r="AD9" s="212"/>
      <c r="AE9" s="212"/>
      <c r="AF9" s="212"/>
      <c r="AG9" s="212" t="s">
        <v>144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62" t="s">
        <v>145</v>
      </c>
      <c r="D10" s="234"/>
      <c r="E10" s="235">
        <v>6.3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146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2</v>
      </c>
      <c r="B11" s="244" t="s">
        <v>147</v>
      </c>
      <c r="C11" s="261" t="s">
        <v>148</v>
      </c>
      <c r="D11" s="245" t="s">
        <v>140</v>
      </c>
      <c r="E11" s="246">
        <v>9.9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0.48399999999999999</v>
      </c>
      <c r="Q11" s="232">
        <f>ROUND(E11*P11,2)</f>
        <v>4.79</v>
      </c>
      <c r="R11" s="232"/>
      <c r="S11" s="232" t="s">
        <v>141</v>
      </c>
      <c r="T11" s="232" t="s">
        <v>142</v>
      </c>
      <c r="U11" s="232">
        <v>0.72140000000000004</v>
      </c>
      <c r="V11" s="232">
        <f>ROUND(E11*U11,2)</f>
        <v>7.14</v>
      </c>
      <c r="W11" s="232"/>
      <c r="X11" s="232" t="s">
        <v>143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144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62" t="s">
        <v>149</v>
      </c>
      <c r="D12" s="234"/>
      <c r="E12" s="235">
        <v>6.3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146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9"/>
      <c r="B13" s="230"/>
      <c r="C13" s="262" t="s">
        <v>150</v>
      </c>
      <c r="D13" s="234"/>
      <c r="E13" s="235">
        <v>3.6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146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3</v>
      </c>
      <c r="B14" s="244" t="s">
        <v>151</v>
      </c>
      <c r="C14" s="261" t="s">
        <v>152</v>
      </c>
      <c r="D14" s="245" t="s">
        <v>140</v>
      </c>
      <c r="E14" s="246">
        <v>3.6</v>
      </c>
      <c r="F14" s="247"/>
      <c r="G14" s="24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0.17599999999999999</v>
      </c>
      <c r="Q14" s="232">
        <f>ROUND(E14*P14,2)</f>
        <v>0.63</v>
      </c>
      <c r="R14" s="232"/>
      <c r="S14" s="232" t="s">
        <v>141</v>
      </c>
      <c r="T14" s="232" t="s">
        <v>142</v>
      </c>
      <c r="U14" s="232">
        <v>0.30499999999999999</v>
      </c>
      <c r="V14" s="232">
        <f>ROUND(E14*U14,2)</f>
        <v>1.1000000000000001</v>
      </c>
      <c r="W14" s="232"/>
      <c r="X14" s="232" t="s">
        <v>143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144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62" t="s">
        <v>153</v>
      </c>
      <c r="D15" s="234"/>
      <c r="E15" s="235">
        <v>3.6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146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9">
        <v>4</v>
      </c>
      <c r="B16" s="250" t="s">
        <v>154</v>
      </c>
      <c r="C16" s="263" t="s">
        <v>155</v>
      </c>
      <c r="D16" s="251" t="s">
        <v>156</v>
      </c>
      <c r="E16" s="252">
        <v>10.58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141</v>
      </c>
      <c r="T16" s="232" t="s">
        <v>142</v>
      </c>
      <c r="U16" s="232">
        <v>3.5329999999999999</v>
      </c>
      <c r="V16" s="232">
        <f>ROUND(E16*U16,2)</f>
        <v>37.380000000000003</v>
      </c>
      <c r="W16" s="232"/>
      <c r="X16" s="232" t="s">
        <v>143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144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3">
        <v>5</v>
      </c>
      <c r="B17" s="244" t="s">
        <v>157</v>
      </c>
      <c r="C17" s="261" t="s">
        <v>158</v>
      </c>
      <c r="D17" s="245" t="s">
        <v>156</v>
      </c>
      <c r="E17" s="246">
        <v>12.083</v>
      </c>
      <c r="F17" s="247"/>
      <c r="G17" s="24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141</v>
      </c>
      <c r="T17" s="232" t="s">
        <v>142</v>
      </c>
      <c r="U17" s="232">
        <v>1.1499999999999999</v>
      </c>
      <c r="V17" s="232">
        <f>ROUND(E17*U17,2)</f>
        <v>13.9</v>
      </c>
      <c r="W17" s="232"/>
      <c r="X17" s="232" t="s">
        <v>143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144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29"/>
      <c r="B18" s="230"/>
      <c r="C18" s="262" t="s">
        <v>159</v>
      </c>
      <c r="D18" s="234"/>
      <c r="E18" s="235">
        <v>1.071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146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9"/>
      <c r="B19" s="230"/>
      <c r="C19" s="262" t="s">
        <v>160</v>
      </c>
      <c r="D19" s="234"/>
      <c r="E19" s="235">
        <v>0.432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146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62" t="s">
        <v>161</v>
      </c>
      <c r="D20" s="234"/>
      <c r="E20" s="235">
        <v>10.58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146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136</v>
      </c>
      <c r="B21" s="238" t="s">
        <v>56</v>
      </c>
      <c r="C21" s="260" t="s">
        <v>57</v>
      </c>
      <c r="D21" s="239"/>
      <c r="E21" s="240"/>
      <c r="F21" s="241"/>
      <c r="G21" s="242">
        <f>SUMIF(AG22:AG24,"&lt;&gt;NOR",G22:G24)</f>
        <v>0</v>
      </c>
      <c r="H21" s="236"/>
      <c r="I21" s="236">
        <f>SUM(I22:I24)</f>
        <v>0</v>
      </c>
      <c r="J21" s="236"/>
      <c r="K21" s="236">
        <f>SUM(K22:K24)</f>
        <v>0</v>
      </c>
      <c r="L21" s="236"/>
      <c r="M21" s="236">
        <f>SUM(M22:M24)</f>
        <v>0</v>
      </c>
      <c r="N21" s="236"/>
      <c r="O21" s="236">
        <f>SUM(O22:O24)</f>
        <v>1.54</v>
      </c>
      <c r="P21" s="236"/>
      <c r="Q21" s="236">
        <f>SUM(Q22:Q24)</f>
        <v>0</v>
      </c>
      <c r="R21" s="236"/>
      <c r="S21" s="236"/>
      <c r="T21" s="236"/>
      <c r="U21" s="236"/>
      <c r="V21" s="236">
        <f>SUM(V22:V24)</f>
        <v>459.54</v>
      </c>
      <c r="W21" s="236"/>
      <c r="X21" s="236"/>
      <c r="AG21" t="s">
        <v>137</v>
      </c>
    </row>
    <row r="22" spans="1:60" outlineLevel="1" x14ac:dyDescent="0.2">
      <c r="A22" s="243">
        <v>6</v>
      </c>
      <c r="B22" s="244" t="s">
        <v>162</v>
      </c>
      <c r="C22" s="261" t="s">
        <v>163</v>
      </c>
      <c r="D22" s="245" t="s">
        <v>164</v>
      </c>
      <c r="E22" s="246">
        <v>111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1.387E-2</v>
      </c>
      <c r="O22" s="232">
        <f>ROUND(E22*N22,2)</f>
        <v>1.54</v>
      </c>
      <c r="P22" s="232">
        <v>0</v>
      </c>
      <c r="Q22" s="232">
        <f>ROUND(E22*P22,2)</f>
        <v>0</v>
      </c>
      <c r="R22" s="232"/>
      <c r="S22" s="232" t="s">
        <v>141</v>
      </c>
      <c r="T22" s="232" t="s">
        <v>142</v>
      </c>
      <c r="U22" s="232">
        <v>4.1399999999999997</v>
      </c>
      <c r="V22" s="232">
        <f>ROUND(E22*U22,2)</f>
        <v>459.54</v>
      </c>
      <c r="W22" s="232"/>
      <c r="X22" s="232" t="s">
        <v>143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144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62" t="s">
        <v>165</v>
      </c>
      <c r="D23" s="234"/>
      <c r="E23" s="235">
        <v>84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146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/>
      <c r="B24" s="230"/>
      <c r="C24" s="262" t="s">
        <v>166</v>
      </c>
      <c r="D24" s="234"/>
      <c r="E24" s="235">
        <v>27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146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37" t="s">
        <v>136</v>
      </c>
      <c r="B25" s="238" t="s">
        <v>58</v>
      </c>
      <c r="C25" s="260" t="s">
        <v>59</v>
      </c>
      <c r="D25" s="239"/>
      <c r="E25" s="240"/>
      <c r="F25" s="241"/>
      <c r="G25" s="242">
        <f>SUMIF(AG26:AG37,"&lt;&gt;NOR",G26:G37)</f>
        <v>0</v>
      </c>
      <c r="H25" s="236"/>
      <c r="I25" s="236">
        <f>SUM(I26:I37)</f>
        <v>0</v>
      </c>
      <c r="J25" s="236"/>
      <c r="K25" s="236">
        <f>SUM(K26:K37)</f>
        <v>0</v>
      </c>
      <c r="L25" s="236"/>
      <c r="M25" s="236">
        <f>SUM(M26:M37)</f>
        <v>0</v>
      </c>
      <c r="N25" s="236"/>
      <c r="O25" s="236">
        <f>SUM(O26:O37)</f>
        <v>1.61</v>
      </c>
      <c r="P25" s="236"/>
      <c r="Q25" s="236">
        <f>SUM(Q26:Q37)</f>
        <v>0</v>
      </c>
      <c r="R25" s="236"/>
      <c r="S25" s="236"/>
      <c r="T25" s="236"/>
      <c r="U25" s="236"/>
      <c r="V25" s="236">
        <f>SUM(V26:V37)</f>
        <v>32.869999999999997</v>
      </c>
      <c r="W25" s="236"/>
      <c r="X25" s="236"/>
      <c r="AG25" t="s">
        <v>137</v>
      </c>
    </row>
    <row r="26" spans="1:60" ht="22.5" outlineLevel="1" x14ac:dyDescent="0.2">
      <c r="A26" s="243">
        <v>7</v>
      </c>
      <c r="B26" s="244" t="s">
        <v>167</v>
      </c>
      <c r="C26" s="261" t="s">
        <v>168</v>
      </c>
      <c r="D26" s="245" t="s">
        <v>140</v>
      </c>
      <c r="E26" s="246">
        <v>33.299999999999997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9.4500000000000001E-3</v>
      </c>
      <c r="O26" s="232">
        <f>ROUND(E26*N26,2)</f>
        <v>0.31</v>
      </c>
      <c r="P26" s="232">
        <v>0</v>
      </c>
      <c r="Q26" s="232">
        <f>ROUND(E26*P26,2)</f>
        <v>0</v>
      </c>
      <c r="R26" s="232"/>
      <c r="S26" s="232" t="s">
        <v>141</v>
      </c>
      <c r="T26" s="232" t="s">
        <v>142</v>
      </c>
      <c r="U26" s="232">
        <v>0.25</v>
      </c>
      <c r="V26" s="232">
        <f>ROUND(E26*U26,2)</f>
        <v>8.33</v>
      </c>
      <c r="W26" s="232"/>
      <c r="X26" s="232" t="s">
        <v>143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144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62" t="s">
        <v>169</v>
      </c>
      <c r="D27" s="234"/>
      <c r="E27" s="235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146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62" t="s">
        <v>170</v>
      </c>
      <c r="D28" s="234"/>
      <c r="E28" s="235">
        <v>25.2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146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62" t="s">
        <v>171</v>
      </c>
      <c r="D29" s="234"/>
      <c r="E29" s="235">
        <v>8.1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146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3">
        <v>8</v>
      </c>
      <c r="B30" s="244" t="s">
        <v>172</v>
      </c>
      <c r="C30" s="261" t="s">
        <v>173</v>
      </c>
      <c r="D30" s="245" t="s">
        <v>140</v>
      </c>
      <c r="E30" s="246">
        <v>66.863</v>
      </c>
      <c r="F30" s="247"/>
      <c r="G30" s="24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1.89E-2</v>
      </c>
      <c r="O30" s="232">
        <f>ROUND(E30*N30,2)</f>
        <v>1.26</v>
      </c>
      <c r="P30" s="232">
        <v>0</v>
      </c>
      <c r="Q30" s="232">
        <f>ROUND(E30*P30,2)</f>
        <v>0</v>
      </c>
      <c r="R30" s="232"/>
      <c r="S30" s="232" t="s">
        <v>141</v>
      </c>
      <c r="T30" s="232" t="s">
        <v>142</v>
      </c>
      <c r="U30" s="232">
        <v>0.28999999999999998</v>
      </c>
      <c r="V30" s="232">
        <f>ROUND(E30*U30,2)</f>
        <v>19.39</v>
      </c>
      <c r="W30" s="232"/>
      <c r="X30" s="232" t="s">
        <v>143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144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62" t="s">
        <v>174</v>
      </c>
      <c r="D31" s="234"/>
      <c r="E31" s="235">
        <v>20.603999999999999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146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62" t="s">
        <v>175</v>
      </c>
      <c r="D32" s="234"/>
      <c r="E32" s="235">
        <v>21.862500000000001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146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62" t="s">
        <v>176</v>
      </c>
      <c r="D33" s="234"/>
      <c r="E33" s="235">
        <v>24.3965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146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43">
        <v>9</v>
      </c>
      <c r="B34" s="244" t="s">
        <v>177</v>
      </c>
      <c r="C34" s="261" t="s">
        <v>178</v>
      </c>
      <c r="D34" s="245" t="s">
        <v>164</v>
      </c>
      <c r="E34" s="246">
        <v>24.3</v>
      </c>
      <c r="F34" s="247"/>
      <c r="G34" s="24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1.4499999999999999E-3</v>
      </c>
      <c r="O34" s="232">
        <f>ROUND(E34*N34,2)</f>
        <v>0.04</v>
      </c>
      <c r="P34" s="232">
        <v>0</v>
      </c>
      <c r="Q34" s="232">
        <f>ROUND(E34*P34,2)</f>
        <v>0</v>
      </c>
      <c r="R34" s="232"/>
      <c r="S34" s="232" t="s">
        <v>141</v>
      </c>
      <c r="T34" s="232" t="s">
        <v>142</v>
      </c>
      <c r="U34" s="232">
        <v>0.21199999999999999</v>
      </c>
      <c r="V34" s="232">
        <f>ROUND(E34*U34,2)</f>
        <v>5.15</v>
      </c>
      <c r="W34" s="232"/>
      <c r="X34" s="232" t="s">
        <v>143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144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62" t="s">
        <v>179</v>
      </c>
      <c r="D35" s="234"/>
      <c r="E35" s="235">
        <v>8.08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146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62" t="s">
        <v>180</v>
      </c>
      <c r="D36" s="234"/>
      <c r="E36" s="235">
        <v>7.95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146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62" t="s">
        <v>181</v>
      </c>
      <c r="D37" s="234"/>
      <c r="E37" s="235">
        <v>8.27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146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37" t="s">
        <v>136</v>
      </c>
      <c r="B38" s="238" t="s">
        <v>60</v>
      </c>
      <c r="C38" s="260" t="s">
        <v>61</v>
      </c>
      <c r="D38" s="239"/>
      <c r="E38" s="240"/>
      <c r="F38" s="241"/>
      <c r="G38" s="242">
        <f>SUMIF(AG39:AG51,"&lt;&gt;NOR",G39:G51)</f>
        <v>0</v>
      </c>
      <c r="H38" s="236"/>
      <c r="I38" s="236">
        <f>SUM(I39:I51)</f>
        <v>0</v>
      </c>
      <c r="J38" s="236"/>
      <c r="K38" s="236">
        <f>SUM(K39:K51)</f>
        <v>0</v>
      </c>
      <c r="L38" s="236"/>
      <c r="M38" s="236">
        <f>SUM(M39:M51)</f>
        <v>0</v>
      </c>
      <c r="N38" s="236"/>
      <c r="O38" s="236">
        <f>SUM(O39:O51)</f>
        <v>5.0599999999999996</v>
      </c>
      <c r="P38" s="236"/>
      <c r="Q38" s="236">
        <f>SUM(Q39:Q51)</f>
        <v>0</v>
      </c>
      <c r="R38" s="236"/>
      <c r="S38" s="236"/>
      <c r="T38" s="236"/>
      <c r="U38" s="236"/>
      <c r="V38" s="236">
        <f>SUM(V39:V51)</f>
        <v>7.36</v>
      </c>
      <c r="W38" s="236"/>
      <c r="X38" s="236"/>
      <c r="AG38" t="s">
        <v>137</v>
      </c>
    </row>
    <row r="39" spans="1:60" outlineLevel="1" x14ac:dyDescent="0.2">
      <c r="A39" s="243">
        <v>10</v>
      </c>
      <c r="B39" s="244" t="s">
        <v>182</v>
      </c>
      <c r="C39" s="261" t="s">
        <v>183</v>
      </c>
      <c r="D39" s="245" t="s">
        <v>184</v>
      </c>
      <c r="E39" s="246">
        <v>1</v>
      </c>
      <c r="F39" s="247"/>
      <c r="G39" s="24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2.52508</v>
      </c>
      <c r="O39" s="232">
        <f>ROUND(E39*N39,2)</f>
        <v>2.5299999999999998</v>
      </c>
      <c r="P39" s="232">
        <v>0</v>
      </c>
      <c r="Q39" s="232">
        <f>ROUND(E39*P39,2)</f>
        <v>0</v>
      </c>
      <c r="R39" s="232"/>
      <c r="S39" s="232" t="s">
        <v>185</v>
      </c>
      <c r="T39" s="232" t="s">
        <v>186</v>
      </c>
      <c r="U39" s="232">
        <v>3.6749999999999998</v>
      </c>
      <c r="V39" s="232">
        <f>ROUND(E39*U39,2)</f>
        <v>3.68</v>
      </c>
      <c r="W39" s="232"/>
      <c r="X39" s="232" t="s">
        <v>187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64" t="s">
        <v>526</v>
      </c>
      <c r="D40" s="255"/>
      <c r="E40" s="255"/>
      <c r="F40" s="255"/>
      <c r="G40" s="255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189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65" t="s">
        <v>190</v>
      </c>
      <c r="D41" s="256"/>
      <c r="E41" s="256"/>
      <c r="F41" s="256"/>
      <c r="G41" s="256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189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65" t="s">
        <v>191</v>
      </c>
      <c r="D42" s="256"/>
      <c r="E42" s="256"/>
      <c r="F42" s="256"/>
      <c r="G42" s="256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189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65" t="s">
        <v>192</v>
      </c>
      <c r="D43" s="256"/>
      <c r="E43" s="256"/>
      <c r="F43" s="256"/>
      <c r="G43" s="256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189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65" t="s">
        <v>196</v>
      </c>
      <c r="D44" s="256"/>
      <c r="E44" s="256"/>
      <c r="F44" s="256"/>
      <c r="G44" s="256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189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9"/>
      <c r="B45" s="230"/>
      <c r="C45" s="265" t="s">
        <v>193</v>
      </c>
      <c r="D45" s="256"/>
      <c r="E45" s="256"/>
      <c r="F45" s="256"/>
      <c r="G45" s="256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189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11</v>
      </c>
      <c r="B46" s="244" t="s">
        <v>194</v>
      </c>
      <c r="C46" s="261" t="s">
        <v>195</v>
      </c>
      <c r="D46" s="245" t="s">
        <v>184</v>
      </c>
      <c r="E46" s="246">
        <v>1</v>
      </c>
      <c r="F46" s="247"/>
      <c r="G46" s="24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2.52508</v>
      </c>
      <c r="O46" s="232">
        <f>ROUND(E46*N46,2)</f>
        <v>2.5299999999999998</v>
      </c>
      <c r="P46" s="232">
        <v>0</v>
      </c>
      <c r="Q46" s="232">
        <f>ROUND(E46*P46,2)</f>
        <v>0</v>
      </c>
      <c r="R46" s="232"/>
      <c r="S46" s="232" t="s">
        <v>185</v>
      </c>
      <c r="T46" s="232" t="s">
        <v>186</v>
      </c>
      <c r="U46" s="232">
        <v>3.6749999999999998</v>
      </c>
      <c r="V46" s="232">
        <f>ROUND(E46*U46,2)</f>
        <v>3.68</v>
      </c>
      <c r="W46" s="232"/>
      <c r="X46" s="232" t="s">
        <v>187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9"/>
      <c r="B47" s="230"/>
      <c r="C47" s="264" t="s">
        <v>526</v>
      </c>
      <c r="D47" s="255"/>
      <c r="E47" s="255"/>
      <c r="F47" s="255"/>
      <c r="G47" s="255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189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65" t="s">
        <v>190</v>
      </c>
      <c r="D48" s="256"/>
      <c r="E48" s="256"/>
      <c r="F48" s="256"/>
      <c r="G48" s="256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189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9"/>
      <c r="B49" s="230"/>
      <c r="C49" s="265" t="s">
        <v>191</v>
      </c>
      <c r="D49" s="256"/>
      <c r="E49" s="256"/>
      <c r="F49" s="256"/>
      <c r="G49" s="256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189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65" t="s">
        <v>192</v>
      </c>
      <c r="D50" s="256"/>
      <c r="E50" s="256"/>
      <c r="F50" s="256"/>
      <c r="G50" s="256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189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9"/>
      <c r="B51" s="230"/>
      <c r="C51" s="265" t="s">
        <v>196</v>
      </c>
      <c r="D51" s="256"/>
      <c r="E51" s="256"/>
      <c r="F51" s="256"/>
      <c r="G51" s="256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189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37" t="s">
        <v>136</v>
      </c>
      <c r="B52" s="238" t="s">
        <v>62</v>
      </c>
      <c r="C52" s="260" t="s">
        <v>63</v>
      </c>
      <c r="D52" s="239"/>
      <c r="E52" s="240"/>
      <c r="F52" s="241"/>
      <c r="G52" s="242">
        <f>SUMIF(AG53:AG60,"&lt;&gt;NOR",G53:G60)</f>
        <v>0</v>
      </c>
      <c r="H52" s="236"/>
      <c r="I52" s="236">
        <f>SUM(I53:I60)</f>
        <v>0</v>
      </c>
      <c r="J52" s="236"/>
      <c r="K52" s="236">
        <f>SUM(K53:K60)</f>
        <v>0</v>
      </c>
      <c r="L52" s="236"/>
      <c r="M52" s="236">
        <f>SUM(M53:M60)</f>
        <v>0</v>
      </c>
      <c r="N52" s="236"/>
      <c r="O52" s="236">
        <f>SUM(O53:O60)</f>
        <v>1.93</v>
      </c>
      <c r="P52" s="236"/>
      <c r="Q52" s="236">
        <f>SUM(Q53:Q60)</f>
        <v>0</v>
      </c>
      <c r="R52" s="236"/>
      <c r="S52" s="236"/>
      <c r="T52" s="236"/>
      <c r="U52" s="236"/>
      <c r="V52" s="236">
        <f>SUM(V53:V60)</f>
        <v>3.9799999999999995</v>
      </c>
      <c r="W52" s="236"/>
      <c r="X52" s="236"/>
      <c r="AG52" t="s">
        <v>137</v>
      </c>
    </row>
    <row r="53" spans="1:60" ht="22.5" outlineLevel="1" x14ac:dyDescent="0.2">
      <c r="A53" s="243">
        <v>12</v>
      </c>
      <c r="B53" s="244" t="s">
        <v>197</v>
      </c>
      <c r="C53" s="261" t="s">
        <v>198</v>
      </c>
      <c r="D53" s="245" t="s">
        <v>140</v>
      </c>
      <c r="E53" s="246">
        <v>3.6</v>
      </c>
      <c r="F53" s="247"/>
      <c r="G53" s="24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0.2024</v>
      </c>
      <c r="O53" s="232">
        <f>ROUND(E53*N53,2)</f>
        <v>0.73</v>
      </c>
      <c r="P53" s="232">
        <v>0</v>
      </c>
      <c r="Q53" s="232">
        <f>ROUND(E53*P53,2)</f>
        <v>0</v>
      </c>
      <c r="R53" s="232"/>
      <c r="S53" s="232" t="s">
        <v>141</v>
      </c>
      <c r="T53" s="232" t="s">
        <v>142</v>
      </c>
      <c r="U53" s="232">
        <v>2.5999999999999999E-2</v>
      </c>
      <c r="V53" s="232">
        <f>ROUND(E53*U53,2)</f>
        <v>0.09</v>
      </c>
      <c r="W53" s="232"/>
      <c r="X53" s="232" t="s">
        <v>143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144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62" t="s">
        <v>153</v>
      </c>
      <c r="D54" s="234"/>
      <c r="E54" s="235">
        <v>3.6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146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13</v>
      </c>
      <c r="B55" s="244" t="s">
        <v>199</v>
      </c>
      <c r="C55" s="261" t="s">
        <v>200</v>
      </c>
      <c r="D55" s="245" t="s">
        <v>140</v>
      </c>
      <c r="E55" s="246">
        <v>6.3</v>
      </c>
      <c r="F55" s="247"/>
      <c r="G55" s="24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9.2799999999999994E-2</v>
      </c>
      <c r="O55" s="232">
        <f>ROUND(E55*N55,2)</f>
        <v>0.57999999999999996</v>
      </c>
      <c r="P55" s="232">
        <v>0</v>
      </c>
      <c r="Q55" s="232">
        <f>ROUND(E55*P55,2)</f>
        <v>0</v>
      </c>
      <c r="R55" s="232"/>
      <c r="S55" s="232" t="s">
        <v>141</v>
      </c>
      <c r="T55" s="232" t="s">
        <v>142</v>
      </c>
      <c r="U55" s="232">
        <v>0.47799999999999998</v>
      </c>
      <c r="V55" s="232">
        <f>ROUND(E55*U55,2)</f>
        <v>3.01</v>
      </c>
      <c r="W55" s="232"/>
      <c r="X55" s="232" t="s">
        <v>143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144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62" t="s">
        <v>201</v>
      </c>
      <c r="D56" s="234"/>
      <c r="E56" s="235">
        <v>6.3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146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14</v>
      </c>
      <c r="B57" s="244" t="s">
        <v>202</v>
      </c>
      <c r="C57" s="261" t="s">
        <v>203</v>
      </c>
      <c r="D57" s="245" t="s">
        <v>140</v>
      </c>
      <c r="E57" s="246">
        <v>3.6</v>
      </c>
      <c r="F57" s="247"/>
      <c r="G57" s="24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0.11021</v>
      </c>
      <c r="O57" s="232">
        <f>ROUND(E57*N57,2)</f>
        <v>0.4</v>
      </c>
      <c r="P57" s="232">
        <v>0</v>
      </c>
      <c r="Q57" s="232">
        <f>ROUND(E57*P57,2)</f>
        <v>0</v>
      </c>
      <c r="R57" s="232"/>
      <c r="S57" s="232" t="s">
        <v>185</v>
      </c>
      <c r="T57" s="232" t="s">
        <v>142</v>
      </c>
      <c r="U57" s="232">
        <v>0.245</v>
      </c>
      <c r="V57" s="232">
        <f>ROUND(E57*U57,2)</f>
        <v>0.88</v>
      </c>
      <c r="W57" s="232"/>
      <c r="X57" s="232" t="s">
        <v>187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188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62" t="s">
        <v>153</v>
      </c>
      <c r="D58" s="234"/>
      <c r="E58" s="235">
        <v>3.6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146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3">
        <v>15</v>
      </c>
      <c r="B59" s="244" t="s">
        <v>204</v>
      </c>
      <c r="C59" s="261" t="s">
        <v>205</v>
      </c>
      <c r="D59" s="245" t="s">
        <v>140</v>
      </c>
      <c r="E59" s="246">
        <v>1.26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0.17297999999999999</v>
      </c>
      <c r="O59" s="232">
        <f>ROUND(E59*N59,2)</f>
        <v>0.22</v>
      </c>
      <c r="P59" s="232">
        <v>0</v>
      </c>
      <c r="Q59" s="232">
        <f>ROUND(E59*P59,2)</f>
        <v>0</v>
      </c>
      <c r="R59" s="232" t="s">
        <v>206</v>
      </c>
      <c r="S59" s="232" t="s">
        <v>141</v>
      </c>
      <c r="T59" s="232" t="s">
        <v>142</v>
      </c>
      <c r="U59" s="232">
        <v>0</v>
      </c>
      <c r="V59" s="232">
        <f>ROUND(E59*U59,2)</f>
        <v>0</v>
      </c>
      <c r="W59" s="232"/>
      <c r="X59" s="232" t="s">
        <v>207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208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62" t="s">
        <v>209</v>
      </c>
      <c r="D60" s="234"/>
      <c r="E60" s="235">
        <v>1.26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146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37" t="s">
        <v>136</v>
      </c>
      <c r="B61" s="238" t="s">
        <v>64</v>
      </c>
      <c r="C61" s="260" t="s">
        <v>65</v>
      </c>
      <c r="D61" s="239"/>
      <c r="E61" s="240"/>
      <c r="F61" s="241"/>
      <c r="G61" s="242">
        <f>SUMIF(AG62:AG145,"&lt;&gt;NOR",G62:G145)</f>
        <v>0</v>
      </c>
      <c r="H61" s="236"/>
      <c r="I61" s="236">
        <f>SUM(I62:I145)</f>
        <v>0</v>
      </c>
      <c r="J61" s="236"/>
      <c r="K61" s="236">
        <f>SUM(K62:K145)</f>
        <v>0</v>
      </c>
      <c r="L61" s="236"/>
      <c r="M61" s="236">
        <f>SUM(M62:M145)</f>
        <v>0</v>
      </c>
      <c r="N61" s="236"/>
      <c r="O61" s="236">
        <f>SUM(O62:O145)</f>
        <v>16.940000000000001</v>
      </c>
      <c r="P61" s="236"/>
      <c r="Q61" s="236">
        <f>SUM(Q62:Q145)</f>
        <v>0</v>
      </c>
      <c r="R61" s="236"/>
      <c r="S61" s="236"/>
      <c r="T61" s="236"/>
      <c r="U61" s="236"/>
      <c r="V61" s="236">
        <f>SUM(V62:V145)</f>
        <v>381.97</v>
      </c>
      <c r="W61" s="236"/>
      <c r="X61" s="236"/>
      <c r="AG61" t="s">
        <v>137</v>
      </c>
    </row>
    <row r="62" spans="1:60" outlineLevel="1" x14ac:dyDescent="0.2">
      <c r="A62" s="243">
        <v>16</v>
      </c>
      <c r="B62" s="244" t="s">
        <v>210</v>
      </c>
      <c r="C62" s="261" t="s">
        <v>211</v>
      </c>
      <c r="D62" s="245" t="s">
        <v>140</v>
      </c>
      <c r="E62" s="246">
        <v>19.318000000000001</v>
      </c>
      <c r="F62" s="247"/>
      <c r="G62" s="24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2.2939999999999999E-2</v>
      </c>
      <c r="O62" s="232">
        <f>ROUND(E62*N62,2)</f>
        <v>0.44</v>
      </c>
      <c r="P62" s="232">
        <v>0</v>
      </c>
      <c r="Q62" s="232">
        <f>ROUND(E62*P62,2)</f>
        <v>0</v>
      </c>
      <c r="R62" s="232"/>
      <c r="S62" s="232" t="s">
        <v>141</v>
      </c>
      <c r="T62" s="232" t="s">
        <v>186</v>
      </c>
      <c r="U62" s="232">
        <v>0.48932999999999999</v>
      </c>
      <c r="V62" s="232">
        <f>ROUND(E62*U62,2)</f>
        <v>9.4499999999999993</v>
      </c>
      <c r="W62" s="232"/>
      <c r="X62" s="232" t="s">
        <v>143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144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9"/>
      <c r="B63" s="230"/>
      <c r="C63" s="264" t="s">
        <v>212</v>
      </c>
      <c r="D63" s="255"/>
      <c r="E63" s="255"/>
      <c r="F63" s="255"/>
      <c r="G63" s="255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189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/>
      <c r="B64" s="230"/>
      <c r="C64" s="262" t="s">
        <v>213</v>
      </c>
      <c r="D64" s="234"/>
      <c r="E64" s="235">
        <v>7.9560000000000004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146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62" t="s">
        <v>214</v>
      </c>
      <c r="D65" s="234"/>
      <c r="E65" s="235">
        <v>6.9420000000000002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146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62" t="s">
        <v>215</v>
      </c>
      <c r="D66" s="234"/>
      <c r="E66" s="235">
        <v>2.21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146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9"/>
      <c r="B67" s="230"/>
      <c r="C67" s="262" t="s">
        <v>216</v>
      </c>
      <c r="D67" s="234"/>
      <c r="E67" s="235">
        <v>2.21</v>
      </c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146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3">
        <v>17</v>
      </c>
      <c r="B68" s="244" t="s">
        <v>217</v>
      </c>
      <c r="C68" s="261" t="s">
        <v>218</v>
      </c>
      <c r="D68" s="245" t="s">
        <v>140</v>
      </c>
      <c r="E68" s="246">
        <v>19.318000000000001</v>
      </c>
      <c r="F68" s="247"/>
      <c r="G68" s="248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2">
        <v>3.5999999999999999E-3</v>
      </c>
      <c r="O68" s="232">
        <f>ROUND(E68*N68,2)</f>
        <v>7.0000000000000007E-2</v>
      </c>
      <c r="P68" s="232">
        <v>0</v>
      </c>
      <c r="Q68" s="232">
        <f>ROUND(E68*P68,2)</f>
        <v>0</v>
      </c>
      <c r="R68" s="232"/>
      <c r="S68" s="232" t="s">
        <v>141</v>
      </c>
      <c r="T68" s="232" t="s">
        <v>142</v>
      </c>
      <c r="U68" s="232">
        <v>0.36</v>
      </c>
      <c r="V68" s="232">
        <f>ROUND(E68*U68,2)</f>
        <v>6.95</v>
      </c>
      <c r="W68" s="232"/>
      <c r="X68" s="232" t="s">
        <v>143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144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64" t="s">
        <v>212</v>
      </c>
      <c r="D69" s="255"/>
      <c r="E69" s="255"/>
      <c r="F69" s="255"/>
      <c r="G69" s="255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189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9"/>
      <c r="B70" s="230"/>
      <c r="C70" s="262" t="s">
        <v>213</v>
      </c>
      <c r="D70" s="234"/>
      <c r="E70" s="235">
        <v>7.9560000000000004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146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9"/>
      <c r="B71" s="230"/>
      <c r="C71" s="262" t="s">
        <v>214</v>
      </c>
      <c r="D71" s="234"/>
      <c r="E71" s="235">
        <v>6.9420000000000002</v>
      </c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146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9"/>
      <c r="B72" s="230"/>
      <c r="C72" s="262" t="s">
        <v>215</v>
      </c>
      <c r="D72" s="234"/>
      <c r="E72" s="235">
        <v>2.21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146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62" t="s">
        <v>216</v>
      </c>
      <c r="D73" s="234"/>
      <c r="E73" s="235">
        <v>2.21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146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3">
        <v>18</v>
      </c>
      <c r="B74" s="244" t="s">
        <v>219</v>
      </c>
      <c r="C74" s="261" t="s">
        <v>220</v>
      </c>
      <c r="D74" s="245" t="s">
        <v>140</v>
      </c>
      <c r="E74" s="246">
        <v>20.010000000000002</v>
      </c>
      <c r="F74" s="247"/>
      <c r="G74" s="24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2.5999999999999999E-2</v>
      </c>
      <c r="O74" s="232">
        <f>ROUND(E74*N74,2)</f>
        <v>0.52</v>
      </c>
      <c r="P74" s="232">
        <v>0</v>
      </c>
      <c r="Q74" s="232">
        <f>ROUND(E74*P74,2)</f>
        <v>0</v>
      </c>
      <c r="R74" s="232"/>
      <c r="S74" s="232" t="s">
        <v>141</v>
      </c>
      <c r="T74" s="232" t="s">
        <v>142</v>
      </c>
      <c r="U74" s="232">
        <v>0.48</v>
      </c>
      <c r="V74" s="232">
        <f>ROUND(E74*U74,2)</f>
        <v>9.6</v>
      </c>
      <c r="W74" s="232"/>
      <c r="X74" s="232" t="s">
        <v>143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144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62" t="s">
        <v>221</v>
      </c>
      <c r="D75" s="234"/>
      <c r="E75" s="235">
        <v>20.010000000000002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146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3">
        <v>19</v>
      </c>
      <c r="B76" s="244" t="s">
        <v>222</v>
      </c>
      <c r="C76" s="261" t="s">
        <v>223</v>
      </c>
      <c r="D76" s="245" t="s">
        <v>140</v>
      </c>
      <c r="E76" s="246">
        <v>244.21961999999999</v>
      </c>
      <c r="F76" s="247"/>
      <c r="G76" s="24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1.7330000000000002E-2</v>
      </c>
      <c r="O76" s="232">
        <f>ROUND(E76*N76,2)</f>
        <v>4.2300000000000004</v>
      </c>
      <c r="P76" s="232">
        <v>0</v>
      </c>
      <c r="Q76" s="232">
        <f>ROUND(E76*P76,2)</f>
        <v>0</v>
      </c>
      <c r="R76" s="232"/>
      <c r="S76" s="232" t="s">
        <v>141</v>
      </c>
      <c r="T76" s="232" t="s">
        <v>142</v>
      </c>
      <c r="U76" s="232">
        <v>0.39</v>
      </c>
      <c r="V76" s="232">
        <f>ROUND(E76*U76,2)</f>
        <v>95.25</v>
      </c>
      <c r="W76" s="232"/>
      <c r="X76" s="232" t="s">
        <v>143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9"/>
      <c r="B77" s="230"/>
      <c r="C77" s="262" t="s">
        <v>224</v>
      </c>
      <c r="D77" s="234"/>
      <c r="E77" s="235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146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62" t="s">
        <v>225</v>
      </c>
      <c r="D78" s="234"/>
      <c r="E78" s="235">
        <v>19.8125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146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62" t="s">
        <v>226</v>
      </c>
      <c r="D79" s="234"/>
      <c r="E79" s="235">
        <v>5.0250000000000004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146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/>
      <c r="B80" s="230"/>
      <c r="C80" s="262" t="s">
        <v>227</v>
      </c>
      <c r="D80" s="234"/>
      <c r="E80" s="235">
        <v>17.566500000000001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146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9"/>
      <c r="B81" s="230"/>
      <c r="C81" s="262" t="s">
        <v>228</v>
      </c>
      <c r="D81" s="234"/>
      <c r="E81" s="235">
        <v>7.4945000000000004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146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9"/>
      <c r="B82" s="230"/>
      <c r="C82" s="262" t="s">
        <v>229</v>
      </c>
      <c r="D82" s="234"/>
      <c r="E82" s="235">
        <v>12.38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146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62" t="s">
        <v>230</v>
      </c>
      <c r="D83" s="234"/>
      <c r="E83" s="235">
        <v>4.5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146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/>
      <c r="B84" s="230"/>
      <c r="C84" s="262" t="s">
        <v>231</v>
      </c>
      <c r="D84" s="234"/>
      <c r="E84" s="235">
        <v>27.96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146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62" t="s">
        <v>232</v>
      </c>
      <c r="D85" s="234"/>
      <c r="E85" s="235">
        <v>1.425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146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62" t="s">
        <v>233</v>
      </c>
      <c r="D86" s="234"/>
      <c r="E86" s="235">
        <v>0.36</v>
      </c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146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9"/>
      <c r="B87" s="230"/>
      <c r="C87" s="262" t="s">
        <v>234</v>
      </c>
      <c r="D87" s="234"/>
      <c r="E87" s="235">
        <v>7.6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146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62" t="s">
        <v>235</v>
      </c>
      <c r="D88" s="234"/>
      <c r="E88" s="235">
        <v>1.0631299999999999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146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/>
      <c r="B89" s="230"/>
      <c r="C89" s="262" t="s">
        <v>236</v>
      </c>
      <c r="D89" s="234"/>
      <c r="E89" s="235">
        <v>3.2130000000000001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146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62" t="s">
        <v>237</v>
      </c>
      <c r="D90" s="234"/>
      <c r="E90" s="235">
        <v>11.25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146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9"/>
      <c r="B91" s="230"/>
      <c r="C91" s="262" t="s">
        <v>238</v>
      </c>
      <c r="D91" s="234"/>
      <c r="E91" s="235">
        <v>11.25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146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62" t="s">
        <v>239</v>
      </c>
      <c r="D92" s="234"/>
      <c r="E92" s="235">
        <v>2.21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146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9"/>
      <c r="B93" s="230"/>
      <c r="C93" s="262" t="s">
        <v>239</v>
      </c>
      <c r="D93" s="234"/>
      <c r="E93" s="235">
        <v>2.21</v>
      </c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146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62" t="s">
        <v>240</v>
      </c>
      <c r="D94" s="234"/>
      <c r="E94" s="235">
        <v>57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146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/>
      <c r="B95" s="230"/>
      <c r="C95" s="262" t="s">
        <v>241</v>
      </c>
      <c r="D95" s="234"/>
      <c r="E95" s="235">
        <v>13.865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146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62" t="s">
        <v>242</v>
      </c>
      <c r="D96" s="234"/>
      <c r="E96" s="235">
        <v>18.399999999999999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146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/>
      <c r="B97" s="230"/>
      <c r="C97" s="262" t="s">
        <v>243</v>
      </c>
      <c r="D97" s="234"/>
      <c r="E97" s="235">
        <v>19.635000000000002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146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3">
        <v>20</v>
      </c>
      <c r="B98" s="244" t="s">
        <v>244</v>
      </c>
      <c r="C98" s="261" t="s">
        <v>245</v>
      </c>
      <c r="D98" s="245" t="s">
        <v>140</v>
      </c>
      <c r="E98" s="246">
        <v>234.02562</v>
      </c>
      <c r="F98" s="247"/>
      <c r="G98" s="248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2">
        <v>4.7239999999999997E-2</v>
      </c>
      <c r="O98" s="232">
        <f>ROUND(E98*N98,2)</f>
        <v>11.06</v>
      </c>
      <c r="P98" s="232">
        <v>0</v>
      </c>
      <c r="Q98" s="232">
        <f>ROUND(E98*P98,2)</f>
        <v>0</v>
      </c>
      <c r="R98" s="232"/>
      <c r="S98" s="232" t="s">
        <v>141</v>
      </c>
      <c r="T98" s="232" t="s">
        <v>142</v>
      </c>
      <c r="U98" s="232">
        <v>0.60399999999999998</v>
      </c>
      <c r="V98" s="232">
        <f>ROUND(E98*U98,2)</f>
        <v>141.35</v>
      </c>
      <c r="W98" s="232"/>
      <c r="X98" s="232" t="s">
        <v>143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144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/>
      <c r="B99" s="230"/>
      <c r="C99" s="262" t="s">
        <v>246</v>
      </c>
      <c r="D99" s="234"/>
      <c r="E99" s="235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146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/>
      <c r="B100" s="230"/>
      <c r="C100" s="262" t="s">
        <v>247</v>
      </c>
      <c r="D100" s="234"/>
      <c r="E100" s="235">
        <v>17.262499999999999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/>
      <c r="B101" s="230"/>
      <c r="C101" s="262" t="s">
        <v>226</v>
      </c>
      <c r="D101" s="234"/>
      <c r="E101" s="235">
        <v>5.0250000000000004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9"/>
      <c r="B102" s="230"/>
      <c r="C102" s="262" t="s">
        <v>248</v>
      </c>
      <c r="D102" s="234"/>
      <c r="E102" s="235">
        <v>15.3285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62" t="s">
        <v>249</v>
      </c>
      <c r="D103" s="234"/>
      <c r="E103" s="235">
        <v>6.4264999999999999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146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62" t="s">
        <v>250</v>
      </c>
      <c r="D104" s="234"/>
      <c r="E104" s="235">
        <v>10.141999999999999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146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/>
      <c r="B105" s="230"/>
      <c r="C105" s="262" t="s">
        <v>251</v>
      </c>
      <c r="D105" s="234"/>
      <c r="E105" s="235">
        <v>3.6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62" t="s">
        <v>231</v>
      </c>
      <c r="D106" s="234"/>
      <c r="E106" s="235">
        <v>27.96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146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62" t="s">
        <v>232</v>
      </c>
      <c r="D107" s="234"/>
      <c r="E107" s="235">
        <v>1.425</v>
      </c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146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62" t="s">
        <v>252</v>
      </c>
      <c r="D108" s="234"/>
      <c r="E108" s="235">
        <v>0.3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146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62" t="s">
        <v>253</v>
      </c>
      <c r="D109" s="234"/>
      <c r="E109" s="235">
        <v>6.46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146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9"/>
      <c r="B110" s="230"/>
      <c r="C110" s="262" t="s">
        <v>235</v>
      </c>
      <c r="D110" s="234"/>
      <c r="E110" s="235">
        <v>1.0631299999999999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146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62" t="s">
        <v>236</v>
      </c>
      <c r="D111" s="234"/>
      <c r="E111" s="235">
        <v>3.2130000000000001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146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9"/>
      <c r="B112" s="230"/>
      <c r="C112" s="262" t="s">
        <v>237</v>
      </c>
      <c r="D112" s="234"/>
      <c r="E112" s="235">
        <v>11.25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62" t="s">
        <v>238</v>
      </c>
      <c r="D113" s="234"/>
      <c r="E113" s="235">
        <v>11.25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146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9"/>
      <c r="B114" s="230"/>
      <c r="C114" s="262" t="s">
        <v>239</v>
      </c>
      <c r="D114" s="234"/>
      <c r="E114" s="235">
        <v>2.21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/>
      <c r="B115" s="230"/>
      <c r="C115" s="262" t="s">
        <v>239</v>
      </c>
      <c r="D115" s="234"/>
      <c r="E115" s="235">
        <v>2.21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146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9"/>
      <c r="B116" s="230"/>
      <c r="C116" s="262" t="s">
        <v>240</v>
      </c>
      <c r="D116" s="234"/>
      <c r="E116" s="235">
        <v>57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146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/>
      <c r="B117" s="230"/>
      <c r="C117" s="262" t="s">
        <v>241</v>
      </c>
      <c r="D117" s="234"/>
      <c r="E117" s="235">
        <v>13.865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146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9"/>
      <c r="B118" s="230"/>
      <c r="C118" s="262" t="s">
        <v>254</v>
      </c>
      <c r="D118" s="234"/>
      <c r="E118" s="235">
        <v>18.399999999999999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9"/>
      <c r="B119" s="230"/>
      <c r="C119" s="262" t="s">
        <v>243</v>
      </c>
      <c r="D119" s="234"/>
      <c r="E119" s="235">
        <v>19.635000000000002</v>
      </c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146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3">
        <v>21</v>
      </c>
      <c r="B120" s="244" t="s">
        <v>255</v>
      </c>
      <c r="C120" s="261" t="s">
        <v>256</v>
      </c>
      <c r="D120" s="245" t="s">
        <v>140</v>
      </c>
      <c r="E120" s="246">
        <v>131.77500000000001</v>
      </c>
      <c r="F120" s="247"/>
      <c r="G120" s="248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2">
        <v>4.7299999999999998E-3</v>
      </c>
      <c r="O120" s="232">
        <f>ROUND(E120*N120,2)</f>
        <v>0.62</v>
      </c>
      <c r="P120" s="232">
        <v>0</v>
      </c>
      <c r="Q120" s="232">
        <f>ROUND(E120*P120,2)</f>
        <v>0</v>
      </c>
      <c r="R120" s="232"/>
      <c r="S120" s="232" t="s">
        <v>141</v>
      </c>
      <c r="T120" s="232" t="s">
        <v>142</v>
      </c>
      <c r="U120" s="232">
        <v>0.28499999999999998</v>
      </c>
      <c r="V120" s="232">
        <f>ROUND(E120*U120,2)</f>
        <v>37.56</v>
      </c>
      <c r="W120" s="232"/>
      <c r="X120" s="232" t="s">
        <v>143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144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/>
      <c r="B121" s="230"/>
      <c r="C121" s="262" t="s">
        <v>257</v>
      </c>
      <c r="D121" s="234"/>
      <c r="E121" s="235">
        <v>20.010000000000002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9"/>
      <c r="B122" s="230"/>
      <c r="C122" s="262" t="s">
        <v>258</v>
      </c>
      <c r="D122" s="234"/>
      <c r="E122" s="235">
        <v>79.5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146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9"/>
      <c r="B123" s="230"/>
      <c r="C123" s="262" t="s">
        <v>241</v>
      </c>
      <c r="D123" s="234"/>
      <c r="E123" s="235">
        <v>13.865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146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9"/>
      <c r="B124" s="230"/>
      <c r="C124" s="262" t="s">
        <v>254</v>
      </c>
      <c r="D124" s="234"/>
      <c r="E124" s="235">
        <v>18.399999999999999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146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43">
        <v>22</v>
      </c>
      <c r="B125" s="244" t="s">
        <v>259</v>
      </c>
      <c r="C125" s="261" t="s">
        <v>260</v>
      </c>
      <c r="D125" s="245" t="s">
        <v>140</v>
      </c>
      <c r="E125" s="246">
        <v>244.21961999999999</v>
      </c>
      <c r="F125" s="247"/>
      <c r="G125" s="248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185</v>
      </c>
      <c r="T125" s="232" t="s">
        <v>142</v>
      </c>
      <c r="U125" s="232">
        <v>0.33500000000000002</v>
      </c>
      <c r="V125" s="232">
        <f>ROUND(E125*U125,2)</f>
        <v>81.81</v>
      </c>
      <c r="W125" s="232"/>
      <c r="X125" s="232" t="s">
        <v>187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188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9"/>
      <c r="B126" s="230"/>
      <c r="C126" s="262" t="s">
        <v>225</v>
      </c>
      <c r="D126" s="234"/>
      <c r="E126" s="235">
        <v>19.8125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146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9"/>
      <c r="B127" s="230"/>
      <c r="C127" s="262" t="s">
        <v>226</v>
      </c>
      <c r="D127" s="234"/>
      <c r="E127" s="235">
        <v>5.0250000000000004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146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9"/>
      <c r="B128" s="230"/>
      <c r="C128" s="262" t="s">
        <v>227</v>
      </c>
      <c r="D128" s="234"/>
      <c r="E128" s="235">
        <v>17.566500000000001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146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9"/>
      <c r="B129" s="230"/>
      <c r="C129" s="262" t="s">
        <v>228</v>
      </c>
      <c r="D129" s="234"/>
      <c r="E129" s="235">
        <v>7.4945000000000004</v>
      </c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146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9"/>
      <c r="B130" s="230"/>
      <c r="C130" s="262" t="s">
        <v>229</v>
      </c>
      <c r="D130" s="234"/>
      <c r="E130" s="235">
        <v>12.38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146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9"/>
      <c r="B131" s="230"/>
      <c r="C131" s="262" t="s">
        <v>230</v>
      </c>
      <c r="D131" s="234"/>
      <c r="E131" s="235">
        <v>4.5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9"/>
      <c r="B132" s="230"/>
      <c r="C132" s="262" t="s">
        <v>231</v>
      </c>
      <c r="D132" s="234"/>
      <c r="E132" s="235">
        <v>27.96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146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9"/>
      <c r="B133" s="230"/>
      <c r="C133" s="262" t="s">
        <v>232</v>
      </c>
      <c r="D133" s="234"/>
      <c r="E133" s="235">
        <v>1.425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146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9"/>
      <c r="B134" s="230"/>
      <c r="C134" s="262" t="s">
        <v>233</v>
      </c>
      <c r="D134" s="234"/>
      <c r="E134" s="235">
        <v>0.36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146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9"/>
      <c r="B135" s="230"/>
      <c r="C135" s="262" t="s">
        <v>234</v>
      </c>
      <c r="D135" s="234"/>
      <c r="E135" s="235">
        <v>7.6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146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9"/>
      <c r="B136" s="230"/>
      <c r="C136" s="262" t="s">
        <v>235</v>
      </c>
      <c r="D136" s="234"/>
      <c r="E136" s="235">
        <v>1.0631299999999999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146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9"/>
      <c r="B137" s="230"/>
      <c r="C137" s="262" t="s">
        <v>236</v>
      </c>
      <c r="D137" s="234"/>
      <c r="E137" s="235">
        <v>3.2130000000000001</v>
      </c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9"/>
      <c r="B138" s="230"/>
      <c r="C138" s="262" t="s">
        <v>237</v>
      </c>
      <c r="D138" s="234"/>
      <c r="E138" s="235">
        <v>11.25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146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/>
      <c r="B139" s="230"/>
      <c r="C139" s="262" t="s">
        <v>238</v>
      </c>
      <c r="D139" s="234"/>
      <c r="E139" s="235">
        <v>11.25</v>
      </c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146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9"/>
      <c r="B140" s="230"/>
      <c r="C140" s="262" t="s">
        <v>239</v>
      </c>
      <c r="D140" s="234"/>
      <c r="E140" s="235">
        <v>2.21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146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62" t="s">
        <v>239</v>
      </c>
      <c r="D141" s="234"/>
      <c r="E141" s="235">
        <v>2.21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146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9"/>
      <c r="B142" s="230"/>
      <c r="C142" s="262" t="s">
        <v>240</v>
      </c>
      <c r="D142" s="234"/>
      <c r="E142" s="235">
        <v>57</v>
      </c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146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9"/>
      <c r="B143" s="230"/>
      <c r="C143" s="262" t="s">
        <v>241</v>
      </c>
      <c r="D143" s="234"/>
      <c r="E143" s="235">
        <v>13.865</v>
      </c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9"/>
      <c r="B144" s="230"/>
      <c r="C144" s="262" t="s">
        <v>242</v>
      </c>
      <c r="D144" s="234"/>
      <c r="E144" s="235">
        <v>18.399999999999999</v>
      </c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146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62" t="s">
        <v>243</v>
      </c>
      <c r="D145" s="234"/>
      <c r="E145" s="235">
        <v>19.635000000000002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146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37" t="s">
        <v>136</v>
      </c>
      <c r="B146" s="238" t="s">
        <v>66</v>
      </c>
      <c r="C146" s="260" t="s">
        <v>67</v>
      </c>
      <c r="D146" s="239"/>
      <c r="E146" s="240"/>
      <c r="F146" s="241"/>
      <c r="G146" s="242">
        <f>SUMIF(AG147:AG186,"&lt;&gt;NOR",G147:G186)</f>
        <v>0</v>
      </c>
      <c r="H146" s="236"/>
      <c r="I146" s="236">
        <f>SUM(I147:I186)</f>
        <v>0</v>
      </c>
      <c r="J146" s="236"/>
      <c r="K146" s="236">
        <f>SUM(K147:K186)</f>
        <v>0</v>
      </c>
      <c r="L146" s="236"/>
      <c r="M146" s="236">
        <f>SUM(M147:M186)</f>
        <v>0</v>
      </c>
      <c r="N146" s="236"/>
      <c r="O146" s="236">
        <f>SUM(O147:O186)</f>
        <v>26.7</v>
      </c>
      <c r="P146" s="236"/>
      <c r="Q146" s="236">
        <f>SUM(Q147:Q186)</f>
        <v>0</v>
      </c>
      <c r="R146" s="236"/>
      <c r="S146" s="236"/>
      <c r="T146" s="236"/>
      <c r="U146" s="236"/>
      <c r="V146" s="236">
        <f>SUM(V147:V186)</f>
        <v>508.88</v>
      </c>
      <c r="W146" s="236"/>
      <c r="X146" s="236"/>
      <c r="AG146" t="s">
        <v>137</v>
      </c>
    </row>
    <row r="147" spans="1:60" outlineLevel="1" x14ac:dyDescent="0.2">
      <c r="A147" s="243">
        <v>23</v>
      </c>
      <c r="B147" s="244" t="s">
        <v>261</v>
      </c>
      <c r="C147" s="261" t="s">
        <v>262</v>
      </c>
      <c r="D147" s="245" t="s">
        <v>140</v>
      </c>
      <c r="E147" s="246">
        <v>99.97</v>
      </c>
      <c r="F147" s="247"/>
      <c r="G147" s="248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21</v>
      </c>
      <c r="M147" s="232">
        <f>G147*(1+L147/100)</f>
        <v>0</v>
      </c>
      <c r="N147" s="232">
        <v>5.7400000000000003E-3</v>
      </c>
      <c r="O147" s="232">
        <f>ROUND(E147*N147,2)</f>
        <v>0.56999999999999995</v>
      </c>
      <c r="P147" s="232">
        <v>0</v>
      </c>
      <c r="Q147" s="232">
        <f>ROUND(E147*P147,2)</f>
        <v>0</v>
      </c>
      <c r="R147" s="232"/>
      <c r="S147" s="232" t="s">
        <v>141</v>
      </c>
      <c r="T147" s="232" t="s">
        <v>142</v>
      </c>
      <c r="U147" s="232">
        <v>0.18984999999999999</v>
      </c>
      <c r="V147" s="232">
        <f>ROUND(E147*U147,2)</f>
        <v>18.98</v>
      </c>
      <c r="W147" s="232"/>
      <c r="X147" s="232" t="s">
        <v>143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144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9"/>
      <c r="B148" s="230"/>
      <c r="C148" s="264" t="s">
        <v>263</v>
      </c>
      <c r="D148" s="255"/>
      <c r="E148" s="255"/>
      <c r="F148" s="255"/>
      <c r="G148" s="255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189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9"/>
      <c r="B149" s="230"/>
      <c r="C149" s="262" t="s">
        <v>264</v>
      </c>
      <c r="D149" s="234"/>
      <c r="E149" s="235">
        <v>99.97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146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43">
        <v>24</v>
      </c>
      <c r="B150" s="244" t="s">
        <v>265</v>
      </c>
      <c r="C150" s="261" t="s">
        <v>266</v>
      </c>
      <c r="D150" s="245" t="s">
        <v>140</v>
      </c>
      <c r="E150" s="246">
        <v>99.97</v>
      </c>
      <c r="F150" s="247"/>
      <c r="G150" s="24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2">
        <v>6.0899999999999999E-3</v>
      </c>
      <c r="O150" s="232">
        <f>ROUND(E150*N150,2)</f>
        <v>0.61</v>
      </c>
      <c r="P150" s="232">
        <v>0</v>
      </c>
      <c r="Q150" s="232">
        <f>ROUND(E150*P150,2)</f>
        <v>0</v>
      </c>
      <c r="R150" s="232"/>
      <c r="S150" s="232" t="s">
        <v>141</v>
      </c>
      <c r="T150" s="232" t="s">
        <v>142</v>
      </c>
      <c r="U150" s="232">
        <v>0.19273999999999999</v>
      </c>
      <c r="V150" s="232">
        <f>ROUND(E150*U150,2)</f>
        <v>19.27</v>
      </c>
      <c r="W150" s="232"/>
      <c r="X150" s="232" t="s">
        <v>143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144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29"/>
      <c r="B151" s="230"/>
      <c r="C151" s="264" t="s">
        <v>263</v>
      </c>
      <c r="D151" s="255"/>
      <c r="E151" s="255"/>
      <c r="F151" s="255"/>
      <c r="G151" s="255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189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9"/>
      <c r="B152" s="230"/>
      <c r="C152" s="262" t="s">
        <v>264</v>
      </c>
      <c r="D152" s="234"/>
      <c r="E152" s="235">
        <v>99.97</v>
      </c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146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3">
        <v>25</v>
      </c>
      <c r="B153" s="244" t="s">
        <v>267</v>
      </c>
      <c r="C153" s="261" t="s">
        <v>268</v>
      </c>
      <c r="D153" s="245" t="s">
        <v>140</v>
      </c>
      <c r="E153" s="246">
        <v>161.72</v>
      </c>
      <c r="F153" s="247"/>
      <c r="G153" s="248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2">
        <v>1.5879999999999998E-2</v>
      </c>
      <c r="O153" s="232">
        <f>ROUND(E153*N153,2)</f>
        <v>2.57</v>
      </c>
      <c r="P153" s="232">
        <v>0</v>
      </c>
      <c r="Q153" s="232">
        <f>ROUND(E153*P153,2)</f>
        <v>0</v>
      </c>
      <c r="R153" s="232"/>
      <c r="S153" s="232" t="s">
        <v>141</v>
      </c>
      <c r="T153" s="232" t="s">
        <v>142</v>
      </c>
      <c r="U153" s="232">
        <v>0.33605000000000002</v>
      </c>
      <c r="V153" s="232">
        <f>ROUND(E153*U153,2)</f>
        <v>54.35</v>
      </c>
      <c r="W153" s="232"/>
      <c r="X153" s="232" t="s">
        <v>143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144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64" t="s">
        <v>263</v>
      </c>
      <c r="D154" s="255"/>
      <c r="E154" s="255"/>
      <c r="F154" s="255"/>
      <c r="G154" s="255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189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9"/>
      <c r="B155" s="230"/>
      <c r="C155" s="262" t="s">
        <v>269</v>
      </c>
      <c r="D155" s="234"/>
      <c r="E155" s="235">
        <v>23.27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146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9"/>
      <c r="B156" s="230"/>
      <c r="C156" s="262" t="s">
        <v>270</v>
      </c>
      <c r="D156" s="234"/>
      <c r="E156" s="235">
        <v>13</v>
      </c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146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9"/>
      <c r="B157" s="230"/>
      <c r="C157" s="262" t="s">
        <v>271</v>
      </c>
      <c r="D157" s="234"/>
      <c r="E157" s="235">
        <v>44.33</v>
      </c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146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9"/>
      <c r="B158" s="230"/>
      <c r="C158" s="262" t="s">
        <v>272</v>
      </c>
      <c r="D158" s="234"/>
      <c r="E158" s="235">
        <v>14.17</v>
      </c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146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/>
      <c r="B159" s="230"/>
      <c r="C159" s="262" t="s">
        <v>273</v>
      </c>
      <c r="D159" s="234"/>
      <c r="E159" s="235">
        <v>12.61</v>
      </c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146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9"/>
      <c r="B160" s="230"/>
      <c r="C160" s="262" t="s">
        <v>274</v>
      </c>
      <c r="D160" s="234"/>
      <c r="E160" s="235">
        <v>2.73</v>
      </c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146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29"/>
      <c r="B161" s="230"/>
      <c r="C161" s="262" t="s">
        <v>275</v>
      </c>
      <c r="D161" s="234"/>
      <c r="E161" s="235">
        <v>15.99</v>
      </c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9"/>
      <c r="B162" s="230"/>
      <c r="C162" s="262" t="s">
        <v>276</v>
      </c>
      <c r="D162" s="234"/>
      <c r="E162" s="235">
        <v>35.619999999999997</v>
      </c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146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43">
        <v>26</v>
      </c>
      <c r="B163" s="244" t="s">
        <v>277</v>
      </c>
      <c r="C163" s="261" t="s">
        <v>278</v>
      </c>
      <c r="D163" s="245" t="s">
        <v>140</v>
      </c>
      <c r="E163" s="246">
        <v>161.72</v>
      </c>
      <c r="F163" s="247"/>
      <c r="G163" s="248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2">
        <v>1.7680000000000001E-2</v>
      </c>
      <c r="O163" s="232">
        <f>ROUND(E163*N163,2)</f>
        <v>2.86</v>
      </c>
      <c r="P163" s="232">
        <v>0</v>
      </c>
      <c r="Q163" s="232">
        <f>ROUND(E163*P163,2)</f>
        <v>0</v>
      </c>
      <c r="R163" s="232"/>
      <c r="S163" s="232" t="s">
        <v>141</v>
      </c>
      <c r="T163" s="232" t="s">
        <v>142</v>
      </c>
      <c r="U163" s="232">
        <v>0.38716</v>
      </c>
      <c r="V163" s="232">
        <f>ROUND(E163*U163,2)</f>
        <v>62.61</v>
      </c>
      <c r="W163" s="232"/>
      <c r="X163" s="232" t="s">
        <v>143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144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9"/>
      <c r="B164" s="230"/>
      <c r="C164" s="264" t="s">
        <v>263</v>
      </c>
      <c r="D164" s="255"/>
      <c r="E164" s="255"/>
      <c r="F164" s="255"/>
      <c r="G164" s="255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189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9"/>
      <c r="B165" s="230"/>
      <c r="C165" s="262" t="s">
        <v>269</v>
      </c>
      <c r="D165" s="234"/>
      <c r="E165" s="235">
        <v>23.27</v>
      </c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9"/>
      <c r="B166" s="230"/>
      <c r="C166" s="262" t="s">
        <v>270</v>
      </c>
      <c r="D166" s="234"/>
      <c r="E166" s="235">
        <v>13</v>
      </c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146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29"/>
      <c r="B167" s="230"/>
      <c r="C167" s="262" t="s">
        <v>271</v>
      </c>
      <c r="D167" s="234"/>
      <c r="E167" s="235">
        <v>44.33</v>
      </c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146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9"/>
      <c r="B168" s="230"/>
      <c r="C168" s="262" t="s">
        <v>272</v>
      </c>
      <c r="D168" s="234"/>
      <c r="E168" s="235">
        <v>14.17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146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9"/>
      <c r="B169" s="230"/>
      <c r="C169" s="262" t="s">
        <v>273</v>
      </c>
      <c r="D169" s="234"/>
      <c r="E169" s="235">
        <v>12.61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9"/>
      <c r="B170" s="230"/>
      <c r="C170" s="262" t="s">
        <v>274</v>
      </c>
      <c r="D170" s="234"/>
      <c r="E170" s="235">
        <v>2.73</v>
      </c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146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9"/>
      <c r="B171" s="230"/>
      <c r="C171" s="262" t="s">
        <v>275</v>
      </c>
      <c r="D171" s="234"/>
      <c r="E171" s="235">
        <v>15.99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146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9"/>
      <c r="B172" s="230"/>
      <c r="C172" s="262" t="s">
        <v>276</v>
      </c>
      <c r="D172" s="234"/>
      <c r="E172" s="235">
        <v>35.619999999999997</v>
      </c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146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3">
        <v>27</v>
      </c>
      <c r="B173" s="244" t="s">
        <v>279</v>
      </c>
      <c r="C173" s="261" t="s">
        <v>280</v>
      </c>
      <c r="D173" s="245" t="s">
        <v>140</v>
      </c>
      <c r="E173" s="246">
        <v>355.28500000000003</v>
      </c>
      <c r="F173" s="247"/>
      <c r="G173" s="248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4.7660000000000001E-2</v>
      </c>
      <c r="O173" s="232">
        <f>ROUND(E173*N173,2)</f>
        <v>16.93</v>
      </c>
      <c r="P173" s="232">
        <v>0</v>
      </c>
      <c r="Q173" s="232">
        <f>ROUND(E173*P173,2)</f>
        <v>0</v>
      </c>
      <c r="R173" s="232"/>
      <c r="S173" s="232" t="s">
        <v>141</v>
      </c>
      <c r="T173" s="232" t="s">
        <v>142</v>
      </c>
      <c r="U173" s="232">
        <v>0.84</v>
      </c>
      <c r="V173" s="232">
        <f>ROUND(E173*U173,2)</f>
        <v>298.44</v>
      </c>
      <c r="W173" s="232"/>
      <c r="X173" s="232" t="s">
        <v>143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144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29"/>
      <c r="B174" s="230"/>
      <c r="C174" s="262" t="s">
        <v>281</v>
      </c>
      <c r="D174" s="234"/>
      <c r="E174" s="235">
        <v>46.84</v>
      </c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9"/>
      <c r="B175" s="230"/>
      <c r="C175" s="262" t="s">
        <v>282</v>
      </c>
      <c r="D175" s="234"/>
      <c r="E175" s="235">
        <v>39.479999999999997</v>
      </c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9"/>
      <c r="B176" s="230"/>
      <c r="C176" s="262" t="s">
        <v>283</v>
      </c>
      <c r="D176" s="234"/>
      <c r="E176" s="235">
        <v>70.66</v>
      </c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9"/>
      <c r="B177" s="230"/>
      <c r="C177" s="262" t="s">
        <v>284</v>
      </c>
      <c r="D177" s="234"/>
      <c r="E177" s="235">
        <v>36.31</v>
      </c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146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9"/>
      <c r="B178" s="230"/>
      <c r="C178" s="262" t="s">
        <v>285</v>
      </c>
      <c r="D178" s="234"/>
      <c r="E178" s="235">
        <v>44.95</v>
      </c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146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29"/>
      <c r="B179" s="230"/>
      <c r="C179" s="262" t="s">
        <v>286</v>
      </c>
      <c r="D179" s="234"/>
      <c r="E179" s="235">
        <v>16.824999999999999</v>
      </c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146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9"/>
      <c r="B180" s="230"/>
      <c r="C180" s="262" t="s">
        <v>287</v>
      </c>
      <c r="D180" s="234"/>
      <c r="E180" s="235">
        <v>32.82</v>
      </c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146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9"/>
      <c r="B181" s="230"/>
      <c r="C181" s="262" t="s">
        <v>288</v>
      </c>
      <c r="D181" s="234"/>
      <c r="E181" s="235">
        <v>67.400000000000006</v>
      </c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43">
        <v>28</v>
      </c>
      <c r="B182" s="244" t="s">
        <v>289</v>
      </c>
      <c r="C182" s="261" t="s">
        <v>290</v>
      </c>
      <c r="D182" s="245" t="s">
        <v>140</v>
      </c>
      <c r="E182" s="246">
        <v>86.813999999999993</v>
      </c>
      <c r="F182" s="247"/>
      <c r="G182" s="248">
        <f>ROUND(E182*F182,2)</f>
        <v>0</v>
      </c>
      <c r="H182" s="233"/>
      <c r="I182" s="232">
        <f>ROUND(E182*H182,2)</f>
        <v>0</v>
      </c>
      <c r="J182" s="233"/>
      <c r="K182" s="232">
        <f>ROUND(E182*J182,2)</f>
        <v>0</v>
      </c>
      <c r="L182" s="232">
        <v>21</v>
      </c>
      <c r="M182" s="232">
        <f>G182*(1+L182/100)</f>
        <v>0</v>
      </c>
      <c r="N182" s="232">
        <v>5.3400000000000001E-3</v>
      </c>
      <c r="O182" s="232">
        <f>ROUND(E182*N182,2)</f>
        <v>0.46</v>
      </c>
      <c r="P182" s="232">
        <v>0</v>
      </c>
      <c r="Q182" s="232">
        <f>ROUND(E182*P182,2)</f>
        <v>0</v>
      </c>
      <c r="R182" s="232"/>
      <c r="S182" s="232" t="s">
        <v>141</v>
      </c>
      <c r="T182" s="232" t="s">
        <v>142</v>
      </c>
      <c r="U182" s="232">
        <v>0.10854999999999999</v>
      </c>
      <c r="V182" s="232">
        <f>ROUND(E182*U182,2)</f>
        <v>9.42</v>
      </c>
      <c r="W182" s="232"/>
      <c r="X182" s="232" t="s">
        <v>143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144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29"/>
      <c r="B183" s="230"/>
      <c r="C183" s="262" t="s">
        <v>291</v>
      </c>
      <c r="D183" s="234"/>
      <c r="E183" s="235">
        <v>86.813999999999993</v>
      </c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146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3">
        <v>29</v>
      </c>
      <c r="B184" s="244" t="s">
        <v>292</v>
      </c>
      <c r="C184" s="261" t="s">
        <v>293</v>
      </c>
      <c r="D184" s="245" t="s">
        <v>140</v>
      </c>
      <c r="E184" s="246">
        <v>86.813999999999993</v>
      </c>
      <c r="F184" s="247"/>
      <c r="G184" s="248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2">
        <v>5.4299999999999999E-3</v>
      </c>
      <c r="O184" s="232">
        <f>ROUND(E184*N184,2)</f>
        <v>0.47</v>
      </c>
      <c r="P184" s="232">
        <v>0</v>
      </c>
      <c r="Q184" s="232">
        <f>ROUND(E184*P184,2)</f>
        <v>0</v>
      </c>
      <c r="R184" s="232"/>
      <c r="S184" s="232" t="s">
        <v>141</v>
      </c>
      <c r="T184" s="232" t="s">
        <v>142</v>
      </c>
      <c r="U184" s="232">
        <v>0.16941999999999999</v>
      </c>
      <c r="V184" s="232">
        <f>ROUND(E184*U184,2)</f>
        <v>14.71</v>
      </c>
      <c r="W184" s="232"/>
      <c r="X184" s="232" t="s">
        <v>143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144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9"/>
      <c r="B185" s="230"/>
      <c r="C185" s="262" t="s">
        <v>291</v>
      </c>
      <c r="D185" s="234"/>
      <c r="E185" s="235">
        <v>86.813999999999993</v>
      </c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146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9">
        <v>30</v>
      </c>
      <c r="B186" s="250" t="s">
        <v>294</v>
      </c>
      <c r="C186" s="263" t="s">
        <v>295</v>
      </c>
      <c r="D186" s="251" t="s">
        <v>164</v>
      </c>
      <c r="E186" s="252">
        <v>52</v>
      </c>
      <c r="F186" s="253"/>
      <c r="G186" s="254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2">
        <v>4.2860000000000002E-2</v>
      </c>
      <c r="O186" s="232">
        <f>ROUND(E186*N186,2)</f>
        <v>2.23</v>
      </c>
      <c r="P186" s="232">
        <v>0</v>
      </c>
      <c r="Q186" s="232">
        <f>ROUND(E186*P186,2)</f>
        <v>0</v>
      </c>
      <c r="R186" s="232"/>
      <c r="S186" s="232" t="s">
        <v>185</v>
      </c>
      <c r="T186" s="232" t="s">
        <v>142</v>
      </c>
      <c r="U186" s="232">
        <v>0.59799999999999998</v>
      </c>
      <c r="V186" s="232">
        <f>ROUND(E186*U186,2)</f>
        <v>31.1</v>
      </c>
      <c r="W186" s="232"/>
      <c r="X186" s="232" t="s">
        <v>187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188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237" t="s">
        <v>136</v>
      </c>
      <c r="B187" s="238" t="s">
        <v>68</v>
      </c>
      <c r="C187" s="260" t="s">
        <v>69</v>
      </c>
      <c r="D187" s="239"/>
      <c r="E187" s="240"/>
      <c r="F187" s="241"/>
      <c r="G187" s="242">
        <f>SUMIF(AG188:AG251,"&lt;&gt;NOR",G188:G251)</f>
        <v>0</v>
      </c>
      <c r="H187" s="236"/>
      <c r="I187" s="236">
        <f>SUM(I188:I251)</f>
        <v>0</v>
      </c>
      <c r="J187" s="236"/>
      <c r="K187" s="236">
        <f>SUM(K188:K251)</f>
        <v>0</v>
      </c>
      <c r="L187" s="236"/>
      <c r="M187" s="236">
        <f>SUM(M188:M251)</f>
        <v>0</v>
      </c>
      <c r="N187" s="236"/>
      <c r="O187" s="236">
        <f>SUM(O188:O251)</f>
        <v>0.83000000000000007</v>
      </c>
      <c r="P187" s="236"/>
      <c r="Q187" s="236">
        <f>SUM(Q188:Q251)</f>
        <v>0</v>
      </c>
      <c r="R187" s="236"/>
      <c r="S187" s="236"/>
      <c r="T187" s="236"/>
      <c r="U187" s="236"/>
      <c r="V187" s="236">
        <f>SUM(V188:V251)</f>
        <v>151.41</v>
      </c>
      <c r="W187" s="236"/>
      <c r="X187" s="236"/>
      <c r="AG187" t="s">
        <v>137</v>
      </c>
    </row>
    <row r="188" spans="1:60" outlineLevel="1" x14ac:dyDescent="0.2">
      <c r="A188" s="243">
        <v>31</v>
      </c>
      <c r="B188" s="244" t="s">
        <v>296</v>
      </c>
      <c r="C188" s="261" t="s">
        <v>297</v>
      </c>
      <c r="D188" s="245" t="s">
        <v>140</v>
      </c>
      <c r="E188" s="246">
        <v>66.863</v>
      </c>
      <c r="F188" s="247"/>
      <c r="G188" s="248">
        <f>ROUND(E188*F188,2)</f>
        <v>0</v>
      </c>
      <c r="H188" s="233"/>
      <c r="I188" s="232">
        <f>ROUND(E188*H188,2)</f>
        <v>0</v>
      </c>
      <c r="J188" s="233"/>
      <c r="K188" s="232">
        <f>ROUND(E188*J188,2)</f>
        <v>0</v>
      </c>
      <c r="L188" s="232">
        <v>21</v>
      </c>
      <c r="M188" s="232">
        <f>G188*(1+L188/100)</f>
        <v>0</v>
      </c>
      <c r="N188" s="232">
        <v>6.1799999999999997E-3</v>
      </c>
      <c r="O188" s="232">
        <f>ROUND(E188*N188,2)</f>
        <v>0.41</v>
      </c>
      <c r="P188" s="232">
        <v>0</v>
      </c>
      <c r="Q188" s="232">
        <f>ROUND(E188*P188,2)</f>
        <v>0</v>
      </c>
      <c r="R188" s="232"/>
      <c r="S188" s="232" t="s">
        <v>141</v>
      </c>
      <c r="T188" s="232" t="s">
        <v>142</v>
      </c>
      <c r="U188" s="232">
        <v>0.5</v>
      </c>
      <c r="V188" s="232">
        <f>ROUND(E188*U188,2)</f>
        <v>33.43</v>
      </c>
      <c r="W188" s="232"/>
      <c r="X188" s="232" t="s">
        <v>143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144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9"/>
      <c r="B189" s="230"/>
      <c r="C189" s="262" t="s">
        <v>174</v>
      </c>
      <c r="D189" s="234"/>
      <c r="E189" s="235">
        <v>20.603999999999999</v>
      </c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146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29"/>
      <c r="B190" s="230"/>
      <c r="C190" s="262" t="s">
        <v>175</v>
      </c>
      <c r="D190" s="234"/>
      <c r="E190" s="235">
        <v>21.862500000000001</v>
      </c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146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9"/>
      <c r="B191" s="230"/>
      <c r="C191" s="262" t="s">
        <v>176</v>
      </c>
      <c r="D191" s="234"/>
      <c r="E191" s="235">
        <v>24.3965</v>
      </c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146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43">
        <v>32</v>
      </c>
      <c r="B192" s="244" t="s">
        <v>298</v>
      </c>
      <c r="C192" s="261" t="s">
        <v>299</v>
      </c>
      <c r="D192" s="245" t="s">
        <v>140</v>
      </c>
      <c r="E192" s="246">
        <v>98.205619999999996</v>
      </c>
      <c r="F192" s="247"/>
      <c r="G192" s="248">
        <f>ROUND(E192*F192,2)</f>
        <v>0</v>
      </c>
      <c r="H192" s="233"/>
      <c r="I192" s="232">
        <f>ROUND(E192*H192,2)</f>
        <v>0</v>
      </c>
      <c r="J192" s="233"/>
      <c r="K192" s="232">
        <f>ROUND(E192*J192,2)</f>
        <v>0</v>
      </c>
      <c r="L192" s="232">
        <v>21</v>
      </c>
      <c r="M192" s="232">
        <f>G192*(1+L192/100)</f>
        <v>0</v>
      </c>
      <c r="N192" s="232">
        <v>6.3000000000000003E-4</v>
      </c>
      <c r="O192" s="232">
        <f>ROUND(E192*N192,2)</f>
        <v>0.06</v>
      </c>
      <c r="P192" s="232">
        <v>0</v>
      </c>
      <c r="Q192" s="232">
        <f>ROUND(E192*P192,2)</f>
        <v>0</v>
      </c>
      <c r="R192" s="232"/>
      <c r="S192" s="232" t="s">
        <v>141</v>
      </c>
      <c r="T192" s="232" t="s">
        <v>142</v>
      </c>
      <c r="U192" s="232">
        <v>0.23</v>
      </c>
      <c r="V192" s="232">
        <f>ROUND(E192*U192,2)</f>
        <v>22.59</v>
      </c>
      <c r="W192" s="232"/>
      <c r="X192" s="232" t="s">
        <v>143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144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9"/>
      <c r="B193" s="230"/>
      <c r="C193" s="264" t="s">
        <v>300</v>
      </c>
      <c r="D193" s="255"/>
      <c r="E193" s="255"/>
      <c r="F193" s="255"/>
      <c r="G193" s="255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189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29"/>
      <c r="B194" s="230"/>
      <c r="C194" s="262" t="s">
        <v>247</v>
      </c>
      <c r="D194" s="234"/>
      <c r="E194" s="235">
        <v>17.262499999999999</v>
      </c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146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9"/>
      <c r="B195" s="230"/>
      <c r="C195" s="262" t="s">
        <v>226</v>
      </c>
      <c r="D195" s="234"/>
      <c r="E195" s="235">
        <v>5.0250000000000004</v>
      </c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146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29"/>
      <c r="B196" s="230"/>
      <c r="C196" s="262" t="s">
        <v>248</v>
      </c>
      <c r="D196" s="234"/>
      <c r="E196" s="235">
        <v>15.3285</v>
      </c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146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9"/>
      <c r="B197" s="230"/>
      <c r="C197" s="262" t="s">
        <v>249</v>
      </c>
      <c r="D197" s="234"/>
      <c r="E197" s="235">
        <v>6.4264999999999999</v>
      </c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146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9"/>
      <c r="B198" s="230"/>
      <c r="C198" s="262" t="s">
        <v>250</v>
      </c>
      <c r="D198" s="234"/>
      <c r="E198" s="235">
        <v>10.141999999999999</v>
      </c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146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9"/>
      <c r="B199" s="230"/>
      <c r="C199" s="262" t="s">
        <v>251</v>
      </c>
      <c r="D199" s="234"/>
      <c r="E199" s="235">
        <v>3.6</v>
      </c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146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9"/>
      <c r="B200" s="230"/>
      <c r="C200" s="262" t="s">
        <v>231</v>
      </c>
      <c r="D200" s="234"/>
      <c r="E200" s="235">
        <v>27.96</v>
      </c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146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9"/>
      <c r="B201" s="230"/>
      <c r="C201" s="262" t="s">
        <v>232</v>
      </c>
      <c r="D201" s="234"/>
      <c r="E201" s="235">
        <v>1.425</v>
      </c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146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29"/>
      <c r="B202" s="230"/>
      <c r="C202" s="262" t="s">
        <v>252</v>
      </c>
      <c r="D202" s="234"/>
      <c r="E202" s="235">
        <v>0.3</v>
      </c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146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9"/>
      <c r="B203" s="230"/>
      <c r="C203" s="262" t="s">
        <v>253</v>
      </c>
      <c r="D203" s="234"/>
      <c r="E203" s="235">
        <v>6.46</v>
      </c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146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9"/>
      <c r="B204" s="230"/>
      <c r="C204" s="262" t="s">
        <v>235</v>
      </c>
      <c r="D204" s="234"/>
      <c r="E204" s="235">
        <v>1.0631299999999999</v>
      </c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146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9"/>
      <c r="B205" s="230"/>
      <c r="C205" s="262" t="s">
        <v>236</v>
      </c>
      <c r="D205" s="234"/>
      <c r="E205" s="235">
        <v>3.2130000000000001</v>
      </c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146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22.5" outlineLevel="1" x14ac:dyDescent="0.2">
      <c r="A206" s="243">
        <v>33</v>
      </c>
      <c r="B206" s="244" t="s">
        <v>301</v>
      </c>
      <c r="C206" s="261" t="s">
        <v>302</v>
      </c>
      <c r="D206" s="245" t="s">
        <v>140</v>
      </c>
      <c r="E206" s="246">
        <v>98.205619999999996</v>
      </c>
      <c r="F206" s="247"/>
      <c r="G206" s="248">
        <f>ROUND(E206*F206,2)</f>
        <v>0</v>
      </c>
      <c r="H206" s="233"/>
      <c r="I206" s="232">
        <f>ROUND(E206*H206,2)</f>
        <v>0</v>
      </c>
      <c r="J206" s="233"/>
      <c r="K206" s="232">
        <f>ROUND(E206*J206,2)</f>
        <v>0</v>
      </c>
      <c r="L206" s="232">
        <v>21</v>
      </c>
      <c r="M206" s="232">
        <f>G206*(1+L206/100)</f>
        <v>0</v>
      </c>
      <c r="N206" s="232">
        <v>2.9999999999999997E-4</v>
      </c>
      <c r="O206" s="232">
        <f>ROUND(E206*N206,2)</f>
        <v>0.03</v>
      </c>
      <c r="P206" s="232">
        <v>0</v>
      </c>
      <c r="Q206" s="232">
        <f>ROUND(E206*P206,2)</f>
        <v>0</v>
      </c>
      <c r="R206" s="232"/>
      <c r="S206" s="232" t="s">
        <v>141</v>
      </c>
      <c r="T206" s="232" t="s">
        <v>142</v>
      </c>
      <c r="U206" s="232">
        <v>0.16</v>
      </c>
      <c r="V206" s="232">
        <f>ROUND(E206*U206,2)</f>
        <v>15.71</v>
      </c>
      <c r="W206" s="232"/>
      <c r="X206" s="232" t="s">
        <v>143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144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29"/>
      <c r="B207" s="230"/>
      <c r="C207" s="264" t="s">
        <v>303</v>
      </c>
      <c r="D207" s="255"/>
      <c r="E207" s="255"/>
      <c r="F207" s="255"/>
      <c r="G207" s="255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189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29"/>
      <c r="B208" s="230"/>
      <c r="C208" s="262" t="s">
        <v>247</v>
      </c>
      <c r="D208" s="234"/>
      <c r="E208" s="235">
        <v>17.262499999999999</v>
      </c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146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29"/>
      <c r="B209" s="230"/>
      <c r="C209" s="262" t="s">
        <v>226</v>
      </c>
      <c r="D209" s="234"/>
      <c r="E209" s="235">
        <v>5.0250000000000004</v>
      </c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146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29"/>
      <c r="B210" s="230"/>
      <c r="C210" s="262" t="s">
        <v>248</v>
      </c>
      <c r="D210" s="234"/>
      <c r="E210" s="235">
        <v>15.3285</v>
      </c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146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29"/>
      <c r="B211" s="230"/>
      <c r="C211" s="262" t="s">
        <v>249</v>
      </c>
      <c r="D211" s="234"/>
      <c r="E211" s="235">
        <v>6.4264999999999999</v>
      </c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146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29"/>
      <c r="B212" s="230"/>
      <c r="C212" s="262" t="s">
        <v>250</v>
      </c>
      <c r="D212" s="234"/>
      <c r="E212" s="235">
        <v>10.141999999999999</v>
      </c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146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9"/>
      <c r="B213" s="230"/>
      <c r="C213" s="262" t="s">
        <v>251</v>
      </c>
      <c r="D213" s="234"/>
      <c r="E213" s="235">
        <v>3.6</v>
      </c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146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29"/>
      <c r="B214" s="230"/>
      <c r="C214" s="262" t="s">
        <v>231</v>
      </c>
      <c r="D214" s="234"/>
      <c r="E214" s="235">
        <v>27.96</v>
      </c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146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29"/>
      <c r="B215" s="230"/>
      <c r="C215" s="262" t="s">
        <v>232</v>
      </c>
      <c r="D215" s="234"/>
      <c r="E215" s="235">
        <v>1.425</v>
      </c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146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29"/>
      <c r="B216" s="230"/>
      <c r="C216" s="262" t="s">
        <v>252</v>
      </c>
      <c r="D216" s="234"/>
      <c r="E216" s="235">
        <v>0.3</v>
      </c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146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29"/>
      <c r="B217" s="230"/>
      <c r="C217" s="262" t="s">
        <v>253</v>
      </c>
      <c r="D217" s="234"/>
      <c r="E217" s="235">
        <v>6.46</v>
      </c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146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29"/>
      <c r="B218" s="230"/>
      <c r="C218" s="262" t="s">
        <v>235</v>
      </c>
      <c r="D218" s="234"/>
      <c r="E218" s="235">
        <v>1.0631299999999999</v>
      </c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146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29"/>
      <c r="B219" s="230"/>
      <c r="C219" s="262" t="s">
        <v>236</v>
      </c>
      <c r="D219" s="234"/>
      <c r="E219" s="235">
        <v>3.2130000000000001</v>
      </c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146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33.75" outlineLevel="1" x14ac:dyDescent="0.2">
      <c r="A220" s="243">
        <v>34</v>
      </c>
      <c r="B220" s="244" t="s">
        <v>304</v>
      </c>
      <c r="C220" s="261" t="s">
        <v>305</v>
      </c>
      <c r="D220" s="245" t="s">
        <v>140</v>
      </c>
      <c r="E220" s="246">
        <v>66.863</v>
      </c>
      <c r="F220" s="247"/>
      <c r="G220" s="248">
        <f>ROUND(E220*F220,2)</f>
        <v>0</v>
      </c>
      <c r="H220" s="233"/>
      <c r="I220" s="232">
        <f>ROUND(E220*H220,2)</f>
        <v>0</v>
      </c>
      <c r="J220" s="233"/>
      <c r="K220" s="232">
        <f>ROUND(E220*J220,2)</f>
        <v>0</v>
      </c>
      <c r="L220" s="232">
        <v>21</v>
      </c>
      <c r="M220" s="232">
        <f>G220*(1+L220/100)</f>
        <v>0</v>
      </c>
      <c r="N220" s="232">
        <v>4.9100000000000003E-3</v>
      </c>
      <c r="O220" s="232">
        <f>ROUND(E220*N220,2)</f>
        <v>0.33</v>
      </c>
      <c r="P220" s="232">
        <v>0</v>
      </c>
      <c r="Q220" s="232">
        <f>ROUND(E220*P220,2)</f>
        <v>0</v>
      </c>
      <c r="R220" s="232"/>
      <c r="S220" s="232" t="s">
        <v>141</v>
      </c>
      <c r="T220" s="232" t="s">
        <v>142</v>
      </c>
      <c r="U220" s="232">
        <v>0.36199999999999999</v>
      </c>
      <c r="V220" s="232">
        <f>ROUND(E220*U220,2)</f>
        <v>24.2</v>
      </c>
      <c r="W220" s="232"/>
      <c r="X220" s="232" t="s">
        <v>143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144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29"/>
      <c r="B221" s="230"/>
      <c r="C221" s="262" t="s">
        <v>174</v>
      </c>
      <c r="D221" s="234"/>
      <c r="E221" s="235">
        <v>20.603999999999999</v>
      </c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146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29"/>
      <c r="B222" s="230"/>
      <c r="C222" s="262" t="s">
        <v>175</v>
      </c>
      <c r="D222" s="234"/>
      <c r="E222" s="235">
        <v>21.862500000000001</v>
      </c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146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29"/>
      <c r="B223" s="230"/>
      <c r="C223" s="262" t="s">
        <v>176</v>
      </c>
      <c r="D223" s="234"/>
      <c r="E223" s="235">
        <v>24.3965</v>
      </c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146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43">
        <v>35</v>
      </c>
      <c r="B224" s="244" t="s">
        <v>306</v>
      </c>
      <c r="C224" s="261" t="s">
        <v>307</v>
      </c>
      <c r="D224" s="245" t="s">
        <v>140</v>
      </c>
      <c r="E224" s="246">
        <v>98.205619999999996</v>
      </c>
      <c r="F224" s="247"/>
      <c r="G224" s="248">
        <f>ROUND(E224*F224,2)</f>
        <v>0</v>
      </c>
      <c r="H224" s="233"/>
      <c r="I224" s="232">
        <f>ROUND(E224*H224,2)</f>
        <v>0</v>
      </c>
      <c r="J224" s="233"/>
      <c r="K224" s="232">
        <f>ROUND(E224*J224,2)</f>
        <v>0</v>
      </c>
      <c r="L224" s="232">
        <v>21</v>
      </c>
      <c r="M224" s="232">
        <f>G224*(1+L224/100)</f>
        <v>0</v>
      </c>
      <c r="N224" s="232">
        <v>0</v>
      </c>
      <c r="O224" s="232">
        <f>ROUND(E224*N224,2)</f>
        <v>0</v>
      </c>
      <c r="P224" s="232">
        <v>0</v>
      </c>
      <c r="Q224" s="232">
        <f>ROUND(E224*P224,2)</f>
        <v>0</v>
      </c>
      <c r="R224" s="232"/>
      <c r="S224" s="232" t="s">
        <v>141</v>
      </c>
      <c r="T224" s="232" t="s">
        <v>142</v>
      </c>
      <c r="U224" s="232">
        <v>0.38</v>
      </c>
      <c r="V224" s="232">
        <f>ROUND(E224*U224,2)</f>
        <v>37.32</v>
      </c>
      <c r="W224" s="232"/>
      <c r="X224" s="232" t="s">
        <v>143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144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29"/>
      <c r="B225" s="230"/>
      <c r="C225" s="264" t="s">
        <v>308</v>
      </c>
      <c r="D225" s="255"/>
      <c r="E225" s="255"/>
      <c r="F225" s="255"/>
      <c r="G225" s="255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189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29"/>
      <c r="B226" s="230"/>
      <c r="C226" s="262" t="s">
        <v>247</v>
      </c>
      <c r="D226" s="234"/>
      <c r="E226" s="235">
        <v>17.262499999999999</v>
      </c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146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29"/>
      <c r="B227" s="230"/>
      <c r="C227" s="262" t="s">
        <v>226</v>
      </c>
      <c r="D227" s="234"/>
      <c r="E227" s="235">
        <v>5.0250000000000004</v>
      </c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146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29"/>
      <c r="B228" s="230"/>
      <c r="C228" s="262" t="s">
        <v>248</v>
      </c>
      <c r="D228" s="234"/>
      <c r="E228" s="235">
        <v>15.3285</v>
      </c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146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29"/>
      <c r="B229" s="230"/>
      <c r="C229" s="262" t="s">
        <v>249</v>
      </c>
      <c r="D229" s="234"/>
      <c r="E229" s="235">
        <v>6.4264999999999999</v>
      </c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146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29"/>
      <c r="B230" s="230"/>
      <c r="C230" s="262" t="s">
        <v>250</v>
      </c>
      <c r="D230" s="234"/>
      <c r="E230" s="235">
        <v>10.141999999999999</v>
      </c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146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29"/>
      <c r="B231" s="230"/>
      <c r="C231" s="262" t="s">
        <v>251</v>
      </c>
      <c r="D231" s="234"/>
      <c r="E231" s="235">
        <v>3.6</v>
      </c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146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29"/>
      <c r="B232" s="230"/>
      <c r="C232" s="262" t="s">
        <v>231</v>
      </c>
      <c r="D232" s="234"/>
      <c r="E232" s="235">
        <v>27.96</v>
      </c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146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29"/>
      <c r="B233" s="230"/>
      <c r="C233" s="262" t="s">
        <v>232</v>
      </c>
      <c r="D233" s="234"/>
      <c r="E233" s="235">
        <v>1.425</v>
      </c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146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29"/>
      <c r="B234" s="230"/>
      <c r="C234" s="262" t="s">
        <v>252</v>
      </c>
      <c r="D234" s="234"/>
      <c r="E234" s="235">
        <v>0.3</v>
      </c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146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29"/>
      <c r="B235" s="230"/>
      <c r="C235" s="262" t="s">
        <v>253</v>
      </c>
      <c r="D235" s="234"/>
      <c r="E235" s="235">
        <v>6.46</v>
      </c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146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29"/>
      <c r="B236" s="230"/>
      <c r="C236" s="262" t="s">
        <v>235</v>
      </c>
      <c r="D236" s="234"/>
      <c r="E236" s="235">
        <v>1.0631299999999999</v>
      </c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146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29"/>
      <c r="B237" s="230"/>
      <c r="C237" s="262" t="s">
        <v>236</v>
      </c>
      <c r="D237" s="234"/>
      <c r="E237" s="235">
        <v>3.2130000000000001</v>
      </c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146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43">
        <v>36</v>
      </c>
      <c r="B238" s="244" t="s">
        <v>309</v>
      </c>
      <c r="C238" s="261" t="s">
        <v>310</v>
      </c>
      <c r="D238" s="245" t="s">
        <v>140</v>
      </c>
      <c r="E238" s="246">
        <v>165.06862000000001</v>
      </c>
      <c r="F238" s="247"/>
      <c r="G238" s="248">
        <f>ROUND(E238*F238,2)</f>
        <v>0</v>
      </c>
      <c r="H238" s="233"/>
      <c r="I238" s="232">
        <f>ROUND(E238*H238,2)</f>
        <v>0</v>
      </c>
      <c r="J238" s="233"/>
      <c r="K238" s="232">
        <f>ROUND(E238*J238,2)</f>
        <v>0</v>
      </c>
      <c r="L238" s="232">
        <v>21</v>
      </c>
      <c r="M238" s="232">
        <f>G238*(1+L238/100)</f>
        <v>0</v>
      </c>
      <c r="N238" s="232">
        <v>2.0000000000000002E-5</v>
      </c>
      <c r="O238" s="232">
        <f>ROUND(E238*N238,2)</f>
        <v>0</v>
      </c>
      <c r="P238" s="232">
        <v>0</v>
      </c>
      <c r="Q238" s="232">
        <f>ROUND(E238*P238,2)</f>
        <v>0</v>
      </c>
      <c r="R238" s="232"/>
      <c r="S238" s="232" t="s">
        <v>141</v>
      </c>
      <c r="T238" s="232" t="s">
        <v>142</v>
      </c>
      <c r="U238" s="232">
        <v>0.11</v>
      </c>
      <c r="V238" s="232">
        <f>ROUND(E238*U238,2)</f>
        <v>18.16</v>
      </c>
      <c r="W238" s="232"/>
      <c r="X238" s="232" t="s">
        <v>143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144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29"/>
      <c r="B239" s="230"/>
      <c r="C239" s="262" t="s">
        <v>247</v>
      </c>
      <c r="D239" s="234"/>
      <c r="E239" s="235">
        <v>17.262499999999999</v>
      </c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146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29"/>
      <c r="B240" s="230"/>
      <c r="C240" s="262" t="s">
        <v>226</v>
      </c>
      <c r="D240" s="234"/>
      <c r="E240" s="235">
        <v>5.0250000000000004</v>
      </c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146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29"/>
      <c r="B241" s="230"/>
      <c r="C241" s="262" t="s">
        <v>248</v>
      </c>
      <c r="D241" s="234"/>
      <c r="E241" s="235">
        <v>15.3285</v>
      </c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146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29"/>
      <c r="B242" s="230"/>
      <c r="C242" s="262" t="s">
        <v>249</v>
      </c>
      <c r="D242" s="234"/>
      <c r="E242" s="235">
        <v>6.4264999999999999</v>
      </c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146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29"/>
      <c r="B243" s="230"/>
      <c r="C243" s="262" t="s">
        <v>250</v>
      </c>
      <c r="D243" s="234"/>
      <c r="E243" s="235">
        <v>10.141999999999999</v>
      </c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146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29"/>
      <c r="B244" s="230"/>
      <c r="C244" s="262" t="s">
        <v>251</v>
      </c>
      <c r="D244" s="234"/>
      <c r="E244" s="235">
        <v>3.6</v>
      </c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146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29"/>
      <c r="B245" s="230"/>
      <c r="C245" s="262" t="s">
        <v>231</v>
      </c>
      <c r="D245" s="234"/>
      <c r="E245" s="235">
        <v>27.96</v>
      </c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146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29"/>
      <c r="B246" s="230"/>
      <c r="C246" s="262" t="s">
        <v>232</v>
      </c>
      <c r="D246" s="234"/>
      <c r="E246" s="235">
        <v>1.425</v>
      </c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146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29"/>
      <c r="B247" s="230"/>
      <c r="C247" s="262" t="s">
        <v>252</v>
      </c>
      <c r="D247" s="234"/>
      <c r="E247" s="235">
        <v>0.3</v>
      </c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146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29"/>
      <c r="B248" s="230"/>
      <c r="C248" s="262" t="s">
        <v>253</v>
      </c>
      <c r="D248" s="234"/>
      <c r="E248" s="235">
        <v>6.46</v>
      </c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146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29"/>
      <c r="B249" s="230"/>
      <c r="C249" s="262" t="s">
        <v>235</v>
      </c>
      <c r="D249" s="234"/>
      <c r="E249" s="235">
        <v>1.0631299999999999</v>
      </c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146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29"/>
      <c r="B250" s="230"/>
      <c r="C250" s="262" t="s">
        <v>236</v>
      </c>
      <c r="D250" s="234"/>
      <c r="E250" s="235">
        <v>3.2130000000000001</v>
      </c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146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29"/>
      <c r="B251" s="230"/>
      <c r="C251" s="262" t="s">
        <v>311</v>
      </c>
      <c r="D251" s="234"/>
      <c r="E251" s="235">
        <v>66.863</v>
      </c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146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x14ac:dyDescent="0.2">
      <c r="A252" s="237" t="s">
        <v>136</v>
      </c>
      <c r="B252" s="238" t="s">
        <v>70</v>
      </c>
      <c r="C252" s="260" t="s">
        <v>71</v>
      </c>
      <c r="D252" s="239"/>
      <c r="E252" s="240"/>
      <c r="F252" s="241"/>
      <c r="G252" s="242">
        <f>SUMIF(AG253:AG260,"&lt;&gt;NOR",G253:G260)</f>
        <v>0</v>
      </c>
      <c r="H252" s="236"/>
      <c r="I252" s="236">
        <f>SUM(I253:I260)</f>
        <v>0</v>
      </c>
      <c r="J252" s="236"/>
      <c r="K252" s="236">
        <f>SUM(K253:K260)</f>
        <v>0</v>
      </c>
      <c r="L252" s="236"/>
      <c r="M252" s="236">
        <f>SUM(M253:M260)</f>
        <v>0</v>
      </c>
      <c r="N252" s="236"/>
      <c r="O252" s="236">
        <f>SUM(O253:O260)</f>
        <v>3.91</v>
      </c>
      <c r="P252" s="236"/>
      <c r="Q252" s="236">
        <f>SUM(Q253:Q260)</f>
        <v>0</v>
      </c>
      <c r="R252" s="236"/>
      <c r="S252" s="236"/>
      <c r="T252" s="236"/>
      <c r="U252" s="236"/>
      <c r="V252" s="236">
        <f>SUM(V253:V260)</f>
        <v>43.489999999999995</v>
      </c>
      <c r="W252" s="236"/>
      <c r="X252" s="236"/>
      <c r="AG252" t="s">
        <v>137</v>
      </c>
    </row>
    <row r="253" spans="1:60" outlineLevel="1" x14ac:dyDescent="0.2">
      <c r="A253" s="243">
        <v>37</v>
      </c>
      <c r="B253" s="244" t="s">
        <v>312</v>
      </c>
      <c r="C253" s="261" t="s">
        <v>313</v>
      </c>
      <c r="D253" s="245" t="s">
        <v>140</v>
      </c>
      <c r="E253" s="246">
        <v>24.51</v>
      </c>
      <c r="F253" s="247"/>
      <c r="G253" s="248">
        <f>ROUND(E253*F253,2)</f>
        <v>0</v>
      </c>
      <c r="H253" s="233"/>
      <c r="I253" s="232">
        <f>ROUND(E253*H253,2)</f>
        <v>0</v>
      </c>
      <c r="J253" s="233"/>
      <c r="K253" s="232">
        <f>ROUND(E253*J253,2)</f>
        <v>0</v>
      </c>
      <c r="L253" s="232">
        <v>21</v>
      </c>
      <c r="M253" s="232">
        <f>G253*(1+L253/100)</f>
        <v>0</v>
      </c>
      <c r="N253" s="232">
        <v>3.032E-2</v>
      </c>
      <c r="O253" s="232">
        <f>ROUND(E253*N253,2)</f>
        <v>0.74</v>
      </c>
      <c r="P253" s="232">
        <v>0</v>
      </c>
      <c r="Q253" s="232">
        <f>ROUND(E253*P253,2)</f>
        <v>0</v>
      </c>
      <c r="R253" s="232"/>
      <c r="S253" s="232" t="s">
        <v>141</v>
      </c>
      <c r="T253" s="232" t="s">
        <v>142</v>
      </c>
      <c r="U253" s="232">
        <v>0.44</v>
      </c>
      <c r="V253" s="232">
        <f>ROUND(E253*U253,2)</f>
        <v>10.78</v>
      </c>
      <c r="W253" s="232"/>
      <c r="X253" s="232" t="s">
        <v>143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144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29"/>
      <c r="B254" s="230"/>
      <c r="C254" s="262" t="s">
        <v>314</v>
      </c>
      <c r="D254" s="234"/>
      <c r="E254" s="235">
        <v>24.51</v>
      </c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146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43">
        <v>38</v>
      </c>
      <c r="B255" s="244" t="s">
        <v>315</v>
      </c>
      <c r="C255" s="261" t="s">
        <v>316</v>
      </c>
      <c r="D255" s="245" t="s">
        <v>140</v>
      </c>
      <c r="E255" s="246">
        <v>56.1</v>
      </c>
      <c r="F255" s="247"/>
      <c r="G255" s="248">
        <f>ROUND(E255*F255,2)</f>
        <v>0</v>
      </c>
      <c r="H255" s="233"/>
      <c r="I255" s="232">
        <f>ROUND(E255*H255,2)</f>
        <v>0</v>
      </c>
      <c r="J255" s="233"/>
      <c r="K255" s="232">
        <f>ROUND(E255*J255,2)</f>
        <v>0</v>
      </c>
      <c r="L255" s="232">
        <v>21</v>
      </c>
      <c r="M255" s="232">
        <f>G255*(1+L255/100)</f>
        <v>0</v>
      </c>
      <c r="N255" s="232">
        <v>2.63E-3</v>
      </c>
      <c r="O255" s="232">
        <f>ROUND(E255*N255,2)</f>
        <v>0.15</v>
      </c>
      <c r="P255" s="232">
        <v>0</v>
      </c>
      <c r="Q255" s="232">
        <f>ROUND(E255*P255,2)</f>
        <v>0</v>
      </c>
      <c r="R255" s="232"/>
      <c r="S255" s="232" t="s">
        <v>141</v>
      </c>
      <c r="T255" s="232" t="s">
        <v>142</v>
      </c>
      <c r="U255" s="232">
        <v>0.36</v>
      </c>
      <c r="V255" s="232">
        <f>ROUND(E255*U255,2)</f>
        <v>20.2</v>
      </c>
      <c r="W255" s="232"/>
      <c r="X255" s="232" t="s">
        <v>143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144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29"/>
      <c r="B256" s="230"/>
      <c r="C256" s="264" t="s">
        <v>317</v>
      </c>
      <c r="D256" s="255"/>
      <c r="E256" s="255"/>
      <c r="F256" s="255"/>
      <c r="G256" s="255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189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29"/>
      <c r="B257" s="230"/>
      <c r="C257" s="262" t="s">
        <v>318</v>
      </c>
      <c r="D257" s="234"/>
      <c r="E257" s="235">
        <v>56.1</v>
      </c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146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33.75" outlineLevel="1" x14ac:dyDescent="0.2">
      <c r="A258" s="243">
        <v>39</v>
      </c>
      <c r="B258" s="244" t="s">
        <v>319</v>
      </c>
      <c r="C258" s="261" t="s">
        <v>320</v>
      </c>
      <c r="D258" s="245" t="s">
        <v>140</v>
      </c>
      <c r="E258" s="246">
        <v>56.1</v>
      </c>
      <c r="F258" s="247"/>
      <c r="G258" s="248">
        <f>ROUND(E258*F258,2)</f>
        <v>0</v>
      </c>
      <c r="H258" s="233"/>
      <c r="I258" s="232">
        <f>ROUND(E258*H258,2)</f>
        <v>0</v>
      </c>
      <c r="J258" s="233"/>
      <c r="K258" s="232">
        <f>ROUND(E258*J258,2)</f>
        <v>0</v>
      </c>
      <c r="L258" s="232">
        <v>21</v>
      </c>
      <c r="M258" s="232">
        <f>G258*(1+L258/100)</f>
        <v>0</v>
      </c>
      <c r="N258" s="232">
        <v>5.3760000000000002E-2</v>
      </c>
      <c r="O258" s="232">
        <f>ROUND(E258*N258,2)</f>
        <v>3.02</v>
      </c>
      <c r="P258" s="232">
        <v>0</v>
      </c>
      <c r="Q258" s="232">
        <f>ROUND(E258*P258,2)</f>
        <v>0</v>
      </c>
      <c r="R258" s="232"/>
      <c r="S258" s="232" t="s">
        <v>185</v>
      </c>
      <c r="T258" s="232" t="s">
        <v>186</v>
      </c>
      <c r="U258" s="232">
        <v>0.223</v>
      </c>
      <c r="V258" s="232">
        <f>ROUND(E258*U258,2)</f>
        <v>12.51</v>
      </c>
      <c r="W258" s="232"/>
      <c r="X258" s="232" t="s">
        <v>187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188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29"/>
      <c r="B259" s="230"/>
      <c r="C259" s="262" t="s">
        <v>318</v>
      </c>
      <c r="D259" s="234"/>
      <c r="E259" s="235">
        <v>56.1</v>
      </c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146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49">
        <v>40</v>
      </c>
      <c r="B260" s="250" t="s">
        <v>321</v>
      </c>
      <c r="C260" s="263" t="s">
        <v>322</v>
      </c>
      <c r="D260" s="251" t="s">
        <v>323</v>
      </c>
      <c r="E260" s="252">
        <v>14</v>
      </c>
      <c r="F260" s="253"/>
      <c r="G260" s="254">
        <f>ROUND(E260*F260,2)</f>
        <v>0</v>
      </c>
      <c r="H260" s="233"/>
      <c r="I260" s="232">
        <f>ROUND(E260*H260,2)</f>
        <v>0</v>
      </c>
      <c r="J260" s="233"/>
      <c r="K260" s="232">
        <f>ROUND(E260*J260,2)</f>
        <v>0</v>
      </c>
      <c r="L260" s="232">
        <v>21</v>
      </c>
      <c r="M260" s="232">
        <f>G260*(1+L260/100)</f>
        <v>0</v>
      </c>
      <c r="N260" s="232">
        <v>0</v>
      </c>
      <c r="O260" s="232">
        <f>ROUND(E260*N260,2)</f>
        <v>0</v>
      </c>
      <c r="P260" s="232">
        <v>0</v>
      </c>
      <c r="Q260" s="232">
        <f>ROUND(E260*P260,2)</f>
        <v>0</v>
      </c>
      <c r="R260" s="232"/>
      <c r="S260" s="232" t="s">
        <v>185</v>
      </c>
      <c r="T260" s="232" t="s">
        <v>186</v>
      </c>
      <c r="U260" s="232">
        <v>0</v>
      </c>
      <c r="V260" s="232">
        <f>ROUND(E260*U260,2)</f>
        <v>0</v>
      </c>
      <c r="W260" s="232"/>
      <c r="X260" s="232" t="s">
        <v>187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188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x14ac:dyDescent="0.2">
      <c r="A261" s="237" t="s">
        <v>136</v>
      </c>
      <c r="B261" s="238" t="s">
        <v>72</v>
      </c>
      <c r="C261" s="260" t="s">
        <v>73</v>
      </c>
      <c r="D261" s="239"/>
      <c r="E261" s="240"/>
      <c r="F261" s="241"/>
      <c r="G261" s="242">
        <f>SUMIF(AG262:AG262,"&lt;&gt;NOR",G262:G262)</f>
        <v>0</v>
      </c>
      <c r="H261" s="236"/>
      <c r="I261" s="236">
        <f>SUM(I262:I262)</f>
        <v>0</v>
      </c>
      <c r="J261" s="236"/>
      <c r="K261" s="236">
        <f>SUM(K262:K262)</f>
        <v>0</v>
      </c>
      <c r="L261" s="236"/>
      <c r="M261" s="236">
        <f>SUM(M262:M262)</f>
        <v>0</v>
      </c>
      <c r="N261" s="236"/>
      <c r="O261" s="236">
        <f>SUM(O262:O262)</f>
        <v>0</v>
      </c>
      <c r="P261" s="236"/>
      <c r="Q261" s="236">
        <f>SUM(Q262:Q262)</f>
        <v>0</v>
      </c>
      <c r="R261" s="236"/>
      <c r="S261" s="236"/>
      <c r="T261" s="236"/>
      <c r="U261" s="236"/>
      <c r="V261" s="236">
        <f>SUM(V262:V262)</f>
        <v>0.44</v>
      </c>
      <c r="W261" s="236"/>
      <c r="X261" s="236"/>
      <c r="AG261" t="s">
        <v>137</v>
      </c>
    </row>
    <row r="262" spans="1:60" outlineLevel="1" x14ac:dyDescent="0.2">
      <c r="A262" s="249">
        <v>41</v>
      </c>
      <c r="B262" s="250" t="s">
        <v>324</v>
      </c>
      <c r="C262" s="263" t="s">
        <v>325</v>
      </c>
      <c r="D262" s="251" t="s">
        <v>164</v>
      </c>
      <c r="E262" s="252">
        <v>12</v>
      </c>
      <c r="F262" s="253"/>
      <c r="G262" s="254">
        <f>ROUND(E262*F262,2)</f>
        <v>0</v>
      </c>
      <c r="H262" s="233"/>
      <c r="I262" s="232">
        <f>ROUND(E262*H262,2)</f>
        <v>0</v>
      </c>
      <c r="J262" s="233"/>
      <c r="K262" s="232">
        <f>ROUND(E262*J262,2)</f>
        <v>0</v>
      </c>
      <c r="L262" s="232">
        <v>21</v>
      </c>
      <c r="M262" s="232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2"/>
      <c r="S262" s="232" t="s">
        <v>141</v>
      </c>
      <c r="T262" s="232" t="s">
        <v>142</v>
      </c>
      <c r="U262" s="232">
        <v>3.6999999999999998E-2</v>
      </c>
      <c r="V262" s="232">
        <f>ROUND(E262*U262,2)</f>
        <v>0.44</v>
      </c>
      <c r="W262" s="232"/>
      <c r="X262" s="232" t="s">
        <v>143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144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x14ac:dyDescent="0.2">
      <c r="A263" s="237" t="s">
        <v>136</v>
      </c>
      <c r="B263" s="238" t="s">
        <v>74</v>
      </c>
      <c r="C263" s="260" t="s">
        <v>75</v>
      </c>
      <c r="D263" s="239"/>
      <c r="E263" s="240"/>
      <c r="F263" s="241"/>
      <c r="G263" s="242">
        <f>SUMIF(AG264:AG265,"&lt;&gt;NOR",G264:G265)</f>
        <v>0</v>
      </c>
      <c r="H263" s="236"/>
      <c r="I263" s="236">
        <f>SUM(I264:I265)</f>
        <v>0</v>
      </c>
      <c r="J263" s="236"/>
      <c r="K263" s="236">
        <f>SUM(K264:K265)</f>
        <v>0</v>
      </c>
      <c r="L263" s="236"/>
      <c r="M263" s="236">
        <f>SUM(M264:M265)</f>
        <v>0</v>
      </c>
      <c r="N263" s="236"/>
      <c r="O263" s="236">
        <f>SUM(O264:O265)</f>
        <v>0</v>
      </c>
      <c r="P263" s="236"/>
      <c r="Q263" s="236">
        <f>SUM(Q264:Q265)</f>
        <v>0</v>
      </c>
      <c r="R263" s="236"/>
      <c r="S263" s="236"/>
      <c r="T263" s="236"/>
      <c r="U263" s="236"/>
      <c r="V263" s="236">
        <f>SUM(V264:V265)</f>
        <v>1.79</v>
      </c>
      <c r="W263" s="236"/>
      <c r="X263" s="236"/>
      <c r="AG263" t="s">
        <v>137</v>
      </c>
    </row>
    <row r="264" spans="1:60" outlineLevel="1" x14ac:dyDescent="0.2">
      <c r="A264" s="243">
        <v>42</v>
      </c>
      <c r="B264" s="244" t="s">
        <v>326</v>
      </c>
      <c r="C264" s="261" t="s">
        <v>327</v>
      </c>
      <c r="D264" s="245" t="s">
        <v>140</v>
      </c>
      <c r="E264" s="246">
        <v>24.51</v>
      </c>
      <c r="F264" s="247"/>
      <c r="G264" s="248">
        <f>ROUND(E264*F264,2)</f>
        <v>0</v>
      </c>
      <c r="H264" s="233"/>
      <c r="I264" s="232">
        <f>ROUND(E264*H264,2)</f>
        <v>0</v>
      </c>
      <c r="J264" s="233"/>
      <c r="K264" s="232">
        <f>ROUND(E264*J264,2)</f>
        <v>0</v>
      </c>
      <c r="L264" s="232">
        <v>21</v>
      </c>
      <c r="M264" s="232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2"/>
      <c r="S264" s="232" t="s">
        <v>141</v>
      </c>
      <c r="T264" s="232" t="s">
        <v>142</v>
      </c>
      <c r="U264" s="232">
        <v>7.2999999999999995E-2</v>
      </c>
      <c r="V264" s="232">
        <f>ROUND(E264*U264,2)</f>
        <v>1.79</v>
      </c>
      <c r="W264" s="232"/>
      <c r="X264" s="232" t="s">
        <v>143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144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 x14ac:dyDescent="0.2">
      <c r="A265" s="229"/>
      <c r="B265" s="230"/>
      <c r="C265" s="262" t="s">
        <v>314</v>
      </c>
      <c r="D265" s="234"/>
      <c r="E265" s="235">
        <v>24.51</v>
      </c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146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x14ac:dyDescent="0.2">
      <c r="A266" s="237" t="s">
        <v>136</v>
      </c>
      <c r="B266" s="238" t="s">
        <v>76</v>
      </c>
      <c r="C266" s="260" t="s">
        <v>77</v>
      </c>
      <c r="D266" s="239"/>
      <c r="E266" s="240"/>
      <c r="F266" s="241"/>
      <c r="G266" s="242">
        <f>SUMIF(AG267:AG269,"&lt;&gt;NOR",G267:G269)</f>
        <v>0</v>
      </c>
      <c r="H266" s="236"/>
      <c r="I266" s="236">
        <f>SUM(I267:I269)</f>
        <v>0</v>
      </c>
      <c r="J266" s="236"/>
      <c r="K266" s="236">
        <f>SUM(K267:K269)</f>
        <v>0</v>
      </c>
      <c r="L266" s="236"/>
      <c r="M266" s="236">
        <f>SUM(M267:M269)</f>
        <v>0</v>
      </c>
      <c r="N266" s="236"/>
      <c r="O266" s="236">
        <f>SUM(O267:O269)</f>
        <v>0.08</v>
      </c>
      <c r="P266" s="236"/>
      <c r="Q266" s="236">
        <f>SUM(Q267:Q269)</f>
        <v>0</v>
      </c>
      <c r="R266" s="236"/>
      <c r="S266" s="236"/>
      <c r="T266" s="236"/>
      <c r="U266" s="236"/>
      <c r="V266" s="236">
        <f>SUM(V267:V269)</f>
        <v>11.22</v>
      </c>
      <c r="W266" s="236"/>
      <c r="X266" s="236"/>
      <c r="AG266" t="s">
        <v>137</v>
      </c>
    </row>
    <row r="267" spans="1:60" outlineLevel="1" x14ac:dyDescent="0.2">
      <c r="A267" s="243">
        <v>43</v>
      </c>
      <c r="B267" s="244" t="s">
        <v>328</v>
      </c>
      <c r="C267" s="261" t="s">
        <v>329</v>
      </c>
      <c r="D267" s="245" t="s">
        <v>140</v>
      </c>
      <c r="E267" s="246">
        <v>52.45</v>
      </c>
      <c r="F267" s="247"/>
      <c r="G267" s="248">
        <f>ROUND(E267*F267,2)</f>
        <v>0</v>
      </c>
      <c r="H267" s="233"/>
      <c r="I267" s="232">
        <f>ROUND(E267*H267,2)</f>
        <v>0</v>
      </c>
      <c r="J267" s="233"/>
      <c r="K267" s="232">
        <f>ROUND(E267*J267,2)</f>
        <v>0</v>
      </c>
      <c r="L267" s="232">
        <v>21</v>
      </c>
      <c r="M267" s="232">
        <f>G267*(1+L267/100)</f>
        <v>0</v>
      </c>
      <c r="N267" s="232">
        <v>1.58E-3</v>
      </c>
      <c r="O267" s="232">
        <f>ROUND(E267*N267,2)</f>
        <v>0.08</v>
      </c>
      <c r="P267" s="232">
        <v>0</v>
      </c>
      <c r="Q267" s="232">
        <f>ROUND(E267*P267,2)</f>
        <v>0</v>
      </c>
      <c r="R267" s="232"/>
      <c r="S267" s="232" t="s">
        <v>141</v>
      </c>
      <c r="T267" s="232" t="s">
        <v>142</v>
      </c>
      <c r="U267" s="232">
        <v>0.214</v>
      </c>
      <c r="V267" s="232">
        <f>ROUND(E267*U267,2)</f>
        <v>11.22</v>
      </c>
      <c r="W267" s="232"/>
      <c r="X267" s="232" t="s">
        <v>143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144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29"/>
      <c r="B268" s="230"/>
      <c r="C268" s="262" t="s">
        <v>330</v>
      </c>
      <c r="D268" s="234"/>
      <c r="E268" s="235">
        <v>16</v>
      </c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146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 x14ac:dyDescent="0.2">
      <c r="A269" s="229"/>
      <c r="B269" s="230"/>
      <c r="C269" s="262" t="s">
        <v>331</v>
      </c>
      <c r="D269" s="234"/>
      <c r="E269" s="235">
        <v>36.450000000000003</v>
      </c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146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5.5" x14ac:dyDescent="0.2">
      <c r="A270" s="237" t="s">
        <v>136</v>
      </c>
      <c r="B270" s="238" t="s">
        <v>78</v>
      </c>
      <c r="C270" s="260" t="s">
        <v>79</v>
      </c>
      <c r="D270" s="239"/>
      <c r="E270" s="240"/>
      <c r="F270" s="241"/>
      <c r="G270" s="242">
        <f>SUMIF(AG271:AG273,"&lt;&gt;NOR",G271:G273)</f>
        <v>0</v>
      </c>
      <c r="H270" s="236"/>
      <c r="I270" s="236">
        <f>SUM(I271:I273)</f>
        <v>0</v>
      </c>
      <c r="J270" s="236"/>
      <c r="K270" s="236">
        <f>SUM(K271:K273)</f>
        <v>0</v>
      </c>
      <c r="L270" s="236"/>
      <c r="M270" s="236">
        <f>SUM(M271:M273)</f>
        <v>0</v>
      </c>
      <c r="N270" s="236"/>
      <c r="O270" s="236">
        <f>SUM(O271:O273)</f>
        <v>0.01</v>
      </c>
      <c r="P270" s="236"/>
      <c r="Q270" s="236">
        <f>SUM(Q271:Q273)</f>
        <v>0</v>
      </c>
      <c r="R270" s="236"/>
      <c r="S270" s="236"/>
      <c r="T270" s="236"/>
      <c r="U270" s="236"/>
      <c r="V270" s="236">
        <f>SUM(V271:V273)</f>
        <v>86.24</v>
      </c>
      <c r="W270" s="236"/>
      <c r="X270" s="236"/>
      <c r="AG270" t="s">
        <v>137</v>
      </c>
    </row>
    <row r="271" spans="1:60" outlineLevel="1" x14ac:dyDescent="0.2">
      <c r="A271" s="249">
        <v>44</v>
      </c>
      <c r="B271" s="250" t="s">
        <v>332</v>
      </c>
      <c r="C271" s="263" t="s">
        <v>333</v>
      </c>
      <c r="D271" s="251" t="s">
        <v>140</v>
      </c>
      <c r="E271" s="252">
        <v>280</v>
      </c>
      <c r="F271" s="253"/>
      <c r="G271" s="254">
        <f>ROUND(E271*F271,2)</f>
        <v>0</v>
      </c>
      <c r="H271" s="233"/>
      <c r="I271" s="232">
        <f>ROUND(E271*H271,2)</f>
        <v>0</v>
      </c>
      <c r="J271" s="233"/>
      <c r="K271" s="232">
        <f>ROUND(E271*J271,2)</f>
        <v>0</v>
      </c>
      <c r="L271" s="232">
        <v>21</v>
      </c>
      <c r="M271" s="232">
        <f>G271*(1+L271/100)</f>
        <v>0</v>
      </c>
      <c r="N271" s="232">
        <v>4.0000000000000003E-5</v>
      </c>
      <c r="O271" s="232">
        <f>ROUND(E271*N271,2)</f>
        <v>0.01</v>
      </c>
      <c r="P271" s="232">
        <v>0</v>
      </c>
      <c r="Q271" s="232">
        <f>ROUND(E271*P271,2)</f>
        <v>0</v>
      </c>
      <c r="R271" s="232"/>
      <c r="S271" s="232" t="s">
        <v>141</v>
      </c>
      <c r="T271" s="232" t="s">
        <v>142</v>
      </c>
      <c r="U271" s="232">
        <v>0.308</v>
      </c>
      <c r="V271" s="232">
        <f>ROUND(E271*U271,2)</f>
        <v>86.24</v>
      </c>
      <c r="W271" s="232"/>
      <c r="X271" s="232" t="s">
        <v>143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144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49">
        <v>45</v>
      </c>
      <c r="B272" s="250" t="s">
        <v>334</v>
      </c>
      <c r="C272" s="263" t="s">
        <v>335</v>
      </c>
      <c r="D272" s="251" t="s">
        <v>184</v>
      </c>
      <c r="E272" s="252">
        <v>1</v>
      </c>
      <c r="F272" s="253"/>
      <c r="G272" s="254">
        <f>ROUND(E272*F272,2)</f>
        <v>0</v>
      </c>
      <c r="H272" s="233"/>
      <c r="I272" s="232">
        <f>ROUND(E272*H272,2)</f>
        <v>0</v>
      </c>
      <c r="J272" s="233"/>
      <c r="K272" s="232">
        <f>ROUND(E272*J272,2)</f>
        <v>0</v>
      </c>
      <c r="L272" s="232">
        <v>21</v>
      </c>
      <c r="M272" s="232">
        <f>G272*(1+L272/100)</f>
        <v>0</v>
      </c>
      <c r="N272" s="232">
        <v>0</v>
      </c>
      <c r="O272" s="232">
        <f>ROUND(E272*N272,2)</f>
        <v>0</v>
      </c>
      <c r="P272" s="232">
        <v>0</v>
      </c>
      <c r="Q272" s="232">
        <f>ROUND(E272*P272,2)</f>
        <v>0</v>
      </c>
      <c r="R272" s="232"/>
      <c r="S272" s="232" t="s">
        <v>185</v>
      </c>
      <c r="T272" s="232" t="s">
        <v>186</v>
      </c>
      <c r="U272" s="232">
        <v>0</v>
      </c>
      <c r="V272" s="232">
        <f>ROUND(E272*U272,2)</f>
        <v>0</v>
      </c>
      <c r="W272" s="232"/>
      <c r="X272" s="232" t="s">
        <v>187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188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49">
        <v>46</v>
      </c>
      <c r="B273" s="250" t="s">
        <v>336</v>
      </c>
      <c r="C273" s="263" t="s">
        <v>337</v>
      </c>
      <c r="D273" s="251" t="s">
        <v>184</v>
      </c>
      <c r="E273" s="252">
        <v>1</v>
      </c>
      <c r="F273" s="253"/>
      <c r="G273" s="254">
        <f>ROUND(E273*F273,2)</f>
        <v>0</v>
      </c>
      <c r="H273" s="233"/>
      <c r="I273" s="232">
        <f>ROUND(E273*H273,2)</f>
        <v>0</v>
      </c>
      <c r="J273" s="233"/>
      <c r="K273" s="232">
        <f>ROUND(E273*J273,2)</f>
        <v>0</v>
      </c>
      <c r="L273" s="232">
        <v>21</v>
      </c>
      <c r="M273" s="232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2"/>
      <c r="S273" s="232" t="s">
        <v>185</v>
      </c>
      <c r="T273" s="232" t="s">
        <v>186</v>
      </c>
      <c r="U273" s="232">
        <v>0</v>
      </c>
      <c r="V273" s="232">
        <f>ROUND(E273*U273,2)</f>
        <v>0</v>
      </c>
      <c r="W273" s="232"/>
      <c r="X273" s="232" t="s">
        <v>187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188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x14ac:dyDescent="0.2">
      <c r="A274" s="237" t="s">
        <v>136</v>
      </c>
      <c r="B274" s="238" t="s">
        <v>80</v>
      </c>
      <c r="C274" s="260" t="s">
        <v>81</v>
      </c>
      <c r="D274" s="239"/>
      <c r="E274" s="240"/>
      <c r="F274" s="241"/>
      <c r="G274" s="242">
        <f>SUMIF(AG275:AG360,"&lt;&gt;NOR",G275:G360)</f>
        <v>0</v>
      </c>
      <c r="H274" s="236"/>
      <c r="I274" s="236">
        <f>SUM(I275:I360)</f>
        <v>0</v>
      </c>
      <c r="J274" s="236"/>
      <c r="K274" s="236">
        <f>SUM(K275:K360)</f>
        <v>0</v>
      </c>
      <c r="L274" s="236"/>
      <c r="M274" s="236">
        <f>SUM(M275:M360)</f>
        <v>0</v>
      </c>
      <c r="N274" s="236"/>
      <c r="O274" s="236">
        <f>SUM(O275:O360)</f>
        <v>0.03</v>
      </c>
      <c r="P274" s="236"/>
      <c r="Q274" s="236">
        <f>SUM(Q275:Q360)</f>
        <v>53.150000000000006</v>
      </c>
      <c r="R274" s="236"/>
      <c r="S274" s="236"/>
      <c r="T274" s="236"/>
      <c r="U274" s="236"/>
      <c r="V274" s="236">
        <f>SUM(V275:V360)</f>
        <v>399.58</v>
      </c>
      <c r="W274" s="236"/>
      <c r="X274" s="236"/>
      <c r="AG274" t="s">
        <v>137</v>
      </c>
    </row>
    <row r="275" spans="1:60" outlineLevel="1" x14ac:dyDescent="0.2">
      <c r="A275" s="243">
        <v>47</v>
      </c>
      <c r="B275" s="244" t="s">
        <v>338</v>
      </c>
      <c r="C275" s="261" t="s">
        <v>339</v>
      </c>
      <c r="D275" s="245" t="s">
        <v>140</v>
      </c>
      <c r="E275" s="246">
        <v>43</v>
      </c>
      <c r="F275" s="247"/>
      <c r="G275" s="248">
        <f>ROUND(E275*F275,2)</f>
        <v>0</v>
      </c>
      <c r="H275" s="233"/>
      <c r="I275" s="232">
        <f>ROUND(E275*H275,2)</f>
        <v>0</v>
      </c>
      <c r="J275" s="233"/>
      <c r="K275" s="232">
        <f>ROUND(E275*J275,2)</f>
        <v>0</v>
      </c>
      <c r="L275" s="232">
        <v>21</v>
      </c>
      <c r="M275" s="232">
        <f>G275*(1+L275/100)</f>
        <v>0</v>
      </c>
      <c r="N275" s="232">
        <v>6.7000000000000002E-4</v>
      </c>
      <c r="O275" s="232">
        <f>ROUND(E275*N275,2)</f>
        <v>0.03</v>
      </c>
      <c r="P275" s="232">
        <v>0.184</v>
      </c>
      <c r="Q275" s="232">
        <f>ROUND(E275*P275,2)</f>
        <v>7.91</v>
      </c>
      <c r="R275" s="232"/>
      <c r="S275" s="232" t="s">
        <v>141</v>
      </c>
      <c r="T275" s="232" t="s">
        <v>142</v>
      </c>
      <c r="U275" s="232">
        <v>0.22700000000000001</v>
      </c>
      <c r="V275" s="232">
        <f>ROUND(E275*U275,2)</f>
        <v>9.76</v>
      </c>
      <c r="W275" s="232"/>
      <c r="X275" s="232" t="s">
        <v>143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144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29"/>
      <c r="B276" s="230"/>
      <c r="C276" s="262" t="s">
        <v>340</v>
      </c>
      <c r="D276" s="234"/>
      <c r="E276" s="235">
        <v>43</v>
      </c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146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 x14ac:dyDescent="0.2">
      <c r="A277" s="243">
        <v>48</v>
      </c>
      <c r="B277" s="244" t="s">
        <v>341</v>
      </c>
      <c r="C277" s="261" t="s">
        <v>342</v>
      </c>
      <c r="D277" s="245" t="s">
        <v>140</v>
      </c>
      <c r="E277" s="246">
        <v>13.865</v>
      </c>
      <c r="F277" s="247"/>
      <c r="G277" s="248">
        <f>ROUND(E277*F277,2)</f>
        <v>0</v>
      </c>
      <c r="H277" s="233"/>
      <c r="I277" s="232">
        <f>ROUND(E277*H277,2)</f>
        <v>0</v>
      </c>
      <c r="J277" s="233"/>
      <c r="K277" s="232">
        <f>ROUND(E277*J277,2)</f>
        <v>0</v>
      </c>
      <c r="L277" s="232">
        <v>21</v>
      </c>
      <c r="M277" s="232">
        <f>G277*(1+L277/100)</f>
        <v>0</v>
      </c>
      <c r="N277" s="232">
        <v>3.3E-4</v>
      </c>
      <c r="O277" s="232">
        <f>ROUND(E277*N277,2)</f>
        <v>0</v>
      </c>
      <c r="P277" s="232">
        <v>2.198E-2</v>
      </c>
      <c r="Q277" s="232">
        <f>ROUND(E277*P277,2)</f>
        <v>0.3</v>
      </c>
      <c r="R277" s="232"/>
      <c r="S277" s="232" t="s">
        <v>141</v>
      </c>
      <c r="T277" s="232" t="s">
        <v>142</v>
      </c>
      <c r="U277" s="232">
        <v>0.32500000000000001</v>
      </c>
      <c r="V277" s="232">
        <f>ROUND(E277*U277,2)</f>
        <v>4.51</v>
      </c>
      <c r="W277" s="232"/>
      <c r="X277" s="232" t="s">
        <v>143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144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29"/>
      <c r="B278" s="230"/>
      <c r="C278" s="262" t="s">
        <v>241</v>
      </c>
      <c r="D278" s="234"/>
      <c r="E278" s="235">
        <v>13.865</v>
      </c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146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43">
        <v>49</v>
      </c>
      <c r="B279" s="244" t="s">
        <v>343</v>
      </c>
      <c r="C279" s="261" t="s">
        <v>344</v>
      </c>
      <c r="D279" s="245" t="s">
        <v>140</v>
      </c>
      <c r="E279" s="246">
        <v>56.1</v>
      </c>
      <c r="F279" s="247"/>
      <c r="G279" s="248">
        <f>ROUND(E279*F279,2)</f>
        <v>0</v>
      </c>
      <c r="H279" s="233"/>
      <c r="I279" s="232">
        <f>ROUND(E279*H279,2)</f>
        <v>0</v>
      </c>
      <c r="J279" s="233"/>
      <c r="K279" s="232">
        <f>ROUND(E279*J279,2)</f>
        <v>0</v>
      </c>
      <c r="L279" s="232">
        <v>21</v>
      </c>
      <c r="M279" s="232">
        <f>G279*(1+L279/100)</f>
        <v>0</v>
      </c>
      <c r="N279" s="232">
        <v>0</v>
      </c>
      <c r="O279" s="232">
        <f>ROUND(E279*N279,2)</f>
        <v>0</v>
      </c>
      <c r="P279" s="232">
        <v>1.26E-2</v>
      </c>
      <c r="Q279" s="232">
        <f>ROUND(E279*P279,2)</f>
        <v>0.71</v>
      </c>
      <c r="R279" s="232"/>
      <c r="S279" s="232" t="s">
        <v>141</v>
      </c>
      <c r="T279" s="232" t="s">
        <v>142</v>
      </c>
      <c r="U279" s="232">
        <v>0.33</v>
      </c>
      <c r="V279" s="232">
        <f>ROUND(E279*U279,2)</f>
        <v>18.510000000000002</v>
      </c>
      <c r="W279" s="232"/>
      <c r="X279" s="232" t="s">
        <v>143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144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29"/>
      <c r="B280" s="230"/>
      <c r="C280" s="262" t="s">
        <v>345</v>
      </c>
      <c r="D280" s="234"/>
      <c r="E280" s="235">
        <v>56.1</v>
      </c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146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43">
        <v>50</v>
      </c>
      <c r="B281" s="244" t="s">
        <v>346</v>
      </c>
      <c r="C281" s="261" t="s">
        <v>347</v>
      </c>
      <c r="D281" s="245" t="s">
        <v>140</v>
      </c>
      <c r="E281" s="246">
        <v>280.5</v>
      </c>
      <c r="F281" s="247"/>
      <c r="G281" s="248">
        <f>ROUND(E281*F281,2)</f>
        <v>0</v>
      </c>
      <c r="H281" s="233"/>
      <c r="I281" s="232">
        <f>ROUND(E281*H281,2)</f>
        <v>0</v>
      </c>
      <c r="J281" s="233"/>
      <c r="K281" s="232">
        <f>ROUND(E281*J281,2)</f>
        <v>0</v>
      </c>
      <c r="L281" s="232">
        <v>21</v>
      </c>
      <c r="M281" s="232">
        <f>G281*(1+L281/100)</f>
        <v>0</v>
      </c>
      <c r="N281" s="232">
        <v>0</v>
      </c>
      <c r="O281" s="232">
        <f>ROUND(E281*N281,2)</f>
        <v>0</v>
      </c>
      <c r="P281" s="232">
        <v>2.5200000000000001E-3</v>
      </c>
      <c r="Q281" s="232">
        <f>ROUND(E281*P281,2)</f>
        <v>0.71</v>
      </c>
      <c r="R281" s="232"/>
      <c r="S281" s="232" t="s">
        <v>141</v>
      </c>
      <c r="T281" s="232" t="s">
        <v>142</v>
      </c>
      <c r="U281" s="232">
        <v>5.7000000000000002E-2</v>
      </c>
      <c r="V281" s="232">
        <f>ROUND(E281*U281,2)</f>
        <v>15.99</v>
      </c>
      <c r="W281" s="232"/>
      <c r="X281" s="232" t="s">
        <v>143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144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29"/>
      <c r="B282" s="230"/>
      <c r="C282" s="262" t="s">
        <v>348</v>
      </c>
      <c r="D282" s="234"/>
      <c r="E282" s="235">
        <v>280.5</v>
      </c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146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43">
        <v>51</v>
      </c>
      <c r="B283" s="244" t="s">
        <v>349</v>
      </c>
      <c r="C283" s="261" t="s">
        <v>350</v>
      </c>
      <c r="D283" s="245" t="s">
        <v>164</v>
      </c>
      <c r="E283" s="246">
        <v>1.2</v>
      </c>
      <c r="F283" s="247"/>
      <c r="G283" s="248">
        <f>ROUND(E283*F283,2)</f>
        <v>0</v>
      </c>
      <c r="H283" s="233"/>
      <c r="I283" s="232">
        <f>ROUND(E283*H283,2)</f>
        <v>0</v>
      </c>
      <c r="J283" s="233"/>
      <c r="K283" s="232">
        <f>ROUND(E283*J283,2)</f>
        <v>0</v>
      </c>
      <c r="L283" s="232">
        <v>21</v>
      </c>
      <c r="M283" s="232">
        <f>G283*(1+L283/100)</f>
        <v>0</v>
      </c>
      <c r="N283" s="232">
        <v>0</v>
      </c>
      <c r="O283" s="232">
        <f>ROUND(E283*N283,2)</f>
        <v>0</v>
      </c>
      <c r="P283" s="232">
        <v>3.6170000000000001E-2</v>
      </c>
      <c r="Q283" s="232">
        <f>ROUND(E283*P283,2)</f>
        <v>0.04</v>
      </c>
      <c r="R283" s="232"/>
      <c r="S283" s="232" t="s">
        <v>141</v>
      </c>
      <c r="T283" s="232" t="s">
        <v>142</v>
      </c>
      <c r="U283" s="232">
        <v>4</v>
      </c>
      <c r="V283" s="232">
        <f>ROUND(E283*U283,2)</f>
        <v>4.8</v>
      </c>
      <c r="W283" s="232"/>
      <c r="X283" s="232" t="s">
        <v>143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144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29"/>
      <c r="B284" s="230"/>
      <c r="C284" s="262" t="s">
        <v>351</v>
      </c>
      <c r="D284" s="234"/>
      <c r="E284" s="235">
        <v>1.2</v>
      </c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146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43">
        <v>52</v>
      </c>
      <c r="B285" s="244" t="s">
        <v>352</v>
      </c>
      <c r="C285" s="261" t="s">
        <v>353</v>
      </c>
      <c r="D285" s="245" t="s">
        <v>140</v>
      </c>
      <c r="E285" s="246">
        <v>211.38</v>
      </c>
      <c r="F285" s="247"/>
      <c r="G285" s="248">
        <f>ROUND(E285*F285,2)</f>
        <v>0</v>
      </c>
      <c r="H285" s="233"/>
      <c r="I285" s="232">
        <f>ROUND(E285*H285,2)</f>
        <v>0</v>
      </c>
      <c r="J285" s="233"/>
      <c r="K285" s="232">
        <f>ROUND(E285*J285,2)</f>
        <v>0</v>
      </c>
      <c r="L285" s="232">
        <v>21</v>
      </c>
      <c r="M285" s="232">
        <f>G285*(1+L285/100)</f>
        <v>0</v>
      </c>
      <c r="N285" s="232">
        <v>0</v>
      </c>
      <c r="O285" s="232">
        <f>ROUND(E285*N285,2)</f>
        <v>0</v>
      </c>
      <c r="P285" s="232">
        <v>0.01</v>
      </c>
      <c r="Q285" s="232">
        <f>ROUND(E285*P285,2)</f>
        <v>2.11</v>
      </c>
      <c r="R285" s="232"/>
      <c r="S285" s="232" t="s">
        <v>141</v>
      </c>
      <c r="T285" s="232" t="s">
        <v>142</v>
      </c>
      <c r="U285" s="232">
        <v>0.1</v>
      </c>
      <c r="V285" s="232">
        <f>ROUND(E285*U285,2)</f>
        <v>21.14</v>
      </c>
      <c r="W285" s="232"/>
      <c r="X285" s="232" t="s">
        <v>143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144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29"/>
      <c r="B286" s="230"/>
      <c r="C286" s="262" t="s">
        <v>269</v>
      </c>
      <c r="D286" s="234"/>
      <c r="E286" s="235">
        <v>23.27</v>
      </c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146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29"/>
      <c r="B287" s="230"/>
      <c r="C287" s="262" t="s">
        <v>270</v>
      </c>
      <c r="D287" s="234"/>
      <c r="E287" s="235">
        <v>13</v>
      </c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146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29"/>
      <c r="B288" s="230"/>
      <c r="C288" s="262" t="s">
        <v>271</v>
      </c>
      <c r="D288" s="234"/>
      <c r="E288" s="235">
        <v>44.33</v>
      </c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146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29"/>
      <c r="B289" s="230"/>
      <c r="C289" s="262" t="s">
        <v>272</v>
      </c>
      <c r="D289" s="234"/>
      <c r="E289" s="235">
        <v>14.17</v>
      </c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146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29"/>
      <c r="B290" s="230"/>
      <c r="C290" s="262" t="s">
        <v>273</v>
      </c>
      <c r="D290" s="234"/>
      <c r="E290" s="235">
        <v>12.61</v>
      </c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146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29"/>
      <c r="B291" s="230"/>
      <c r="C291" s="262" t="s">
        <v>274</v>
      </c>
      <c r="D291" s="234"/>
      <c r="E291" s="235">
        <v>2.73</v>
      </c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146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29"/>
      <c r="B292" s="230"/>
      <c r="C292" s="262" t="s">
        <v>275</v>
      </c>
      <c r="D292" s="234"/>
      <c r="E292" s="235">
        <v>15.99</v>
      </c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146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29"/>
      <c r="B293" s="230"/>
      <c r="C293" s="262" t="s">
        <v>276</v>
      </c>
      <c r="D293" s="234"/>
      <c r="E293" s="235">
        <v>35.619999999999997</v>
      </c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146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29"/>
      <c r="B294" s="230"/>
      <c r="C294" s="262" t="s">
        <v>354</v>
      </c>
      <c r="D294" s="234"/>
      <c r="E294" s="235">
        <v>26.52</v>
      </c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146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29"/>
      <c r="B295" s="230"/>
      <c r="C295" s="262" t="s">
        <v>355</v>
      </c>
      <c r="D295" s="234"/>
      <c r="E295" s="235">
        <v>23.14</v>
      </c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146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43">
        <v>53</v>
      </c>
      <c r="B296" s="244" t="s">
        <v>356</v>
      </c>
      <c r="C296" s="261" t="s">
        <v>357</v>
      </c>
      <c r="D296" s="245" t="s">
        <v>140</v>
      </c>
      <c r="E296" s="246">
        <v>4.42</v>
      </c>
      <c r="F296" s="247"/>
      <c r="G296" s="248">
        <f>ROUND(E296*F296,2)</f>
        <v>0</v>
      </c>
      <c r="H296" s="233"/>
      <c r="I296" s="232">
        <f>ROUND(E296*H296,2)</f>
        <v>0</v>
      </c>
      <c r="J296" s="233"/>
      <c r="K296" s="232">
        <f>ROUND(E296*J296,2)</f>
        <v>0</v>
      </c>
      <c r="L296" s="232">
        <v>21</v>
      </c>
      <c r="M296" s="232">
        <f>G296*(1+L296/100)</f>
        <v>0</v>
      </c>
      <c r="N296" s="232">
        <v>0</v>
      </c>
      <c r="O296" s="232">
        <f>ROUND(E296*N296,2)</f>
        <v>0</v>
      </c>
      <c r="P296" s="232">
        <v>0.05</v>
      </c>
      <c r="Q296" s="232">
        <f>ROUND(E296*P296,2)</f>
        <v>0.22</v>
      </c>
      <c r="R296" s="232"/>
      <c r="S296" s="232" t="s">
        <v>141</v>
      </c>
      <c r="T296" s="232" t="s">
        <v>142</v>
      </c>
      <c r="U296" s="232">
        <v>0.33</v>
      </c>
      <c r="V296" s="232">
        <f>ROUND(E296*U296,2)</f>
        <v>1.46</v>
      </c>
      <c r="W296" s="232"/>
      <c r="X296" s="232" t="s">
        <v>143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144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29"/>
      <c r="B297" s="230"/>
      <c r="C297" s="262" t="s">
        <v>215</v>
      </c>
      <c r="D297" s="234"/>
      <c r="E297" s="235">
        <v>2.21</v>
      </c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146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29"/>
      <c r="B298" s="230"/>
      <c r="C298" s="262" t="s">
        <v>216</v>
      </c>
      <c r="D298" s="234"/>
      <c r="E298" s="235">
        <v>2.21</v>
      </c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146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43">
        <v>54</v>
      </c>
      <c r="B299" s="244" t="s">
        <v>358</v>
      </c>
      <c r="C299" s="261" t="s">
        <v>359</v>
      </c>
      <c r="D299" s="245" t="s">
        <v>140</v>
      </c>
      <c r="E299" s="246">
        <v>66.7</v>
      </c>
      <c r="F299" s="247"/>
      <c r="G299" s="248">
        <f>ROUND(E299*F299,2)</f>
        <v>0</v>
      </c>
      <c r="H299" s="233"/>
      <c r="I299" s="232">
        <f>ROUND(E299*H299,2)</f>
        <v>0</v>
      </c>
      <c r="J299" s="233"/>
      <c r="K299" s="232">
        <f>ROUND(E299*J299,2)</f>
        <v>0</v>
      </c>
      <c r="L299" s="232">
        <v>21</v>
      </c>
      <c r="M299" s="232">
        <f>G299*(1+L299/100)</f>
        <v>0</v>
      </c>
      <c r="N299" s="232">
        <v>0</v>
      </c>
      <c r="O299" s="232">
        <f>ROUND(E299*N299,2)</f>
        <v>0</v>
      </c>
      <c r="P299" s="232">
        <v>0.01</v>
      </c>
      <c r="Q299" s="232">
        <f>ROUND(E299*P299,2)</f>
        <v>0.67</v>
      </c>
      <c r="R299" s="232"/>
      <c r="S299" s="232" t="s">
        <v>141</v>
      </c>
      <c r="T299" s="232" t="s">
        <v>142</v>
      </c>
      <c r="U299" s="232">
        <v>0.08</v>
      </c>
      <c r="V299" s="232">
        <f>ROUND(E299*U299,2)</f>
        <v>5.34</v>
      </c>
      <c r="W299" s="232"/>
      <c r="X299" s="232" t="s">
        <v>143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144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29"/>
      <c r="B300" s="230"/>
      <c r="C300" s="262" t="s">
        <v>360</v>
      </c>
      <c r="D300" s="234"/>
      <c r="E300" s="235">
        <v>66.7</v>
      </c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146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43">
        <v>55</v>
      </c>
      <c r="B301" s="244" t="s">
        <v>361</v>
      </c>
      <c r="C301" s="261" t="s">
        <v>362</v>
      </c>
      <c r="D301" s="245" t="s">
        <v>140</v>
      </c>
      <c r="E301" s="246">
        <v>458.42500000000001</v>
      </c>
      <c r="F301" s="247"/>
      <c r="G301" s="248">
        <f>ROUND(E301*F301,2)</f>
        <v>0</v>
      </c>
      <c r="H301" s="233"/>
      <c r="I301" s="232">
        <f>ROUND(E301*H301,2)</f>
        <v>0</v>
      </c>
      <c r="J301" s="233"/>
      <c r="K301" s="232">
        <f>ROUND(E301*J301,2)</f>
        <v>0</v>
      </c>
      <c r="L301" s="232">
        <v>21</v>
      </c>
      <c r="M301" s="232">
        <f>G301*(1+L301/100)</f>
        <v>0</v>
      </c>
      <c r="N301" s="232">
        <v>0</v>
      </c>
      <c r="O301" s="232">
        <f>ROUND(E301*N301,2)</f>
        <v>0</v>
      </c>
      <c r="P301" s="232">
        <v>4.5999999999999999E-2</v>
      </c>
      <c r="Q301" s="232">
        <f>ROUND(E301*P301,2)</f>
        <v>21.09</v>
      </c>
      <c r="R301" s="232"/>
      <c r="S301" s="232" t="s">
        <v>141</v>
      </c>
      <c r="T301" s="232" t="s">
        <v>142</v>
      </c>
      <c r="U301" s="232">
        <v>0.26</v>
      </c>
      <c r="V301" s="232">
        <f>ROUND(E301*U301,2)</f>
        <v>119.19</v>
      </c>
      <c r="W301" s="232"/>
      <c r="X301" s="232" t="s">
        <v>143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144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29"/>
      <c r="B302" s="230"/>
      <c r="C302" s="262" t="s">
        <v>281</v>
      </c>
      <c r="D302" s="234"/>
      <c r="E302" s="235">
        <v>46.84</v>
      </c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146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29"/>
      <c r="B303" s="230"/>
      <c r="C303" s="262" t="s">
        <v>282</v>
      </c>
      <c r="D303" s="234"/>
      <c r="E303" s="235">
        <v>39.479999999999997</v>
      </c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146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29"/>
      <c r="B304" s="230"/>
      <c r="C304" s="262" t="s">
        <v>283</v>
      </c>
      <c r="D304" s="234"/>
      <c r="E304" s="235">
        <v>70.66</v>
      </c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146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29"/>
      <c r="B305" s="230"/>
      <c r="C305" s="262" t="s">
        <v>284</v>
      </c>
      <c r="D305" s="234"/>
      <c r="E305" s="235">
        <v>36.31</v>
      </c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146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29"/>
      <c r="B306" s="230"/>
      <c r="C306" s="262" t="s">
        <v>285</v>
      </c>
      <c r="D306" s="234"/>
      <c r="E306" s="235">
        <v>44.95</v>
      </c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146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29"/>
      <c r="B307" s="230"/>
      <c r="C307" s="262" t="s">
        <v>286</v>
      </c>
      <c r="D307" s="234"/>
      <c r="E307" s="235">
        <v>16.824999999999999</v>
      </c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146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29"/>
      <c r="B308" s="230"/>
      <c r="C308" s="262" t="s">
        <v>287</v>
      </c>
      <c r="D308" s="234"/>
      <c r="E308" s="235">
        <v>32.82</v>
      </c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146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29"/>
      <c r="B309" s="230"/>
      <c r="C309" s="262" t="s">
        <v>288</v>
      </c>
      <c r="D309" s="234"/>
      <c r="E309" s="235">
        <v>67.400000000000006</v>
      </c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146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29"/>
      <c r="B310" s="230"/>
      <c r="C310" s="262" t="s">
        <v>363</v>
      </c>
      <c r="D310" s="234"/>
      <c r="E310" s="235">
        <v>11.25</v>
      </c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146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29"/>
      <c r="B311" s="230"/>
      <c r="C311" s="262" t="s">
        <v>364</v>
      </c>
      <c r="D311" s="234"/>
      <c r="E311" s="235">
        <v>11.25</v>
      </c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146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29"/>
      <c r="B312" s="230"/>
      <c r="C312" s="262" t="s">
        <v>365</v>
      </c>
      <c r="D312" s="234"/>
      <c r="E312" s="235">
        <v>57</v>
      </c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146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29"/>
      <c r="B313" s="230"/>
      <c r="C313" s="262" t="s">
        <v>241</v>
      </c>
      <c r="D313" s="234"/>
      <c r="E313" s="235">
        <v>13.865</v>
      </c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146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29"/>
      <c r="B314" s="230"/>
      <c r="C314" s="262" t="s">
        <v>366</v>
      </c>
      <c r="D314" s="234"/>
      <c r="E314" s="235">
        <v>9.7750000000000004</v>
      </c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146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43">
        <v>56</v>
      </c>
      <c r="B315" s="244" t="s">
        <v>367</v>
      </c>
      <c r="C315" s="261" t="s">
        <v>368</v>
      </c>
      <c r="D315" s="245" t="s">
        <v>140</v>
      </c>
      <c r="E315" s="246">
        <v>98.205619999999996</v>
      </c>
      <c r="F315" s="247"/>
      <c r="G315" s="248">
        <f>ROUND(E315*F315,2)</f>
        <v>0</v>
      </c>
      <c r="H315" s="233"/>
      <c r="I315" s="232">
        <f>ROUND(E315*H315,2)</f>
        <v>0</v>
      </c>
      <c r="J315" s="233"/>
      <c r="K315" s="232">
        <f>ROUND(E315*J315,2)</f>
        <v>0</v>
      </c>
      <c r="L315" s="232">
        <v>21</v>
      </c>
      <c r="M315" s="232">
        <f>G315*(1+L315/100)</f>
        <v>0</v>
      </c>
      <c r="N315" s="232">
        <v>0</v>
      </c>
      <c r="O315" s="232">
        <f>ROUND(E315*N315,2)</f>
        <v>0</v>
      </c>
      <c r="P315" s="232">
        <v>5.8999999999999997E-2</v>
      </c>
      <c r="Q315" s="232">
        <f>ROUND(E315*P315,2)</f>
        <v>5.79</v>
      </c>
      <c r="R315" s="232"/>
      <c r="S315" s="232" t="s">
        <v>141</v>
      </c>
      <c r="T315" s="232" t="s">
        <v>142</v>
      </c>
      <c r="U315" s="232">
        <v>0.2</v>
      </c>
      <c r="V315" s="232">
        <f>ROUND(E315*U315,2)</f>
        <v>19.64</v>
      </c>
      <c r="W315" s="232"/>
      <c r="X315" s="232" t="s">
        <v>143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144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29"/>
      <c r="B316" s="230"/>
      <c r="C316" s="262" t="s">
        <v>247</v>
      </c>
      <c r="D316" s="234"/>
      <c r="E316" s="235">
        <v>17.262499999999999</v>
      </c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146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29"/>
      <c r="B317" s="230"/>
      <c r="C317" s="262" t="s">
        <v>226</v>
      </c>
      <c r="D317" s="234"/>
      <c r="E317" s="235">
        <v>5.0250000000000004</v>
      </c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146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29"/>
      <c r="B318" s="230"/>
      <c r="C318" s="262" t="s">
        <v>248</v>
      </c>
      <c r="D318" s="234"/>
      <c r="E318" s="235">
        <v>15.3285</v>
      </c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146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29"/>
      <c r="B319" s="230"/>
      <c r="C319" s="262" t="s">
        <v>249</v>
      </c>
      <c r="D319" s="234"/>
      <c r="E319" s="235">
        <v>6.4264999999999999</v>
      </c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146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29"/>
      <c r="B320" s="230"/>
      <c r="C320" s="262" t="s">
        <v>250</v>
      </c>
      <c r="D320" s="234"/>
      <c r="E320" s="235">
        <v>10.141999999999999</v>
      </c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146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29"/>
      <c r="B321" s="230"/>
      <c r="C321" s="262" t="s">
        <v>251</v>
      </c>
      <c r="D321" s="234"/>
      <c r="E321" s="235">
        <v>3.6</v>
      </c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146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29"/>
      <c r="B322" s="230"/>
      <c r="C322" s="262" t="s">
        <v>231</v>
      </c>
      <c r="D322" s="234"/>
      <c r="E322" s="235">
        <v>27.96</v>
      </c>
      <c r="F322" s="232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146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29"/>
      <c r="B323" s="230"/>
      <c r="C323" s="262" t="s">
        <v>232</v>
      </c>
      <c r="D323" s="234"/>
      <c r="E323" s="235">
        <v>1.425</v>
      </c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146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29"/>
      <c r="B324" s="230"/>
      <c r="C324" s="262" t="s">
        <v>252</v>
      </c>
      <c r="D324" s="234"/>
      <c r="E324" s="235">
        <v>0.3</v>
      </c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146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29"/>
      <c r="B325" s="230"/>
      <c r="C325" s="262" t="s">
        <v>253</v>
      </c>
      <c r="D325" s="234"/>
      <c r="E325" s="235">
        <v>6.46</v>
      </c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146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29"/>
      <c r="B326" s="230"/>
      <c r="C326" s="262" t="s">
        <v>235</v>
      </c>
      <c r="D326" s="234"/>
      <c r="E326" s="235">
        <v>1.0631299999999999</v>
      </c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146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29"/>
      <c r="B327" s="230"/>
      <c r="C327" s="262" t="s">
        <v>236</v>
      </c>
      <c r="D327" s="234"/>
      <c r="E327" s="235">
        <v>3.2130000000000001</v>
      </c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146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43">
        <v>57</v>
      </c>
      <c r="B328" s="244" t="s">
        <v>369</v>
      </c>
      <c r="C328" s="261" t="s">
        <v>370</v>
      </c>
      <c r="D328" s="245" t="s">
        <v>140</v>
      </c>
      <c r="E328" s="246">
        <v>66.863</v>
      </c>
      <c r="F328" s="247"/>
      <c r="G328" s="248">
        <f>ROUND(E328*F328,2)</f>
        <v>0</v>
      </c>
      <c r="H328" s="233"/>
      <c r="I328" s="232">
        <f>ROUND(E328*H328,2)</f>
        <v>0</v>
      </c>
      <c r="J328" s="233"/>
      <c r="K328" s="232">
        <f>ROUND(E328*J328,2)</f>
        <v>0</v>
      </c>
      <c r="L328" s="232">
        <v>21</v>
      </c>
      <c r="M328" s="232">
        <f>G328*(1+L328/100)</f>
        <v>0</v>
      </c>
      <c r="N328" s="232">
        <v>0</v>
      </c>
      <c r="O328" s="232">
        <f>ROUND(E328*N328,2)</f>
        <v>0</v>
      </c>
      <c r="P328" s="232">
        <v>6.0999999999999999E-2</v>
      </c>
      <c r="Q328" s="232">
        <f>ROUND(E328*P328,2)</f>
        <v>4.08</v>
      </c>
      <c r="R328" s="232"/>
      <c r="S328" s="232" t="s">
        <v>141</v>
      </c>
      <c r="T328" s="232" t="s">
        <v>142</v>
      </c>
      <c r="U328" s="232">
        <v>0.67</v>
      </c>
      <c r="V328" s="232">
        <f>ROUND(E328*U328,2)</f>
        <v>44.8</v>
      </c>
      <c r="W328" s="232"/>
      <c r="X328" s="232" t="s">
        <v>143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144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29"/>
      <c r="B329" s="230"/>
      <c r="C329" s="262" t="s">
        <v>174</v>
      </c>
      <c r="D329" s="234"/>
      <c r="E329" s="235">
        <v>20.603999999999999</v>
      </c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146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29"/>
      <c r="B330" s="230"/>
      <c r="C330" s="262" t="s">
        <v>175</v>
      </c>
      <c r="D330" s="234"/>
      <c r="E330" s="235">
        <v>21.862500000000001</v>
      </c>
      <c r="F330" s="232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146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29"/>
      <c r="B331" s="230"/>
      <c r="C331" s="262" t="s">
        <v>176</v>
      </c>
      <c r="D331" s="234"/>
      <c r="E331" s="235">
        <v>24.3965</v>
      </c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146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43">
        <v>58</v>
      </c>
      <c r="B332" s="244" t="s">
        <v>371</v>
      </c>
      <c r="C332" s="261" t="s">
        <v>372</v>
      </c>
      <c r="D332" s="245" t="s">
        <v>140</v>
      </c>
      <c r="E332" s="246">
        <v>584.29561999999999</v>
      </c>
      <c r="F332" s="247"/>
      <c r="G332" s="248">
        <f>ROUND(E332*F332,2)</f>
        <v>0</v>
      </c>
      <c r="H332" s="233"/>
      <c r="I332" s="232">
        <f>ROUND(E332*H332,2)</f>
        <v>0</v>
      </c>
      <c r="J332" s="233"/>
      <c r="K332" s="232">
        <f>ROUND(E332*J332,2)</f>
        <v>0</v>
      </c>
      <c r="L332" s="232">
        <v>21</v>
      </c>
      <c r="M332" s="232">
        <f>G332*(1+L332/100)</f>
        <v>0</v>
      </c>
      <c r="N332" s="232">
        <v>0</v>
      </c>
      <c r="O332" s="232">
        <f>ROUND(E332*N332,2)</f>
        <v>0</v>
      </c>
      <c r="P332" s="232">
        <v>1.4E-2</v>
      </c>
      <c r="Q332" s="232">
        <f>ROUND(E332*P332,2)</f>
        <v>8.18</v>
      </c>
      <c r="R332" s="232"/>
      <c r="S332" s="232" t="s">
        <v>141</v>
      </c>
      <c r="T332" s="232" t="s">
        <v>142</v>
      </c>
      <c r="U332" s="232">
        <v>0.22</v>
      </c>
      <c r="V332" s="232">
        <f>ROUND(E332*U332,2)</f>
        <v>128.55000000000001</v>
      </c>
      <c r="W332" s="232"/>
      <c r="X332" s="232" t="s">
        <v>143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144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29"/>
      <c r="B333" s="230"/>
      <c r="C333" s="262" t="s">
        <v>247</v>
      </c>
      <c r="D333" s="234"/>
      <c r="E333" s="235">
        <v>17.262499999999999</v>
      </c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146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29"/>
      <c r="B334" s="230"/>
      <c r="C334" s="262" t="s">
        <v>226</v>
      </c>
      <c r="D334" s="234"/>
      <c r="E334" s="235">
        <v>5.0250000000000004</v>
      </c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146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29"/>
      <c r="B335" s="230"/>
      <c r="C335" s="262" t="s">
        <v>248</v>
      </c>
      <c r="D335" s="234"/>
      <c r="E335" s="235">
        <v>15.3285</v>
      </c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146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29"/>
      <c r="B336" s="230"/>
      <c r="C336" s="262" t="s">
        <v>249</v>
      </c>
      <c r="D336" s="234"/>
      <c r="E336" s="235">
        <v>6.4264999999999999</v>
      </c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146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29"/>
      <c r="B337" s="230"/>
      <c r="C337" s="262" t="s">
        <v>250</v>
      </c>
      <c r="D337" s="234"/>
      <c r="E337" s="235">
        <v>10.141999999999999</v>
      </c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146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29"/>
      <c r="B338" s="230"/>
      <c r="C338" s="262" t="s">
        <v>251</v>
      </c>
      <c r="D338" s="234"/>
      <c r="E338" s="235">
        <v>3.6</v>
      </c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146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29"/>
      <c r="B339" s="230"/>
      <c r="C339" s="262" t="s">
        <v>231</v>
      </c>
      <c r="D339" s="234"/>
      <c r="E339" s="235">
        <v>27.96</v>
      </c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146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29"/>
      <c r="B340" s="230"/>
      <c r="C340" s="262" t="s">
        <v>232</v>
      </c>
      <c r="D340" s="234"/>
      <c r="E340" s="235">
        <v>1.425</v>
      </c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146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29"/>
      <c r="B341" s="230"/>
      <c r="C341" s="262" t="s">
        <v>252</v>
      </c>
      <c r="D341" s="234"/>
      <c r="E341" s="235">
        <v>0.3</v>
      </c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146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29"/>
      <c r="B342" s="230"/>
      <c r="C342" s="262" t="s">
        <v>253</v>
      </c>
      <c r="D342" s="234"/>
      <c r="E342" s="235">
        <v>6.46</v>
      </c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146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29"/>
      <c r="B343" s="230"/>
      <c r="C343" s="262" t="s">
        <v>235</v>
      </c>
      <c r="D343" s="234"/>
      <c r="E343" s="235">
        <v>1.0631299999999999</v>
      </c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146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29"/>
      <c r="B344" s="230"/>
      <c r="C344" s="262" t="s">
        <v>236</v>
      </c>
      <c r="D344" s="234"/>
      <c r="E344" s="235">
        <v>3.2130000000000001</v>
      </c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146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 x14ac:dyDescent="0.2">
      <c r="A345" s="229"/>
      <c r="B345" s="230"/>
      <c r="C345" s="262" t="s">
        <v>281</v>
      </c>
      <c r="D345" s="234"/>
      <c r="E345" s="235">
        <v>46.84</v>
      </c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146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29"/>
      <c r="B346" s="230"/>
      <c r="C346" s="262" t="s">
        <v>282</v>
      </c>
      <c r="D346" s="234"/>
      <c r="E346" s="235">
        <v>39.479999999999997</v>
      </c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146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29"/>
      <c r="B347" s="230"/>
      <c r="C347" s="262" t="s">
        <v>283</v>
      </c>
      <c r="D347" s="234"/>
      <c r="E347" s="235">
        <v>70.66</v>
      </c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146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29"/>
      <c r="B348" s="230"/>
      <c r="C348" s="262" t="s">
        <v>284</v>
      </c>
      <c r="D348" s="234"/>
      <c r="E348" s="235">
        <v>36.31</v>
      </c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146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29"/>
      <c r="B349" s="230"/>
      <c r="C349" s="262" t="s">
        <v>285</v>
      </c>
      <c r="D349" s="234"/>
      <c r="E349" s="235">
        <v>44.95</v>
      </c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146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29"/>
      <c r="B350" s="230"/>
      <c r="C350" s="262" t="s">
        <v>286</v>
      </c>
      <c r="D350" s="234"/>
      <c r="E350" s="235">
        <v>16.824999999999999</v>
      </c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146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29"/>
      <c r="B351" s="230"/>
      <c r="C351" s="262" t="s">
        <v>287</v>
      </c>
      <c r="D351" s="234"/>
      <c r="E351" s="235">
        <v>32.82</v>
      </c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146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29"/>
      <c r="B352" s="230"/>
      <c r="C352" s="262" t="s">
        <v>288</v>
      </c>
      <c r="D352" s="234"/>
      <c r="E352" s="235">
        <v>67.400000000000006</v>
      </c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146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29"/>
      <c r="B353" s="230"/>
      <c r="C353" s="262" t="s">
        <v>365</v>
      </c>
      <c r="D353" s="234"/>
      <c r="E353" s="235">
        <v>57</v>
      </c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146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29"/>
      <c r="B354" s="230"/>
      <c r="C354" s="262" t="s">
        <v>363</v>
      </c>
      <c r="D354" s="234"/>
      <c r="E354" s="235">
        <v>11.25</v>
      </c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146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29"/>
      <c r="B355" s="230"/>
      <c r="C355" s="262" t="s">
        <v>364</v>
      </c>
      <c r="D355" s="234"/>
      <c r="E355" s="235">
        <v>11.25</v>
      </c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146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29"/>
      <c r="B356" s="230"/>
      <c r="C356" s="262" t="s">
        <v>241</v>
      </c>
      <c r="D356" s="234"/>
      <c r="E356" s="235">
        <v>13.865</v>
      </c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146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29"/>
      <c r="B357" s="230"/>
      <c r="C357" s="262" t="s">
        <v>373</v>
      </c>
      <c r="D357" s="234"/>
      <c r="E357" s="235">
        <v>18.399999999999999</v>
      </c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146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29"/>
      <c r="B358" s="230"/>
      <c r="C358" s="262" t="s">
        <v>374</v>
      </c>
      <c r="D358" s="234"/>
      <c r="E358" s="235">
        <v>19.04</v>
      </c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146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43">
        <v>59</v>
      </c>
      <c r="B359" s="244" t="s">
        <v>375</v>
      </c>
      <c r="C359" s="261" t="s">
        <v>376</v>
      </c>
      <c r="D359" s="245" t="s">
        <v>140</v>
      </c>
      <c r="E359" s="246">
        <v>19.635000000000002</v>
      </c>
      <c r="F359" s="247"/>
      <c r="G359" s="248">
        <f>ROUND(E359*F359,2)</f>
        <v>0</v>
      </c>
      <c r="H359" s="233"/>
      <c r="I359" s="232">
        <f>ROUND(E359*H359,2)</f>
        <v>0</v>
      </c>
      <c r="J359" s="233"/>
      <c r="K359" s="232">
        <f>ROUND(E359*J359,2)</f>
        <v>0</v>
      </c>
      <c r="L359" s="232">
        <v>21</v>
      </c>
      <c r="M359" s="232">
        <f>G359*(1+L359/100)</f>
        <v>0</v>
      </c>
      <c r="N359" s="232">
        <v>0</v>
      </c>
      <c r="O359" s="232">
        <f>ROUND(E359*N359,2)</f>
        <v>0</v>
      </c>
      <c r="P359" s="232">
        <v>6.8000000000000005E-2</v>
      </c>
      <c r="Q359" s="232">
        <f>ROUND(E359*P359,2)</f>
        <v>1.34</v>
      </c>
      <c r="R359" s="232"/>
      <c r="S359" s="232" t="s">
        <v>141</v>
      </c>
      <c r="T359" s="232" t="s">
        <v>142</v>
      </c>
      <c r="U359" s="232">
        <v>0.3</v>
      </c>
      <c r="V359" s="232">
        <f>ROUND(E359*U359,2)</f>
        <v>5.89</v>
      </c>
      <c r="W359" s="232"/>
      <c r="X359" s="232" t="s">
        <v>143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144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29"/>
      <c r="B360" s="230"/>
      <c r="C360" s="262" t="s">
        <v>377</v>
      </c>
      <c r="D360" s="234"/>
      <c r="E360" s="235">
        <v>19.635000000000002</v>
      </c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146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x14ac:dyDescent="0.2">
      <c r="A361" s="237" t="s">
        <v>136</v>
      </c>
      <c r="B361" s="238" t="s">
        <v>82</v>
      </c>
      <c r="C361" s="260" t="s">
        <v>83</v>
      </c>
      <c r="D361" s="239"/>
      <c r="E361" s="240"/>
      <c r="F361" s="241"/>
      <c r="G361" s="242">
        <f>SUMIF(AG362:AG362,"&lt;&gt;NOR",G362:G362)</f>
        <v>0</v>
      </c>
      <c r="H361" s="236"/>
      <c r="I361" s="236">
        <f>SUM(I362:I362)</f>
        <v>0</v>
      </c>
      <c r="J361" s="236"/>
      <c r="K361" s="236">
        <f>SUM(K362:K362)</f>
        <v>0</v>
      </c>
      <c r="L361" s="236"/>
      <c r="M361" s="236">
        <f>SUM(M362:M362)</f>
        <v>0</v>
      </c>
      <c r="N361" s="236"/>
      <c r="O361" s="236">
        <f>SUM(O362:O362)</f>
        <v>0</v>
      </c>
      <c r="P361" s="236"/>
      <c r="Q361" s="236">
        <f>SUM(Q362:Q362)</f>
        <v>0</v>
      </c>
      <c r="R361" s="236"/>
      <c r="S361" s="236"/>
      <c r="T361" s="236"/>
      <c r="U361" s="236"/>
      <c r="V361" s="236">
        <f>SUM(V362:V362)</f>
        <v>45.01</v>
      </c>
      <c r="W361" s="236"/>
      <c r="X361" s="236"/>
      <c r="AG361" t="s">
        <v>137</v>
      </c>
    </row>
    <row r="362" spans="1:60" outlineLevel="1" x14ac:dyDescent="0.2">
      <c r="A362" s="249">
        <v>60</v>
      </c>
      <c r="B362" s="250" t="s">
        <v>378</v>
      </c>
      <c r="C362" s="263" t="s">
        <v>379</v>
      </c>
      <c r="D362" s="251" t="s">
        <v>380</v>
      </c>
      <c r="E362" s="252">
        <v>47.960509999999999</v>
      </c>
      <c r="F362" s="253"/>
      <c r="G362" s="254">
        <f>ROUND(E362*F362,2)</f>
        <v>0</v>
      </c>
      <c r="H362" s="233"/>
      <c r="I362" s="232">
        <f>ROUND(E362*H362,2)</f>
        <v>0</v>
      </c>
      <c r="J362" s="233"/>
      <c r="K362" s="232">
        <f>ROUND(E362*J362,2)</f>
        <v>0</v>
      </c>
      <c r="L362" s="232">
        <v>21</v>
      </c>
      <c r="M362" s="232">
        <f>G362*(1+L362/100)</f>
        <v>0</v>
      </c>
      <c r="N362" s="232">
        <v>0</v>
      </c>
      <c r="O362" s="232">
        <f>ROUND(E362*N362,2)</f>
        <v>0</v>
      </c>
      <c r="P362" s="232">
        <v>0</v>
      </c>
      <c r="Q362" s="232">
        <f>ROUND(E362*P362,2)</f>
        <v>0</v>
      </c>
      <c r="R362" s="232"/>
      <c r="S362" s="232" t="s">
        <v>141</v>
      </c>
      <c r="T362" s="232" t="s">
        <v>142</v>
      </c>
      <c r="U362" s="232">
        <v>0.9385</v>
      </c>
      <c r="V362" s="232">
        <f>ROUND(E362*U362,2)</f>
        <v>45.01</v>
      </c>
      <c r="W362" s="232"/>
      <c r="X362" s="232" t="s">
        <v>381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382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x14ac:dyDescent="0.2">
      <c r="A363" s="237" t="s">
        <v>136</v>
      </c>
      <c r="B363" s="238" t="s">
        <v>84</v>
      </c>
      <c r="C363" s="260" t="s">
        <v>85</v>
      </c>
      <c r="D363" s="239"/>
      <c r="E363" s="240"/>
      <c r="F363" s="241"/>
      <c r="G363" s="242">
        <f>SUMIF(AG364:AG400,"&lt;&gt;NOR",G364:G400)</f>
        <v>0</v>
      </c>
      <c r="H363" s="236"/>
      <c r="I363" s="236">
        <f>SUM(I364:I400)</f>
        <v>0</v>
      </c>
      <c r="J363" s="236"/>
      <c r="K363" s="236">
        <f>SUM(K364:K400)</f>
        <v>0</v>
      </c>
      <c r="L363" s="236"/>
      <c r="M363" s="236">
        <f>SUM(M364:M400)</f>
        <v>0</v>
      </c>
      <c r="N363" s="236"/>
      <c r="O363" s="236">
        <f>SUM(O364:O400)</f>
        <v>1.32</v>
      </c>
      <c r="P363" s="236"/>
      <c r="Q363" s="236">
        <f>SUM(Q364:Q400)</f>
        <v>0</v>
      </c>
      <c r="R363" s="236"/>
      <c r="S363" s="236"/>
      <c r="T363" s="236"/>
      <c r="U363" s="236"/>
      <c r="V363" s="236">
        <f>SUM(V364:V400)</f>
        <v>159.24</v>
      </c>
      <c r="W363" s="236"/>
      <c r="X363" s="236"/>
      <c r="AG363" t="s">
        <v>137</v>
      </c>
    </row>
    <row r="364" spans="1:60" ht="22.5" outlineLevel="1" x14ac:dyDescent="0.2">
      <c r="A364" s="243">
        <v>61</v>
      </c>
      <c r="B364" s="244" t="s">
        <v>383</v>
      </c>
      <c r="C364" s="261" t="s">
        <v>384</v>
      </c>
      <c r="D364" s="245" t="s">
        <v>140</v>
      </c>
      <c r="E364" s="246">
        <v>330.69763</v>
      </c>
      <c r="F364" s="247"/>
      <c r="G364" s="248">
        <f>ROUND(E364*F364,2)</f>
        <v>0</v>
      </c>
      <c r="H364" s="233"/>
      <c r="I364" s="232">
        <f>ROUND(E364*H364,2)</f>
        <v>0</v>
      </c>
      <c r="J364" s="233"/>
      <c r="K364" s="232">
        <f>ROUND(E364*J364,2)</f>
        <v>0</v>
      </c>
      <c r="L364" s="232">
        <v>21</v>
      </c>
      <c r="M364" s="232">
        <f>G364*(1+L364/100)</f>
        <v>0</v>
      </c>
      <c r="N364" s="232">
        <v>3.3999999999999998E-3</v>
      </c>
      <c r="O364" s="232">
        <f>ROUND(E364*N364,2)</f>
        <v>1.1200000000000001</v>
      </c>
      <c r="P364" s="232">
        <v>0</v>
      </c>
      <c r="Q364" s="232">
        <f>ROUND(E364*P364,2)</f>
        <v>0</v>
      </c>
      <c r="R364" s="232"/>
      <c r="S364" s="232" t="s">
        <v>141</v>
      </c>
      <c r="T364" s="232" t="s">
        <v>142</v>
      </c>
      <c r="U364" s="232">
        <v>0.38500000000000001</v>
      </c>
      <c r="V364" s="232">
        <f>ROUND(E364*U364,2)</f>
        <v>127.32</v>
      </c>
      <c r="W364" s="232"/>
      <c r="X364" s="232" t="s">
        <v>143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144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29"/>
      <c r="B365" s="230"/>
      <c r="C365" s="264" t="s">
        <v>385</v>
      </c>
      <c r="D365" s="255"/>
      <c r="E365" s="255"/>
      <c r="F365" s="255"/>
      <c r="G365" s="255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189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29"/>
      <c r="B366" s="230"/>
      <c r="C366" s="262" t="s">
        <v>386</v>
      </c>
      <c r="D366" s="234"/>
      <c r="E366" s="235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146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29"/>
      <c r="B367" s="230"/>
      <c r="C367" s="262" t="s">
        <v>225</v>
      </c>
      <c r="D367" s="234"/>
      <c r="E367" s="235">
        <v>19.8125</v>
      </c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146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29"/>
      <c r="B368" s="230"/>
      <c r="C368" s="262" t="s">
        <v>226</v>
      </c>
      <c r="D368" s="234"/>
      <c r="E368" s="235">
        <v>5.0250000000000004</v>
      </c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146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29"/>
      <c r="B369" s="230"/>
      <c r="C369" s="262" t="s">
        <v>227</v>
      </c>
      <c r="D369" s="234"/>
      <c r="E369" s="235">
        <v>17.566500000000001</v>
      </c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146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29"/>
      <c r="B370" s="230"/>
      <c r="C370" s="262" t="s">
        <v>228</v>
      </c>
      <c r="D370" s="234"/>
      <c r="E370" s="235">
        <v>7.4945000000000004</v>
      </c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146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29"/>
      <c r="B371" s="230"/>
      <c r="C371" s="262" t="s">
        <v>229</v>
      </c>
      <c r="D371" s="234"/>
      <c r="E371" s="235">
        <v>12.38</v>
      </c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146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29"/>
      <c r="B372" s="230"/>
      <c r="C372" s="262" t="s">
        <v>230</v>
      </c>
      <c r="D372" s="234"/>
      <c r="E372" s="235">
        <v>4.5</v>
      </c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146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29"/>
      <c r="B373" s="230"/>
      <c r="C373" s="262" t="s">
        <v>231</v>
      </c>
      <c r="D373" s="234"/>
      <c r="E373" s="235">
        <v>27.96</v>
      </c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146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29"/>
      <c r="B374" s="230"/>
      <c r="C374" s="262" t="s">
        <v>232</v>
      </c>
      <c r="D374" s="234"/>
      <c r="E374" s="235">
        <v>1.425</v>
      </c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146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29"/>
      <c r="B375" s="230"/>
      <c r="C375" s="262" t="s">
        <v>233</v>
      </c>
      <c r="D375" s="234"/>
      <c r="E375" s="235">
        <v>0.36</v>
      </c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146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29"/>
      <c r="B376" s="230"/>
      <c r="C376" s="262" t="s">
        <v>234</v>
      </c>
      <c r="D376" s="234"/>
      <c r="E376" s="235">
        <v>7.6</v>
      </c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146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29"/>
      <c r="B377" s="230"/>
      <c r="C377" s="262" t="s">
        <v>235</v>
      </c>
      <c r="D377" s="234"/>
      <c r="E377" s="235">
        <v>1.0631299999999999</v>
      </c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146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29"/>
      <c r="B378" s="230"/>
      <c r="C378" s="262" t="s">
        <v>236</v>
      </c>
      <c r="D378" s="234"/>
      <c r="E378" s="235">
        <v>3.2130000000000001</v>
      </c>
      <c r="F378" s="232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146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29"/>
      <c r="B379" s="230"/>
      <c r="C379" s="262" t="s">
        <v>174</v>
      </c>
      <c r="D379" s="234"/>
      <c r="E379" s="235">
        <v>20.603999999999999</v>
      </c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146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29"/>
      <c r="B380" s="230"/>
      <c r="C380" s="262" t="s">
        <v>175</v>
      </c>
      <c r="D380" s="234"/>
      <c r="E380" s="235">
        <v>21.862500000000001</v>
      </c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146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29"/>
      <c r="B381" s="230"/>
      <c r="C381" s="262" t="s">
        <v>176</v>
      </c>
      <c r="D381" s="234"/>
      <c r="E381" s="235">
        <v>24.3965</v>
      </c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146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29"/>
      <c r="B382" s="230"/>
      <c r="C382" s="262" t="s">
        <v>237</v>
      </c>
      <c r="D382" s="234"/>
      <c r="E382" s="235">
        <v>11.25</v>
      </c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146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29"/>
      <c r="B383" s="230"/>
      <c r="C383" s="262" t="s">
        <v>238</v>
      </c>
      <c r="D383" s="234"/>
      <c r="E383" s="235">
        <v>11.25</v>
      </c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146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29"/>
      <c r="B384" s="230"/>
      <c r="C384" s="262" t="s">
        <v>239</v>
      </c>
      <c r="D384" s="234"/>
      <c r="E384" s="235">
        <v>2.21</v>
      </c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146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29"/>
      <c r="B385" s="230"/>
      <c r="C385" s="262" t="s">
        <v>239</v>
      </c>
      <c r="D385" s="234"/>
      <c r="E385" s="235">
        <v>2.21</v>
      </c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146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29"/>
      <c r="B386" s="230"/>
      <c r="C386" s="262" t="s">
        <v>240</v>
      </c>
      <c r="D386" s="234"/>
      <c r="E386" s="235">
        <v>57</v>
      </c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146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29"/>
      <c r="B387" s="230"/>
      <c r="C387" s="262" t="s">
        <v>241</v>
      </c>
      <c r="D387" s="234"/>
      <c r="E387" s="235">
        <v>13.865</v>
      </c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146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29"/>
      <c r="B388" s="230"/>
      <c r="C388" s="262" t="s">
        <v>241</v>
      </c>
      <c r="D388" s="234"/>
      <c r="E388" s="235">
        <v>13.865</v>
      </c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146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29"/>
      <c r="B389" s="230"/>
      <c r="C389" s="262" t="s">
        <v>242</v>
      </c>
      <c r="D389" s="234"/>
      <c r="E389" s="235">
        <v>18.399999999999999</v>
      </c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146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29"/>
      <c r="B390" s="230"/>
      <c r="C390" s="262" t="s">
        <v>243</v>
      </c>
      <c r="D390" s="234"/>
      <c r="E390" s="235">
        <v>19.635000000000002</v>
      </c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146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29"/>
      <c r="B391" s="230"/>
      <c r="C391" s="262" t="s">
        <v>387</v>
      </c>
      <c r="D391" s="234"/>
      <c r="E391" s="235">
        <v>5.75</v>
      </c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146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43">
        <v>62</v>
      </c>
      <c r="B392" s="244" t="s">
        <v>388</v>
      </c>
      <c r="C392" s="261" t="s">
        <v>389</v>
      </c>
      <c r="D392" s="245" t="s">
        <v>390</v>
      </c>
      <c r="E392" s="246">
        <v>11.9</v>
      </c>
      <c r="F392" s="247"/>
      <c r="G392" s="248">
        <f>ROUND(E392*F392,2)</f>
        <v>0</v>
      </c>
      <c r="H392" s="233"/>
      <c r="I392" s="232">
        <f>ROUND(E392*H392,2)</f>
        <v>0</v>
      </c>
      <c r="J392" s="233"/>
      <c r="K392" s="232">
        <f>ROUND(E392*J392,2)</f>
        <v>0</v>
      </c>
      <c r="L392" s="232">
        <v>21</v>
      </c>
      <c r="M392" s="232">
        <f>G392*(1+L392/100)</f>
        <v>0</v>
      </c>
      <c r="N392" s="232">
        <v>2.4000000000000001E-4</v>
      </c>
      <c r="O392" s="232">
        <f>ROUND(E392*N392,2)</f>
        <v>0</v>
      </c>
      <c r="P392" s="232">
        <v>0</v>
      </c>
      <c r="Q392" s="232">
        <f>ROUND(E392*P392,2)</f>
        <v>0</v>
      </c>
      <c r="R392" s="232"/>
      <c r="S392" s="232" t="s">
        <v>141</v>
      </c>
      <c r="T392" s="232" t="s">
        <v>142</v>
      </c>
      <c r="U392" s="232">
        <v>6.7000000000000004E-2</v>
      </c>
      <c r="V392" s="232">
        <f>ROUND(E392*U392,2)</f>
        <v>0.8</v>
      </c>
      <c r="W392" s="232"/>
      <c r="X392" s="232" t="s">
        <v>143</v>
      </c>
      <c r="Y392" s="212"/>
      <c r="Z392" s="212"/>
      <c r="AA392" s="212"/>
      <c r="AB392" s="212"/>
      <c r="AC392" s="212"/>
      <c r="AD392" s="212"/>
      <c r="AE392" s="212"/>
      <c r="AF392" s="212"/>
      <c r="AG392" s="212" t="s">
        <v>144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29"/>
      <c r="B393" s="230"/>
      <c r="C393" s="262" t="s">
        <v>391</v>
      </c>
      <c r="D393" s="234"/>
      <c r="E393" s="235">
        <v>11.9</v>
      </c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146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ht="22.5" outlineLevel="1" x14ac:dyDescent="0.2">
      <c r="A394" s="249">
        <v>63</v>
      </c>
      <c r="B394" s="250" t="s">
        <v>392</v>
      </c>
      <c r="C394" s="263" t="s">
        <v>393</v>
      </c>
      <c r="D394" s="251" t="s">
        <v>164</v>
      </c>
      <c r="E394" s="252">
        <v>48</v>
      </c>
      <c r="F394" s="253"/>
      <c r="G394" s="254">
        <f>ROUND(E394*F394,2)</f>
        <v>0</v>
      </c>
      <c r="H394" s="233"/>
      <c r="I394" s="232">
        <f>ROUND(E394*H394,2)</f>
        <v>0</v>
      </c>
      <c r="J394" s="233"/>
      <c r="K394" s="232">
        <f>ROUND(E394*J394,2)</f>
        <v>0</v>
      </c>
      <c r="L394" s="232">
        <v>21</v>
      </c>
      <c r="M394" s="232">
        <f>G394*(1+L394/100)</f>
        <v>0</v>
      </c>
      <c r="N394" s="232">
        <v>3.4000000000000002E-4</v>
      </c>
      <c r="O394" s="232">
        <f>ROUND(E394*N394,2)</f>
        <v>0.02</v>
      </c>
      <c r="P394" s="232">
        <v>0</v>
      </c>
      <c r="Q394" s="232">
        <f>ROUND(E394*P394,2)</f>
        <v>0</v>
      </c>
      <c r="R394" s="232"/>
      <c r="S394" s="232" t="s">
        <v>185</v>
      </c>
      <c r="T394" s="232" t="s">
        <v>142</v>
      </c>
      <c r="U394" s="232">
        <v>0.11</v>
      </c>
      <c r="V394" s="232">
        <f>ROUND(E394*U394,2)</f>
        <v>5.28</v>
      </c>
      <c r="W394" s="232"/>
      <c r="X394" s="232" t="s">
        <v>187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188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43">
        <v>64</v>
      </c>
      <c r="B395" s="244" t="s">
        <v>394</v>
      </c>
      <c r="C395" s="261" t="s">
        <v>395</v>
      </c>
      <c r="D395" s="245" t="s">
        <v>140</v>
      </c>
      <c r="E395" s="246">
        <v>66.863</v>
      </c>
      <c r="F395" s="247"/>
      <c r="G395" s="248">
        <f>ROUND(E395*F395,2)</f>
        <v>0</v>
      </c>
      <c r="H395" s="233"/>
      <c r="I395" s="232">
        <f>ROUND(E395*H395,2)</f>
        <v>0</v>
      </c>
      <c r="J395" s="233"/>
      <c r="K395" s="232">
        <f>ROUND(E395*J395,2)</f>
        <v>0</v>
      </c>
      <c r="L395" s="232">
        <v>21</v>
      </c>
      <c r="M395" s="232">
        <f>G395*(1+L395/100)</f>
        <v>0</v>
      </c>
      <c r="N395" s="232">
        <v>2.63E-3</v>
      </c>
      <c r="O395" s="232">
        <f>ROUND(E395*N395,2)</f>
        <v>0.18</v>
      </c>
      <c r="P395" s="232">
        <v>0</v>
      </c>
      <c r="Q395" s="232">
        <f>ROUND(E395*P395,2)</f>
        <v>0</v>
      </c>
      <c r="R395" s="232"/>
      <c r="S395" s="232" t="s">
        <v>185</v>
      </c>
      <c r="T395" s="232" t="s">
        <v>142</v>
      </c>
      <c r="U395" s="232">
        <v>0.36</v>
      </c>
      <c r="V395" s="232">
        <f>ROUND(E395*U395,2)</f>
        <v>24.07</v>
      </c>
      <c r="W395" s="232"/>
      <c r="X395" s="232" t="s">
        <v>187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188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29"/>
      <c r="B396" s="230"/>
      <c r="C396" s="264" t="s">
        <v>317</v>
      </c>
      <c r="D396" s="255"/>
      <c r="E396" s="255"/>
      <c r="F396" s="255"/>
      <c r="G396" s="255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189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29"/>
      <c r="B397" s="230"/>
      <c r="C397" s="262" t="s">
        <v>174</v>
      </c>
      <c r="D397" s="234"/>
      <c r="E397" s="235">
        <v>20.603999999999999</v>
      </c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146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29"/>
      <c r="B398" s="230"/>
      <c r="C398" s="262" t="s">
        <v>175</v>
      </c>
      <c r="D398" s="234"/>
      <c r="E398" s="235">
        <v>21.862500000000001</v>
      </c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146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29"/>
      <c r="B399" s="230"/>
      <c r="C399" s="262" t="s">
        <v>176</v>
      </c>
      <c r="D399" s="234"/>
      <c r="E399" s="235">
        <v>24.3965</v>
      </c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146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49">
        <v>65</v>
      </c>
      <c r="B400" s="250" t="s">
        <v>396</v>
      </c>
      <c r="C400" s="263" t="s">
        <v>397</v>
      </c>
      <c r="D400" s="251" t="s">
        <v>380</v>
      </c>
      <c r="E400" s="252">
        <v>1.12723</v>
      </c>
      <c r="F400" s="253"/>
      <c r="G400" s="254">
        <f>ROUND(E400*F400,2)</f>
        <v>0</v>
      </c>
      <c r="H400" s="233"/>
      <c r="I400" s="232">
        <f>ROUND(E400*H400,2)</f>
        <v>0</v>
      </c>
      <c r="J400" s="233"/>
      <c r="K400" s="232">
        <f>ROUND(E400*J400,2)</f>
        <v>0</v>
      </c>
      <c r="L400" s="232">
        <v>21</v>
      </c>
      <c r="M400" s="232">
        <f>G400*(1+L400/100)</f>
        <v>0</v>
      </c>
      <c r="N400" s="232">
        <v>0</v>
      </c>
      <c r="O400" s="232">
        <f>ROUND(E400*N400,2)</f>
        <v>0</v>
      </c>
      <c r="P400" s="232">
        <v>0</v>
      </c>
      <c r="Q400" s="232">
        <f>ROUND(E400*P400,2)</f>
        <v>0</v>
      </c>
      <c r="R400" s="232"/>
      <c r="S400" s="232" t="s">
        <v>141</v>
      </c>
      <c r="T400" s="232" t="s">
        <v>142</v>
      </c>
      <c r="U400" s="232">
        <v>1.5669999999999999</v>
      </c>
      <c r="V400" s="232">
        <f>ROUND(E400*U400,2)</f>
        <v>1.77</v>
      </c>
      <c r="W400" s="232"/>
      <c r="X400" s="232" t="s">
        <v>381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382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x14ac:dyDescent="0.2">
      <c r="A401" s="237" t="s">
        <v>136</v>
      </c>
      <c r="B401" s="238" t="s">
        <v>86</v>
      </c>
      <c r="C401" s="260" t="s">
        <v>87</v>
      </c>
      <c r="D401" s="239"/>
      <c r="E401" s="240"/>
      <c r="F401" s="241"/>
      <c r="G401" s="242">
        <f>SUMIF(AG402:AG408,"&lt;&gt;NOR",G402:G408)</f>
        <v>0</v>
      </c>
      <c r="H401" s="236"/>
      <c r="I401" s="236">
        <f>SUM(I402:I408)</f>
        <v>0</v>
      </c>
      <c r="J401" s="236"/>
      <c r="K401" s="236">
        <f>SUM(K402:K408)</f>
        <v>0</v>
      </c>
      <c r="L401" s="236"/>
      <c r="M401" s="236">
        <f>SUM(M402:M408)</f>
        <v>0</v>
      </c>
      <c r="N401" s="236"/>
      <c r="O401" s="236">
        <f>SUM(O402:O408)</f>
        <v>0</v>
      </c>
      <c r="P401" s="236"/>
      <c r="Q401" s="236">
        <f>SUM(Q402:Q408)</f>
        <v>0</v>
      </c>
      <c r="R401" s="236"/>
      <c r="S401" s="236"/>
      <c r="T401" s="236"/>
      <c r="U401" s="236"/>
      <c r="V401" s="236">
        <f>SUM(V402:V408)</f>
        <v>5.04</v>
      </c>
      <c r="W401" s="236"/>
      <c r="X401" s="236"/>
      <c r="AG401" t="s">
        <v>137</v>
      </c>
    </row>
    <row r="402" spans="1:60" outlineLevel="1" x14ac:dyDescent="0.2">
      <c r="A402" s="249">
        <v>66</v>
      </c>
      <c r="B402" s="250" t="s">
        <v>398</v>
      </c>
      <c r="C402" s="263" t="s">
        <v>399</v>
      </c>
      <c r="D402" s="251" t="s">
        <v>390</v>
      </c>
      <c r="E402" s="252">
        <v>3</v>
      </c>
      <c r="F402" s="253"/>
      <c r="G402" s="254">
        <f>ROUND(E402*F402,2)</f>
        <v>0</v>
      </c>
      <c r="H402" s="233"/>
      <c r="I402" s="232">
        <f>ROUND(E402*H402,2)</f>
        <v>0</v>
      </c>
      <c r="J402" s="233"/>
      <c r="K402" s="232">
        <f>ROUND(E402*J402,2)</f>
        <v>0</v>
      </c>
      <c r="L402" s="232">
        <v>21</v>
      </c>
      <c r="M402" s="232">
        <f>G402*(1+L402/100)</f>
        <v>0</v>
      </c>
      <c r="N402" s="232">
        <v>0</v>
      </c>
      <c r="O402" s="232">
        <f>ROUND(E402*N402,2)</f>
        <v>0</v>
      </c>
      <c r="P402" s="232">
        <v>0</v>
      </c>
      <c r="Q402" s="232">
        <f>ROUND(E402*P402,2)</f>
        <v>0</v>
      </c>
      <c r="R402" s="232"/>
      <c r="S402" s="232" t="s">
        <v>141</v>
      </c>
      <c r="T402" s="232" t="s">
        <v>142</v>
      </c>
      <c r="U402" s="232">
        <v>0.75</v>
      </c>
      <c r="V402" s="232">
        <f>ROUND(E402*U402,2)</f>
        <v>2.25</v>
      </c>
      <c r="W402" s="232"/>
      <c r="X402" s="232" t="s">
        <v>143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144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2.5" outlineLevel="1" x14ac:dyDescent="0.2">
      <c r="A403" s="249">
        <v>67</v>
      </c>
      <c r="B403" s="250" t="s">
        <v>400</v>
      </c>
      <c r="C403" s="263" t="s">
        <v>401</v>
      </c>
      <c r="D403" s="251" t="s">
        <v>390</v>
      </c>
      <c r="E403" s="252">
        <v>4</v>
      </c>
      <c r="F403" s="253"/>
      <c r="G403" s="254">
        <f>ROUND(E403*F403,2)</f>
        <v>0</v>
      </c>
      <c r="H403" s="233"/>
      <c r="I403" s="232">
        <f>ROUND(E403*H403,2)</f>
        <v>0</v>
      </c>
      <c r="J403" s="233"/>
      <c r="K403" s="232">
        <f>ROUND(E403*J403,2)</f>
        <v>0</v>
      </c>
      <c r="L403" s="232">
        <v>21</v>
      </c>
      <c r="M403" s="232">
        <f>G403*(1+L403/100)</f>
        <v>0</v>
      </c>
      <c r="N403" s="232">
        <v>0</v>
      </c>
      <c r="O403" s="232">
        <f>ROUND(E403*N403,2)</f>
        <v>0</v>
      </c>
      <c r="P403" s="232">
        <v>0</v>
      </c>
      <c r="Q403" s="232">
        <f>ROUND(E403*P403,2)</f>
        <v>0</v>
      </c>
      <c r="R403" s="232"/>
      <c r="S403" s="232" t="s">
        <v>141</v>
      </c>
      <c r="T403" s="232" t="s">
        <v>186</v>
      </c>
      <c r="U403" s="232">
        <v>0.54</v>
      </c>
      <c r="V403" s="232">
        <f>ROUND(E403*U403,2)</f>
        <v>2.16</v>
      </c>
      <c r="W403" s="232"/>
      <c r="X403" s="232" t="s">
        <v>143</v>
      </c>
      <c r="Y403" s="212"/>
      <c r="Z403" s="212"/>
      <c r="AA403" s="212"/>
      <c r="AB403" s="212"/>
      <c r="AC403" s="212"/>
      <c r="AD403" s="212"/>
      <c r="AE403" s="212"/>
      <c r="AF403" s="212"/>
      <c r="AG403" s="212" t="s">
        <v>144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49">
        <v>68</v>
      </c>
      <c r="B404" s="250" t="s">
        <v>402</v>
      </c>
      <c r="C404" s="263" t="s">
        <v>403</v>
      </c>
      <c r="D404" s="251" t="s">
        <v>184</v>
      </c>
      <c r="E404" s="252">
        <v>1</v>
      </c>
      <c r="F404" s="253"/>
      <c r="G404" s="254">
        <f>ROUND(E404*F404,2)</f>
        <v>0</v>
      </c>
      <c r="H404" s="233"/>
      <c r="I404" s="232">
        <f>ROUND(E404*H404,2)</f>
        <v>0</v>
      </c>
      <c r="J404" s="233"/>
      <c r="K404" s="232">
        <f>ROUND(E404*J404,2)</f>
        <v>0</v>
      </c>
      <c r="L404" s="232">
        <v>21</v>
      </c>
      <c r="M404" s="232">
        <f>G404*(1+L404/100)</f>
        <v>0</v>
      </c>
      <c r="N404" s="232">
        <v>0</v>
      </c>
      <c r="O404" s="232">
        <f>ROUND(E404*N404,2)</f>
        <v>0</v>
      </c>
      <c r="P404" s="232">
        <v>0</v>
      </c>
      <c r="Q404" s="232">
        <f>ROUND(E404*P404,2)</f>
        <v>0</v>
      </c>
      <c r="R404" s="232"/>
      <c r="S404" s="232" t="s">
        <v>185</v>
      </c>
      <c r="T404" s="232" t="s">
        <v>186</v>
      </c>
      <c r="U404" s="232">
        <v>4.2000000000000003E-2</v>
      </c>
      <c r="V404" s="232">
        <f>ROUND(E404*U404,2)</f>
        <v>0.04</v>
      </c>
      <c r="W404" s="232"/>
      <c r="X404" s="232" t="s">
        <v>187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188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1" x14ac:dyDescent="0.2">
      <c r="A405" s="249">
        <v>69</v>
      </c>
      <c r="B405" s="250" t="s">
        <v>404</v>
      </c>
      <c r="C405" s="263" t="s">
        <v>405</v>
      </c>
      <c r="D405" s="251" t="s">
        <v>390</v>
      </c>
      <c r="E405" s="252">
        <v>3</v>
      </c>
      <c r="F405" s="253"/>
      <c r="G405" s="254">
        <f>ROUND(E405*F405,2)</f>
        <v>0</v>
      </c>
      <c r="H405" s="233"/>
      <c r="I405" s="232">
        <f>ROUND(E405*H405,2)</f>
        <v>0</v>
      </c>
      <c r="J405" s="233"/>
      <c r="K405" s="232">
        <f>ROUND(E405*J405,2)</f>
        <v>0</v>
      </c>
      <c r="L405" s="232">
        <v>21</v>
      </c>
      <c r="M405" s="232">
        <f>G405*(1+L405/100)</f>
        <v>0</v>
      </c>
      <c r="N405" s="232">
        <v>0</v>
      </c>
      <c r="O405" s="232">
        <f>ROUND(E405*N405,2)</f>
        <v>0</v>
      </c>
      <c r="P405" s="232">
        <v>1.2E-4</v>
      </c>
      <c r="Q405" s="232">
        <f>ROUND(E405*P405,2)</f>
        <v>0</v>
      </c>
      <c r="R405" s="232"/>
      <c r="S405" s="232" t="s">
        <v>185</v>
      </c>
      <c r="T405" s="232" t="s">
        <v>186</v>
      </c>
      <c r="U405" s="232">
        <v>0.1885</v>
      </c>
      <c r="V405" s="232">
        <f>ROUND(E405*U405,2)</f>
        <v>0.56999999999999995</v>
      </c>
      <c r="W405" s="232"/>
      <c r="X405" s="232" t="s">
        <v>187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188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49">
        <v>70</v>
      </c>
      <c r="B406" s="250" t="s">
        <v>406</v>
      </c>
      <c r="C406" s="263" t="s">
        <v>407</v>
      </c>
      <c r="D406" s="251" t="s">
        <v>390</v>
      </c>
      <c r="E406" s="252">
        <v>4</v>
      </c>
      <c r="F406" s="253"/>
      <c r="G406" s="254">
        <f>ROUND(E406*F406,2)</f>
        <v>0</v>
      </c>
      <c r="H406" s="233"/>
      <c r="I406" s="232">
        <f>ROUND(E406*H406,2)</f>
        <v>0</v>
      </c>
      <c r="J406" s="233"/>
      <c r="K406" s="232">
        <f>ROUND(E406*J406,2)</f>
        <v>0</v>
      </c>
      <c r="L406" s="232">
        <v>21</v>
      </c>
      <c r="M406" s="232">
        <f>G406*(1+L406/100)</f>
        <v>0</v>
      </c>
      <c r="N406" s="232">
        <v>9.8999999999999999E-4</v>
      </c>
      <c r="O406" s="232">
        <f>ROUND(E406*N406,2)</f>
        <v>0</v>
      </c>
      <c r="P406" s="232">
        <v>0</v>
      </c>
      <c r="Q406" s="232">
        <f>ROUND(E406*P406,2)</f>
        <v>0</v>
      </c>
      <c r="R406" s="232" t="s">
        <v>206</v>
      </c>
      <c r="S406" s="232" t="s">
        <v>141</v>
      </c>
      <c r="T406" s="232" t="s">
        <v>142</v>
      </c>
      <c r="U406" s="232">
        <v>0</v>
      </c>
      <c r="V406" s="232">
        <f>ROUND(E406*U406,2)</f>
        <v>0</v>
      </c>
      <c r="W406" s="232"/>
      <c r="X406" s="232" t="s">
        <v>207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208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49">
        <v>71</v>
      </c>
      <c r="B407" s="250" t="s">
        <v>408</v>
      </c>
      <c r="C407" s="263" t="s">
        <v>409</v>
      </c>
      <c r="D407" s="251" t="s">
        <v>390</v>
      </c>
      <c r="E407" s="252">
        <v>1</v>
      </c>
      <c r="F407" s="253"/>
      <c r="G407" s="254">
        <f>ROUND(E407*F407,2)</f>
        <v>0</v>
      </c>
      <c r="H407" s="233"/>
      <c r="I407" s="232">
        <f>ROUND(E407*H407,2)</f>
        <v>0</v>
      </c>
      <c r="J407" s="233"/>
      <c r="K407" s="232">
        <f>ROUND(E407*J407,2)</f>
        <v>0</v>
      </c>
      <c r="L407" s="232">
        <v>21</v>
      </c>
      <c r="M407" s="232">
        <f>G407*(1+L407/100)</f>
        <v>0</v>
      </c>
      <c r="N407" s="232">
        <v>8.9999999999999998E-4</v>
      </c>
      <c r="O407" s="232">
        <f>ROUND(E407*N407,2)</f>
        <v>0</v>
      </c>
      <c r="P407" s="232">
        <v>0</v>
      </c>
      <c r="Q407" s="232">
        <f>ROUND(E407*P407,2)</f>
        <v>0</v>
      </c>
      <c r="R407" s="232" t="s">
        <v>206</v>
      </c>
      <c r="S407" s="232" t="s">
        <v>141</v>
      </c>
      <c r="T407" s="232" t="s">
        <v>142</v>
      </c>
      <c r="U407" s="232">
        <v>0</v>
      </c>
      <c r="V407" s="232">
        <f>ROUND(E407*U407,2)</f>
        <v>0</v>
      </c>
      <c r="W407" s="232"/>
      <c r="X407" s="232" t="s">
        <v>207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208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49">
        <v>72</v>
      </c>
      <c r="B408" s="250" t="s">
        <v>410</v>
      </c>
      <c r="C408" s="263" t="s">
        <v>411</v>
      </c>
      <c r="D408" s="251" t="s">
        <v>380</v>
      </c>
      <c r="E408" s="252">
        <v>4.8599999999999997E-3</v>
      </c>
      <c r="F408" s="253"/>
      <c r="G408" s="254">
        <f>ROUND(E408*F408,2)</f>
        <v>0</v>
      </c>
      <c r="H408" s="233"/>
      <c r="I408" s="232">
        <f>ROUND(E408*H408,2)</f>
        <v>0</v>
      </c>
      <c r="J408" s="233"/>
      <c r="K408" s="232">
        <f>ROUND(E408*J408,2)</f>
        <v>0</v>
      </c>
      <c r="L408" s="232">
        <v>21</v>
      </c>
      <c r="M408" s="232">
        <f>G408*(1+L408/100)</f>
        <v>0</v>
      </c>
      <c r="N408" s="232">
        <v>0</v>
      </c>
      <c r="O408" s="232">
        <f>ROUND(E408*N408,2)</f>
        <v>0</v>
      </c>
      <c r="P408" s="232">
        <v>0</v>
      </c>
      <c r="Q408" s="232">
        <f>ROUND(E408*P408,2)</f>
        <v>0</v>
      </c>
      <c r="R408" s="232"/>
      <c r="S408" s="232" t="s">
        <v>141</v>
      </c>
      <c r="T408" s="232" t="s">
        <v>142</v>
      </c>
      <c r="U408" s="232">
        <v>5.0640000000000001</v>
      </c>
      <c r="V408" s="232">
        <f>ROUND(E408*U408,2)</f>
        <v>0.02</v>
      </c>
      <c r="W408" s="232"/>
      <c r="X408" s="232" t="s">
        <v>381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382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x14ac:dyDescent="0.2">
      <c r="A409" s="237" t="s">
        <v>136</v>
      </c>
      <c r="B409" s="238" t="s">
        <v>88</v>
      </c>
      <c r="C409" s="260" t="s">
        <v>89</v>
      </c>
      <c r="D409" s="239"/>
      <c r="E409" s="240"/>
      <c r="F409" s="241"/>
      <c r="G409" s="242">
        <f>SUMIF(AG410:AG413,"&lt;&gt;NOR",G410:G413)</f>
        <v>0</v>
      </c>
      <c r="H409" s="236"/>
      <c r="I409" s="236">
        <f>SUM(I410:I413)</f>
        <v>0</v>
      </c>
      <c r="J409" s="236"/>
      <c r="K409" s="236">
        <f>SUM(K410:K413)</f>
        <v>0</v>
      </c>
      <c r="L409" s="236"/>
      <c r="M409" s="236">
        <f>SUM(M410:M413)</f>
        <v>0</v>
      </c>
      <c r="N409" s="236"/>
      <c r="O409" s="236">
        <f>SUM(O410:O413)</f>
        <v>0</v>
      </c>
      <c r="P409" s="236"/>
      <c r="Q409" s="236">
        <f>SUM(Q410:Q413)</f>
        <v>0.06</v>
      </c>
      <c r="R409" s="236"/>
      <c r="S409" s="236"/>
      <c r="T409" s="236"/>
      <c r="U409" s="236"/>
      <c r="V409" s="236">
        <f>SUM(V410:V413)</f>
        <v>2.4099999999999997</v>
      </c>
      <c r="W409" s="236"/>
      <c r="X409" s="236"/>
      <c r="AG409" t="s">
        <v>137</v>
      </c>
    </row>
    <row r="410" spans="1:60" ht="22.5" outlineLevel="1" x14ac:dyDescent="0.2">
      <c r="A410" s="249">
        <v>73</v>
      </c>
      <c r="B410" s="250" t="s">
        <v>412</v>
      </c>
      <c r="C410" s="263" t="s">
        <v>413</v>
      </c>
      <c r="D410" s="251" t="s">
        <v>390</v>
      </c>
      <c r="E410" s="252">
        <v>5</v>
      </c>
      <c r="F410" s="253"/>
      <c r="G410" s="254">
        <f>ROUND(E410*F410,2)</f>
        <v>0</v>
      </c>
      <c r="H410" s="233"/>
      <c r="I410" s="232">
        <f>ROUND(E410*H410,2)</f>
        <v>0</v>
      </c>
      <c r="J410" s="233"/>
      <c r="K410" s="232">
        <f>ROUND(E410*J410,2)</f>
        <v>0</v>
      </c>
      <c r="L410" s="232">
        <v>21</v>
      </c>
      <c r="M410" s="232">
        <f>G410*(1+L410/100)</f>
        <v>0</v>
      </c>
      <c r="N410" s="232">
        <v>5.0000000000000002E-5</v>
      </c>
      <c r="O410" s="232">
        <f>ROUND(E410*N410,2)</f>
        <v>0</v>
      </c>
      <c r="P410" s="232">
        <v>1.235E-2</v>
      </c>
      <c r="Q410" s="232">
        <f>ROUND(E410*P410,2)</f>
        <v>0.06</v>
      </c>
      <c r="R410" s="232"/>
      <c r="S410" s="232" t="s">
        <v>141</v>
      </c>
      <c r="T410" s="232" t="s">
        <v>142</v>
      </c>
      <c r="U410" s="232">
        <v>0.23699999999999999</v>
      </c>
      <c r="V410" s="232">
        <f>ROUND(E410*U410,2)</f>
        <v>1.19</v>
      </c>
      <c r="W410" s="232"/>
      <c r="X410" s="232" t="s">
        <v>143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144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49">
        <v>74</v>
      </c>
      <c r="B411" s="250" t="s">
        <v>414</v>
      </c>
      <c r="C411" s="263" t="s">
        <v>415</v>
      </c>
      <c r="D411" s="251" t="s">
        <v>390</v>
      </c>
      <c r="E411" s="252">
        <v>5</v>
      </c>
      <c r="F411" s="253"/>
      <c r="G411" s="254">
        <f>ROUND(E411*F411,2)</f>
        <v>0</v>
      </c>
      <c r="H411" s="233"/>
      <c r="I411" s="232">
        <f>ROUND(E411*H411,2)</f>
        <v>0</v>
      </c>
      <c r="J411" s="233"/>
      <c r="K411" s="232">
        <f>ROUND(E411*J411,2)</f>
        <v>0</v>
      </c>
      <c r="L411" s="232">
        <v>21</v>
      </c>
      <c r="M411" s="232">
        <f>G411*(1+L411/100)</f>
        <v>0</v>
      </c>
      <c r="N411" s="232">
        <v>1.2999999999999999E-4</v>
      </c>
      <c r="O411" s="232">
        <f>ROUND(E411*N411,2)</f>
        <v>0</v>
      </c>
      <c r="P411" s="232">
        <v>0</v>
      </c>
      <c r="Q411" s="232">
        <f>ROUND(E411*P411,2)</f>
        <v>0</v>
      </c>
      <c r="R411" s="232"/>
      <c r="S411" s="232" t="s">
        <v>141</v>
      </c>
      <c r="T411" s="232" t="s">
        <v>142</v>
      </c>
      <c r="U411" s="232">
        <v>0.23699999999999999</v>
      </c>
      <c r="V411" s="232">
        <f>ROUND(E411*U411,2)</f>
        <v>1.19</v>
      </c>
      <c r="W411" s="232"/>
      <c r="X411" s="232" t="s">
        <v>143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144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49">
        <v>75</v>
      </c>
      <c r="B412" s="250" t="s">
        <v>416</v>
      </c>
      <c r="C412" s="263" t="s">
        <v>417</v>
      </c>
      <c r="D412" s="251" t="s">
        <v>184</v>
      </c>
      <c r="E412" s="252">
        <v>1</v>
      </c>
      <c r="F412" s="253"/>
      <c r="G412" s="254">
        <f>ROUND(E412*F412,2)</f>
        <v>0</v>
      </c>
      <c r="H412" s="233"/>
      <c r="I412" s="232">
        <f>ROUND(E412*H412,2)</f>
        <v>0</v>
      </c>
      <c r="J412" s="233"/>
      <c r="K412" s="232">
        <f>ROUND(E412*J412,2)</f>
        <v>0</v>
      </c>
      <c r="L412" s="232">
        <v>21</v>
      </c>
      <c r="M412" s="232">
        <f>G412*(1+L412/100)</f>
        <v>0</v>
      </c>
      <c r="N412" s="232">
        <v>0</v>
      </c>
      <c r="O412" s="232">
        <f>ROUND(E412*N412,2)</f>
        <v>0</v>
      </c>
      <c r="P412" s="232">
        <v>0</v>
      </c>
      <c r="Q412" s="232">
        <f>ROUND(E412*P412,2)</f>
        <v>0</v>
      </c>
      <c r="R412" s="232"/>
      <c r="S412" s="232" t="s">
        <v>185</v>
      </c>
      <c r="T412" s="232" t="s">
        <v>186</v>
      </c>
      <c r="U412" s="232">
        <v>0</v>
      </c>
      <c r="V412" s="232">
        <f>ROUND(E412*U412,2)</f>
        <v>0</v>
      </c>
      <c r="W412" s="232"/>
      <c r="X412" s="232" t="s">
        <v>143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144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ht="22.5" outlineLevel="1" x14ac:dyDescent="0.2">
      <c r="A413" s="249">
        <v>76</v>
      </c>
      <c r="B413" s="250" t="s">
        <v>418</v>
      </c>
      <c r="C413" s="263" t="s">
        <v>419</v>
      </c>
      <c r="D413" s="251" t="s">
        <v>184</v>
      </c>
      <c r="E413" s="252">
        <v>1</v>
      </c>
      <c r="F413" s="253"/>
      <c r="G413" s="254">
        <f>ROUND(E413*F413,2)</f>
        <v>0</v>
      </c>
      <c r="H413" s="233"/>
      <c r="I413" s="232">
        <f>ROUND(E413*H413,2)</f>
        <v>0</v>
      </c>
      <c r="J413" s="233"/>
      <c r="K413" s="232">
        <f>ROUND(E413*J413,2)</f>
        <v>0</v>
      </c>
      <c r="L413" s="232">
        <v>21</v>
      </c>
      <c r="M413" s="232">
        <f>G413*(1+L413/100)</f>
        <v>0</v>
      </c>
      <c r="N413" s="232">
        <v>0</v>
      </c>
      <c r="O413" s="232">
        <f>ROUND(E413*N413,2)</f>
        <v>0</v>
      </c>
      <c r="P413" s="232">
        <v>0</v>
      </c>
      <c r="Q413" s="232">
        <f>ROUND(E413*P413,2)</f>
        <v>0</v>
      </c>
      <c r="R413" s="232"/>
      <c r="S413" s="232" t="s">
        <v>185</v>
      </c>
      <c r="T413" s="232" t="s">
        <v>186</v>
      </c>
      <c r="U413" s="232">
        <v>3.1E-2</v>
      </c>
      <c r="V413" s="232">
        <f>ROUND(E413*U413,2)</f>
        <v>0.03</v>
      </c>
      <c r="W413" s="232"/>
      <c r="X413" s="232" t="s">
        <v>187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188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x14ac:dyDescent="0.2">
      <c r="A414" s="237" t="s">
        <v>136</v>
      </c>
      <c r="B414" s="238" t="s">
        <v>90</v>
      </c>
      <c r="C414" s="260" t="s">
        <v>91</v>
      </c>
      <c r="D414" s="239"/>
      <c r="E414" s="240"/>
      <c r="F414" s="241"/>
      <c r="G414" s="242">
        <f>SUMIF(AG415:AG417,"&lt;&gt;NOR",G415:G417)</f>
        <v>0</v>
      </c>
      <c r="H414" s="236"/>
      <c r="I414" s="236">
        <f>SUM(I415:I417)</f>
        <v>0</v>
      </c>
      <c r="J414" s="236"/>
      <c r="K414" s="236">
        <f>SUM(K415:K417)</f>
        <v>0</v>
      </c>
      <c r="L414" s="236"/>
      <c r="M414" s="236">
        <f>SUM(M415:M417)</f>
        <v>0</v>
      </c>
      <c r="N414" s="236"/>
      <c r="O414" s="236">
        <f>SUM(O415:O417)</f>
        <v>0.01</v>
      </c>
      <c r="P414" s="236"/>
      <c r="Q414" s="236">
        <f>SUM(Q415:Q417)</f>
        <v>0.01</v>
      </c>
      <c r="R414" s="236"/>
      <c r="S414" s="236"/>
      <c r="T414" s="236"/>
      <c r="U414" s="236"/>
      <c r="V414" s="236">
        <f>SUM(V415:V417)</f>
        <v>1.5799999999999998</v>
      </c>
      <c r="W414" s="236"/>
      <c r="X414" s="236"/>
      <c r="AG414" t="s">
        <v>137</v>
      </c>
    </row>
    <row r="415" spans="1:60" ht="22.5" outlineLevel="1" x14ac:dyDescent="0.2">
      <c r="A415" s="249">
        <v>77</v>
      </c>
      <c r="B415" s="250" t="s">
        <v>420</v>
      </c>
      <c r="C415" s="263" t="s">
        <v>421</v>
      </c>
      <c r="D415" s="251" t="s">
        <v>164</v>
      </c>
      <c r="E415" s="252">
        <v>3.5</v>
      </c>
      <c r="F415" s="253"/>
      <c r="G415" s="254">
        <f>ROUND(E415*F415,2)</f>
        <v>0</v>
      </c>
      <c r="H415" s="233"/>
      <c r="I415" s="232">
        <f>ROUND(E415*H415,2)</f>
        <v>0</v>
      </c>
      <c r="J415" s="233"/>
      <c r="K415" s="232">
        <f>ROUND(E415*J415,2)</f>
        <v>0</v>
      </c>
      <c r="L415" s="232">
        <v>21</v>
      </c>
      <c r="M415" s="232">
        <f>G415*(1+L415/100)</f>
        <v>0</v>
      </c>
      <c r="N415" s="232">
        <v>2.0600000000000002E-3</v>
      </c>
      <c r="O415" s="232">
        <f>ROUND(E415*N415,2)</f>
        <v>0.01</v>
      </c>
      <c r="P415" s="232">
        <v>0</v>
      </c>
      <c r="Q415" s="232">
        <f>ROUND(E415*P415,2)</f>
        <v>0</v>
      </c>
      <c r="R415" s="232"/>
      <c r="S415" s="232" t="s">
        <v>141</v>
      </c>
      <c r="T415" s="232" t="s">
        <v>142</v>
      </c>
      <c r="U415" s="232">
        <v>0.34</v>
      </c>
      <c r="V415" s="232">
        <f>ROUND(E415*U415,2)</f>
        <v>1.19</v>
      </c>
      <c r="W415" s="232"/>
      <c r="X415" s="232" t="s">
        <v>143</v>
      </c>
      <c r="Y415" s="212"/>
      <c r="Z415" s="212"/>
      <c r="AA415" s="212"/>
      <c r="AB415" s="212"/>
      <c r="AC415" s="212"/>
      <c r="AD415" s="212"/>
      <c r="AE415" s="212"/>
      <c r="AF415" s="212"/>
      <c r="AG415" s="212" t="s">
        <v>144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49">
        <v>78</v>
      </c>
      <c r="B416" s="250" t="s">
        <v>422</v>
      </c>
      <c r="C416" s="263" t="s">
        <v>423</v>
      </c>
      <c r="D416" s="251" t="s">
        <v>164</v>
      </c>
      <c r="E416" s="252">
        <v>3.5</v>
      </c>
      <c r="F416" s="253"/>
      <c r="G416" s="254">
        <f>ROUND(E416*F416,2)</f>
        <v>0</v>
      </c>
      <c r="H416" s="233"/>
      <c r="I416" s="232">
        <f>ROUND(E416*H416,2)</f>
        <v>0</v>
      </c>
      <c r="J416" s="233"/>
      <c r="K416" s="232">
        <f>ROUND(E416*J416,2)</f>
        <v>0</v>
      </c>
      <c r="L416" s="232">
        <v>21</v>
      </c>
      <c r="M416" s="232">
        <f>G416*(1+L416/100)</f>
        <v>0</v>
      </c>
      <c r="N416" s="232">
        <v>0</v>
      </c>
      <c r="O416" s="232">
        <f>ROUND(E416*N416,2)</f>
        <v>0</v>
      </c>
      <c r="P416" s="232">
        <v>2.3E-3</v>
      </c>
      <c r="Q416" s="232">
        <f>ROUND(E416*P416,2)</f>
        <v>0.01</v>
      </c>
      <c r="R416" s="232"/>
      <c r="S416" s="232" t="s">
        <v>141</v>
      </c>
      <c r="T416" s="232" t="s">
        <v>142</v>
      </c>
      <c r="U416" s="232">
        <v>0.10349999999999999</v>
      </c>
      <c r="V416" s="232">
        <f>ROUND(E416*U416,2)</f>
        <v>0.36</v>
      </c>
      <c r="W416" s="232"/>
      <c r="X416" s="232" t="s">
        <v>143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144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49">
        <v>79</v>
      </c>
      <c r="B417" s="250" t="s">
        <v>424</v>
      </c>
      <c r="C417" s="263" t="s">
        <v>425</v>
      </c>
      <c r="D417" s="251" t="s">
        <v>380</v>
      </c>
      <c r="E417" s="252">
        <v>7.2100000000000003E-3</v>
      </c>
      <c r="F417" s="253"/>
      <c r="G417" s="254">
        <f>ROUND(E417*F417,2)</f>
        <v>0</v>
      </c>
      <c r="H417" s="233"/>
      <c r="I417" s="232">
        <f>ROUND(E417*H417,2)</f>
        <v>0</v>
      </c>
      <c r="J417" s="233"/>
      <c r="K417" s="232">
        <f>ROUND(E417*J417,2)</f>
        <v>0</v>
      </c>
      <c r="L417" s="232">
        <v>21</v>
      </c>
      <c r="M417" s="232">
        <f>G417*(1+L417/100)</f>
        <v>0</v>
      </c>
      <c r="N417" s="232">
        <v>0</v>
      </c>
      <c r="O417" s="232">
        <f>ROUND(E417*N417,2)</f>
        <v>0</v>
      </c>
      <c r="P417" s="232">
        <v>0</v>
      </c>
      <c r="Q417" s="232">
        <f>ROUND(E417*P417,2)</f>
        <v>0</v>
      </c>
      <c r="R417" s="232"/>
      <c r="S417" s="232" t="s">
        <v>141</v>
      </c>
      <c r="T417" s="232" t="s">
        <v>142</v>
      </c>
      <c r="U417" s="232">
        <v>4.7370000000000001</v>
      </c>
      <c r="V417" s="232">
        <f>ROUND(E417*U417,2)</f>
        <v>0.03</v>
      </c>
      <c r="W417" s="232"/>
      <c r="X417" s="232" t="s">
        <v>381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382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x14ac:dyDescent="0.2">
      <c r="A418" s="237" t="s">
        <v>136</v>
      </c>
      <c r="B418" s="238" t="s">
        <v>92</v>
      </c>
      <c r="C418" s="260" t="s">
        <v>93</v>
      </c>
      <c r="D418" s="239"/>
      <c r="E418" s="240"/>
      <c r="F418" s="241"/>
      <c r="G418" s="242">
        <f>SUMIF(AG419:AG419,"&lt;&gt;NOR",G419:G419)</f>
        <v>0</v>
      </c>
      <c r="H418" s="236"/>
      <c r="I418" s="236">
        <f>SUM(I419:I419)</f>
        <v>0</v>
      </c>
      <c r="J418" s="236"/>
      <c r="K418" s="236">
        <f>SUM(K419:K419)</f>
        <v>0</v>
      </c>
      <c r="L418" s="236"/>
      <c r="M418" s="236">
        <f>SUM(M419:M419)</f>
        <v>0</v>
      </c>
      <c r="N418" s="236"/>
      <c r="O418" s="236">
        <f>SUM(O419:O419)</f>
        <v>0</v>
      </c>
      <c r="P418" s="236"/>
      <c r="Q418" s="236">
        <f>SUM(Q419:Q419)</f>
        <v>0</v>
      </c>
      <c r="R418" s="236"/>
      <c r="S418" s="236"/>
      <c r="T418" s="236"/>
      <c r="U418" s="236"/>
      <c r="V418" s="236">
        <f>SUM(V419:V419)</f>
        <v>1.01</v>
      </c>
      <c r="W418" s="236"/>
      <c r="X418" s="236"/>
      <c r="AG418" t="s">
        <v>137</v>
      </c>
    </row>
    <row r="419" spans="1:60" ht="22.5" outlineLevel="1" x14ac:dyDescent="0.2">
      <c r="A419" s="249">
        <v>80</v>
      </c>
      <c r="B419" s="250" t="s">
        <v>426</v>
      </c>
      <c r="C419" s="263" t="s">
        <v>427</v>
      </c>
      <c r="D419" s="251" t="s">
        <v>390</v>
      </c>
      <c r="E419" s="252">
        <v>2</v>
      </c>
      <c r="F419" s="253"/>
      <c r="G419" s="254">
        <f>ROUND(E419*F419,2)</f>
        <v>0</v>
      </c>
      <c r="H419" s="233"/>
      <c r="I419" s="232">
        <f>ROUND(E419*H419,2)</f>
        <v>0</v>
      </c>
      <c r="J419" s="233"/>
      <c r="K419" s="232">
        <f>ROUND(E419*J419,2)</f>
        <v>0</v>
      </c>
      <c r="L419" s="232">
        <v>21</v>
      </c>
      <c r="M419" s="232">
        <f>G419*(1+L419/100)</f>
        <v>0</v>
      </c>
      <c r="N419" s="232">
        <v>0</v>
      </c>
      <c r="O419" s="232">
        <f>ROUND(E419*N419,2)</f>
        <v>0</v>
      </c>
      <c r="P419" s="232">
        <v>0</v>
      </c>
      <c r="Q419" s="232">
        <f>ROUND(E419*P419,2)</f>
        <v>0</v>
      </c>
      <c r="R419" s="232"/>
      <c r="S419" s="232" t="s">
        <v>185</v>
      </c>
      <c r="T419" s="232" t="s">
        <v>186</v>
      </c>
      <c r="U419" s="232">
        <v>0.50700000000000001</v>
      </c>
      <c r="V419" s="232">
        <f>ROUND(E419*U419,2)</f>
        <v>1.01</v>
      </c>
      <c r="W419" s="232"/>
      <c r="X419" s="232" t="s">
        <v>187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188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x14ac:dyDescent="0.2">
      <c r="A420" s="237" t="s">
        <v>136</v>
      </c>
      <c r="B420" s="238" t="s">
        <v>94</v>
      </c>
      <c r="C420" s="260" t="s">
        <v>95</v>
      </c>
      <c r="D420" s="239"/>
      <c r="E420" s="240"/>
      <c r="F420" s="241"/>
      <c r="G420" s="242">
        <f>SUMIF(AG421:AG424,"&lt;&gt;NOR",G421:G424)</f>
        <v>0</v>
      </c>
      <c r="H420" s="236"/>
      <c r="I420" s="236">
        <f>SUM(I421:I424)</f>
        <v>0</v>
      </c>
      <c r="J420" s="236"/>
      <c r="K420" s="236">
        <f>SUM(K421:K424)</f>
        <v>0</v>
      </c>
      <c r="L420" s="236"/>
      <c r="M420" s="236">
        <f>SUM(M421:M424)</f>
        <v>0</v>
      </c>
      <c r="N420" s="236"/>
      <c r="O420" s="236">
        <f>SUM(O421:O424)</f>
        <v>0</v>
      </c>
      <c r="P420" s="236"/>
      <c r="Q420" s="236">
        <f>SUM(Q421:Q424)</f>
        <v>0</v>
      </c>
      <c r="R420" s="236"/>
      <c r="S420" s="236"/>
      <c r="T420" s="236"/>
      <c r="U420" s="236"/>
      <c r="V420" s="236">
        <f>SUM(V421:V424)</f>
        <v>0.4</v>
      </c>
      <c r="W420" s="236"/>
      <c r="X420" s="236"/>
      <c r="AG420" t="s">
        <v>137</v>
      </c>
    </row>
    <row r="421" spans="1:60" ht="22.5" outlineLevel="1" x14ac:dyDescent="0.2">
      <c r="A421" s="243">
        <v>81</v>
      </c>
      <c r="B421" s="244" t="s">
        <v>428</v>
      </c>
      <c r="C421" s="261" t="s">
        <v>429</v>
      </c>
      <c r="D421" s="245" t="s">
        <v>184</v>
      </c>
      <c r="E421" s="246">
        <v>1</v>
      </c>
      <c r="F421" s="247"/>
      <c r="G421" s="248">
        <f>ROUND(E421*F421,2)</f>
        <v>0</v>
      </c>
      <c r="H421" s="233"/>
      <c r="I421" s="232">
        <f>ROUND(E421*H421,2)</f>
        <v>0</v>
      </c>
      <c r="J421" s="233"/>
      <c r="K421" s="232">
        <f>ROUND(E421*J421,2)</f>
        <v>0</v>
      </c>
      <c r="L421" s="232">
        <v>21</v>
      </c>
      <c r="M421" s="232">
        <f>G421*(1+L421/100)</f>
        <v>0</v>
      </c>
      <c r="N421" s="232">
        <v>6.0000000000000002E-5</v>
      </c>
      <c r="O421" s="232">
        <f>ROUND(E421*N421,2)</f>
        <v>0</v>
      </c>
      <c r="P421" s="232">
        <v>0</v>
      </c>
      <c r="Q421" s="232">
        <f>ROUND(E421*P421,2)</f>
        <v>0</v>
      </c>
      <c r="R421" s="232"/>
      <c r="S421" s="232" t="s">
        <v>185</v>
      </c>
      <c r="T421" s="232" t="s">
        <v>186</v>
      </c>
      <c r="U421" s="232">
        <v>0.4</v>
      </c>
      <c r="V421" s="232">
        <f>ROUND(E421*U421,2)</f>
        <v>0.4</v>
      </c>
      <c r="W421" s="232"/>
      <c r="X421" s="232" t="s">
        <v>187</v>
      </c>
      <c r="Y421" s="212"/>
      <c r="Z421" s="212"/>
      <c r="AA421" s="212"/>
      <c r="AB421" s="212"/>
      <c r="AC421" s="212"/>
      <c r="AD421" s="212"/>
      <c r="AE421" s="212"/>
      <c r="AF421" s="212"/>
      <c r="AG421" s="212" t="s">
        <v>188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29"/>
      <c r="B422" s="230"/>
      <c r="C422" s="264" t="s">
        <v>527</v>
      </c>
      <c r="D422" s="255"/>
      <c r="E422" s="255"/>
      <c r="F422" s="255"/>
      <c r="G422" s="255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189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29"/>
      <c r="B423" s="230"/>
      <c r="C423" s="265" t="s">
        <v>528</v>
      </c>
      <c r="D423" s="256"/>
      <c r="E423" s="256"/>
      <c r="F423" s="256"/>
      <c r="G423" s="256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189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29"/>
      <c r="B424" s="230"/>
      <c r="C424" s="265" t="s">
        <v>430</v>
      </c>
      <c r="D424" s="256"/>
      <c r="E424" s="256"/>
      <c r="F424" s="256"/>
      <c r="G424" s="256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189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x14ac:dyDescent="0.2">
      <c r="A425" s="237" t="s">
        <v>136</v>
      </c>
      <c r="B425" s="238" t="s">
        <v>96</v>
      </c>
      <c r="C425" s="260" t="s">
        <v>97</v>
      </c>
      <c r="D425" s="239"/>
      <c r="E425" s="240"/>
      <c r="F425" s="241"/>
      <c r="G425" s="242">
        <f>SUMIF(AG426:AG442,"&lt;&gt;NOR",G426:G442)</f>
        <v>0</v>
      </c>
      <c r="H425" s="236"/>
      <c r="I425" s="236">
        <f>SUM(I426:I442)</f>
        <v>0</v>
      </c>
      <c r="J425" s="236"/>
      <c r="K425" s="236">
        <f>SUM(K426:K442)</f>
        <v>0</v>
      </c>
      <c r="L425" s="236"/>
      <c r="M425" s="236">
        <f>SUM(M426:M442)</f>
        <v>0</v>
      </c>
      <c r="N425" s="236"/>
      <c r="O425" s="236">
        <f>SUM(O426:O442)</f>
        <v>0.15</v>
      </c>
      <c r="P425" s="236"/>
      <c r="Q425" s="236">
        <f>SUM(Q426:Q442)</f>
        <v>0.05</v>
      </c>
      <c r="R425" s="236"/>
      <c r="S425" s="236"/>
      <c r="T425" s="236"/>
      <c r="U425" s="236"/>
      <c r="V425" s="236">
        <f>SUM(V426:V442)</f>
        <v>33.880000000000003</v>
      </c>
      <c r="W425" s="236"/>
      <c r="X425" s="236"/>
      <c r="AG425" t="s">
        <v>137</v>
      </c>
    </row>
    <row r="426" spans="1:60" outlineLevel="1" x14ac:dyDescent="0.2">
      <c r="A426" s="243">
        <v>82</v>
      </c>
      <c r="B426" s="244" t="s">
        <v>431</v>
      </c>
      <c r="C426" s="261" t="s">
        <v>432</v>
      </c>
      <c r="D426" s="245" t="s">
        <v>140</v>
      </c>
      <c r="E426" s="246">
        <v>38.200000000000003</v>
      </c>
      <c r="F426" s="247"/>
      <c r="G426" s="248">
        <f>ROUND(E426*F426,2)</f>
        <v>0</v>
      </c>
      <c r="H426" s="233"/>
      <c r="I426" s="232">
        <f>ROUND(E426*H426,2)</f>
        <v>0</v>
      </c>
      <c r="J426" s="233"/>
      <c r="K426" s="232">
        <f>ROUND(E426*J426,2)</f>
        <v>0</v>
      </c>
      <c r="L426" s="232">
        <v>21</v>
      </c>
      <c r="M426" s="232">
        <f>G426*(1+L426/100)</f>
        <v>0</v>
      </c>
      <c r="N426" s="232">
        <v>0</v>
      </c>
      <c r="O426" s="232">
        <f>ROUND(E426*N426,2)</f>
        <v>0</v>
      </c>
      <c r="P426" s="232">
        <v>0</v>
      </c>
      <c r="Q426" s="232">
        <f>ROUND(E426*P426,2)</f>
        <v>0</v>
      </c>
      <c r="R426" s="232"/>
      <c r="S426" s="232" t="s">
        <v>141</v>
      </c>
      <c r="T426" s="232" t="s">
        <v>142</v>
      </c>
      <c r="U426" s="232">
        <v>4.5999999999999999E-2</v>
      </c>
      <c r="V426" s="232">
        <f>ROUND(E426*U426,2)</f>
        <v>1.76</v>
      </c>
      <c r="W426" s="232"/>
      <c r="X426" s="232" t="s">
        <v>143</v>
      </c>
      <c r="Y426" s="212"/>
      <c r="Z426" s="212"/>
      <c r="AA426" s="212"/>
      <c r="AB426" s="212"/>
      <c r="AC426" s="212"/>
      <c r="AD426" s="212"/>
      <c r="AE426" s="212"/>
      <c r="AF426" s="212"/>
      <c r="AG426" s="212" t="s">
        <v>144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29"/>
      <c r="B427" s="230"/>
      <c r="C427" s="262" t="s">
        <v>433</v>
      </c>
      <c r="D427" s="234"/>
      <c r="E427" s="235">
        <v>38.200000000000003</v>
      </c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146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43">
        <v>83</v>
      </c>
      <c r="B428" s="244" t="s">
        <v>434</v>
      </c>
      <c r="C428" s="261" t="s">
        <v>435</v>
      </c>
      <c r="D428" s="245" t="s">
        <v>164</v>
      </c>
      <c r="E428" s="246">
        <v>63.4</v>
      </c>
      <c r="F428" s="247"/>
      <c r="G428" s="248">
        <f>ROUND(E428*F428,2)</f>
        <v>0</v>
      </c>
      <c r="H428" s="233"/>
      <c r="I428" s="232">
        <f>ROUND(E428*H428,2)</f>
        <v>0</v>
      </c>
      <c r="J428" s="233"/>
      <c r="K428" s="232">
        <f>ROUND(E428*J428,2)</f>
        <v>0</v>
      </c>
      <c r="L428" s="232">
        <v>21</v>
      </c>
      <c r="M428" s="232">
        <f>G428*(1+L428/100)</f>
        <v>0</v>
      </c>
      <c r="N428" s="232">
        <v>0</v>
      </c>
      <c r="O428" s="232">
        <f>ROUND(E428*N428,2)</f>
        <v>0</v>
      </c>
      <c r="P428" s="232">
        <v>8.0000000000000007E-5</v>
      </c>
      <c r="Q428" s="232">
        <f>ROUND(E428*P428,2)</f>
        <v>0.01</v>
      </c>
      <c r="R428" s="232"/>
      <c r="S428" s="232" t="s">
        <v>141</v>
      </c>
      <c r="T428" s="232" t="s">
        <v>142</v>
      </c>
      <c r="U428" s="232">
        <v>3.5000000000000003E-2</v>
      </c>
      <c r="V428" s="232">
        <f>ROUND(E428*U428,2)</f>
        <v>2.2200000000000002</v>
      </c>
      <c r="W428" s="232"/>
      <c r="X428" s="232" t="s">
        <v>143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144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29"/>
      <c r="B429" s="230"/>
      <c r="C429" s="262" t="s">
        <v>436</v>
      </c>
      <c r="D429" s="234"/>
      <c r="E429" s="235">
        <v>63.4</v>
      </c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146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49">
        <v>84</v>
      </c>
      <c r="B430" s="250" t="s">
        <v>437</v>
      </c>
      <c r="C430" s="263" t="s">
        <v>438</v>
      </c>
      <c r="D430" s="251" t="s">
        <v>164</v>
      </c>
      <c r="E430" s="252">
        <v>34.200000000000003</v>
      </c>
      <c r="F430" s="253"/>
      <c r="G430" s="254">
        <f>ROUND(E430*F430,2)</f>
        <v>0</v>
      </c>
      <c r="H430" s="233"/>
      <c r="I430" s="232">
        <f>ROUND(E430*H430,2)</f>
        <v>0</v>
      </c>
      <c r="J430" s="233"/>
      <c r="K430" s="232">
        <f>ROUND(E430*J430,2)</f>
        <v>0</v>
      </c>
      <c r="L430" s="232">
        <v>21</v>
      </c>
      <c r="M430" s="232">
        <f>G430*(1+L430/100)</f>
        <v>0</v>
      </c>
      <c r="N430" s="232">
        <v>3.0000000000000001E-5</v>
      </c>
      <c r="O430" s="232">
        <f>ROUND(E430*N430,2)</f>
        <v>0</v>
      </c>
      <c r="P430" s="232">
        <v>0</v>
      </c>
      <c r="Q430" s="232">
        <f>ROUND(E430*P430,2)</f>
        <v>0</v>
      </c>
      <c r="R430" s="232"/>
      <c r="S430" s="232" t="s">
        <v>141</v>
      </c>
      <c r="T430" s="232" t="s">
        <v>186</v>
      </c>
      <c r="U430" s="232">
        <v>0.13719999999999999</v>
      </c>
      <c r="V430" s="232">
        <f>ROUND(E430*U430,2)</f>
        <v>4.6900000000000004</v>
      </c>
      <c r="W430" s="232"/>
      <c r="X430" s="232" t="s">
        <v>143</v>
      </c>
      <c r="Y430" s="212"/>
      <c r="Z430" s="212"/>
      <c r="AA430" s="212"/>
      <c r="AB430" s="212"/>
      <c r="AC430" s="212"/>
      <c r="AD430" s="212"/>
      <c r="AE430" s="212"/>
      <c r="AF430" s="212"/>
      <c r="AG430" s="212" t="s">
        <v>144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ht="22.5" outlineLevel="1" x14ac:dyDescent="0.2">
      <c r="A431" s="243">
        <v>85</v>
      </c>
      <c r="B431" s="244" t="s">
        <v>439</v>
      </c>
      <c r="C431" s="261" t="s">
        <v>440</v>
      </c>
      <c r="D431" s="245" t="s">
        <v>164</v>
      </c>
      <c r="E431" s="246">
        <v>29.2</v>
      </c>
      <c r="F431" s="247"/>
      <c r="G431" s="248">
        <f>ROUND(E431*F431,2)</f>
        <v>0</v>
      </c>
      <c r="H431" s="233"/>
      <c r="I431" s="232">
        <f>ROUND(E431*H431,2)</f>
        <v>0</v>
      </c>
      <c r="J431" s="233"/>
      <c r="K431" s="232">
        <f>ROUND(E431*J431,2)</f>
        <v>0</v>
      </c>
      <c r="L431" s="232">
        <v>21</v>
      </c>
      <c r="M431" s="232">
        <f>G431*(1+L431/100)</f>
        <v>0</v>
      </c>
      <c r="N431" s="232">
        <v>8.0000000000000007E-5</v>
      </c>
      <c r="O431" s="232">
        <f>ROUND(E431*N431,2)</f>
        <v>0</v>
      </c>
      <c r="P431" s="232">
        <v>0</v>
      </c>
      <c r="Q431" s="232">
        <f>ROUND(E431*P431,2)</f>
        <v>0</v>
      </c>
      <c r="R431" s="232"/>
      <c r="S431" s="232" t="s">
        <v>141</v>
      </c>
      <c r="T431" s="232" t="s">
        <v>142</v>
      </c>
      <c r="U431" s="232">
        <v>0.13719999999999999</v>
      </c>
      <c r="V431" s="232">
        <f>ROUND(E431*U431,2)</f>
        <v>4.01</v>
      </c>
      <c r="W431" s="232"/>
      <c r="X431" s="232" t="s">
        <v>143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144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29"/>
      <c r="B432" s="230"/>
      <c r="C432" s="262" t="s">
        <v>441</v>
      </c>
      <c r="D432" s="234"/>
      <c r="E432" s="235">
        <v>29.2</v>
      </c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146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29"/>
      <c r="B433" s="230"/>
      <c r="C433" s="262" t="s">
        <v>442</v>
      </c>
      <c r="D433" s="234"/>
      <c r="E433" s="235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146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43">
        <v>86</v>
      </c>
      <c r="B434" s="244" t="s">
        <v>443</v>
      </c>
      <c r="C434" s="261" t="s">
        <v>444</v>
      </c>
      <c r="D434" s="245" t="s">
        <v>140</v>
      </c>
      <c r="E434" s="246">
        <v>38.200000000000003</v>
      </c>
      <c r="F434" s="247"/>
      <c r="G434" s="248">
        <f>ROUND(E434*F434,2)</f>
        <v>0</v>
      </c>
      <c r="H434" s="233"/>
      <c r="I434" s="232">
        <f>ROUND(E434*H434,2)</f>
        <v>0</v>
      </c>
      <c r="J434" s="233"/>
      <c r="K434" s="232">
        <f>ROUND(E434*J434,2)</f>
        <v>0</v>
      </c>
      <c r="L434" s="232">
        <v>21</v>
      </c>
      <c r="M434" s="232">
        <f>G434*(1+L434/100)</f>
        <v>0</v>
      </c>
      <c r="N434" s="232">
        <v>0</v>
      </c>
      <c r="O434" s="232">
        <f>ROUND(E434*N434,2)</f>
        <v>0</v>
      </c>
      <c r="P434" s="232">
        <v>1E-3</v>
      </c>
      <c r="Q434" s="232">
        <f>ROUND(E434*P434,2)</f>
        <v>0.04</v>
      </c>
      <c r="R434" s="232"/>
      <c r="S434" s="232" t="s">
        <v>141</v>
      </c>
      <c r="T434" s="232" t="s">
        <v>142</v>
      </c>
      <c r="U434" s="232">
        <v>0.105</v>
      </c>
      <c r="V434" s="232">
        <f>ROUND(E434*U434,2)</f>
        <v>4.01</v>
      </c>
      <c r="W434" s="232"/>
      <c r="X434" s="232" t="s">
        <v>143</v>
      </c>
      <c r="Y434" s="212"/>
      <c r="Z434" s="212"/>
      <c r="AA434" s="212"/>
      <c r="AB434" s="212"/>
      <c r="AC434" s="212"/>
      <c r="AD434" s="212"/>
      <c r="AE434" s="212"/>
      <c r="AF434" s="212"/>
      <c r="AG434" s="212" t="s">
        <v>144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29"/>
      <c r="B435" s="230"/>
      <c r="C435" s="262" t="s">
        <v>433</v>
      </c>
      <c r="D435" s="234"/>
      <c r="E435" s="235">
        <v>38.200000000000003</v>
      </c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146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22.5" outlineLevel="1" x14ac:dyDescent="0.2">
      <c r="A436" s="243">
        <v>87</v>
      </c>
      <c r="B436" s="244" t="s">
        <v>445</v>
      </c>
      <c r="C436" s="261" t="s">
        <v>446</v>
      </c>
      <c r="D436" s="245" t="s">
        <v>140</v>
      </c>
      <c r="E436" s="246">
        <v>38.200000000000003</v>
      </c>
      <c r="F436" s="247"/>
      <c r="G436" s="248">
        <f>ROUND(E436*F436,2)</f>
        <v>0</v>
      </c>
      <c r="H436" s="233"/>
      <c r="I436" s="232">
        <f>ROUND(E436*H436,2)</f>
        <v>0</v>
      </c>
      <c r="J436" s="233"/>
      <c r="K436" s="232">
        <f>ROUND(E436*J436,2)</f>
        <v>0</v>
      </c>
      <c r="L436" s="232">
        <v>21</v>
      </c>
      <c r="M436" s="232">
        <f>G436*(1+L436/100)</f>
        <v>0</v>
      </c>
      <c r="N436" s="232">
        <v>3.3E-4</v>
      </c>
      <c r="O436" s="232">
        <f>ROUND(E436*N436,2)</f>
        <v>0.01</v>
      </c>
      <c r="P436" s="232">
        <v>0</v>
      </c>
      <c r="Q436" s="232">
        <f>ROUND(E436*P436,2)</f>
        <v>0</v>
      </c>
      <c r="R436" s="232"/>
      <c r="S436" s="232" t="s">
        <v>141</v>
      </c>
      <c r="T436" s="232" t="s">
        <v>142</v>
      </c>
      <c r="U436" s="232">
        <v>0.45</v>
      </c>
      <c r="V436" s="232">
        <f>ROUND(E436*U436,2)</f>
        <v>17.190000000000001</v>
      </c>
      <c r="W436" s="232"/>
      <c r="X436" s="232" t="s">
        <v>143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144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29"/>
      <c r="B437" s="230"/>
      <c r="C437" s="262" t="s">
        <v>433</v>
      </c>
      <c r="D437" s="234"/>
      <c r="E437" s="235">
        <v>38.200000000000003</v>
      </c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146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43">
        <v>88</v>
      </c>
      <c r="B438" s="244" t="s">
        <v>447</v>
      </c>
      <c r="C438" s="261" t="s">
        <v>448</v>
      </c>
      <c r="D438" s="245" t="s">
        <v>164</v>
      </c>
      <c r="E438" s="246">
        <v>34.200000000000003</v>
      </c>
      <c r="F438" s="247"/>
      <c r="G438" s="248">
        <f>ROUND(E438*F438,2)</f>
        <v>0</v>
      </c>
      <c r="H438" s="233"/>
      <c r="I438" s="232">
        <f>ROUND(E438*H438,2)</f>
        <v>0</v>
      </c>
      <c r="J438" s="233"/>
      <c r="K438" s="232">
        <f>ROUND(E438*J438,2)</f>
        <v>0</v>
      </c>
      <c r="L438" s="232">
        <v>21</v>
      </c>
      <c r="M438" s="232">
        <f>G438*(1+L438/100)</f>
        <v>0</v>
      </c>
      <c r="N438" s="232">
        <v>5.0000000000000001E-4</v>
      </c>
      <c r="O438" s="232">
        <f>ROUND(E438*N438,2)</f>
        <v>0.02</v>
      </c>
      <c r="P438" s="232">
        <v>0</v>
      </c>
      <c r="Q438" s="232">
        <f>ROUND(E438*P438,2)</f>
        <v>0</v>
      </c>
      <c r="R438" s="232" t="s">
        <v>206</v>
      </c>
      <c r="S438" s="232" t="s">
        <v>141</v>
      </c>
      <c r="T438" s="232" t="s">
        <v>142</v>
      </c>
      <c r="U438" s="232">
        <v>0</v>
      </c>
      <c r="V438" s="232">
        <f>ROUND(E438*U438,2)</f>
        <v>0</v>
      </c>
      <c r="W438" s="232"/>
      <c r="X438" s="232" t="s">
        <v>207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208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29"/>
      <c r="B439" s="230"/>
      <c r="C439" s="262" t="s">
        <v>449</v>
      </c>
      <c r="D439" s="234"/>
      <c r="E439" s="235">
        <v>34.200000000000003</v>
      </c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146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43">
        <v>89</v>
      </c>
      <c r="B440" s="244" t="s">
        <v>450</v>
      </c>
      <c r="C440" s="261" t="s">
        <v>451</v>
      </c>
      <c r="D440" s="245" t="s">
        <v>140</v>
      </c>
      <c r="E440" s="246">
        <v>42.02</v>
      </c>
      <c r="F440" s="247"/>
      <c r="G440" s="248">
        <f>ROUND(E440*F440,2)</f>
        <v>0</v>
      </c>
      <c r="H440" s="233"/>
      <c r="I440" s="232">
        <f>ROUND(E440*H440,2)</f>
        <v>0</v>
      </c>
      <c r="J440" s="233"/>
      <c r="K440" s="232">
        <f>ROUND(E440*J440,2)</f>
        <v>0</v>
      </c>
      <c r="L440" s="232">
        <v>21</v>
      </c>
      <c r="M440" s="232">
        <f>G440*(1+L440/100)</f>
        <v>0</v>
      </c>
      <c r="N440" s="232">
        <v>2.8999999999999998E-3</v>
      </c>
      <c r="O440" s="232">
        <f>ROUND(E440*N440,2)</f>
        <v>0.12</v>
      </c>
      <c r="P440" s="232">
        <v>0</v>
      </c>
      <c r="Q440" s="232">
        <f>ROUND(E440*P440,2)</f>
        <v>0</v>
      </c>
      <c r="R440" s="232" t="s">
        <v>206</v>
      </c>
      <c r="S440" s="232" t="s">
        <v>141</v>
      </c>
      <c r="T440" s="232" t="s">
        <v>142</v>
      </c>
      <c r="U440" s="232">
        <v>0</v>
      </c>
      <c r="V440" s="232">
        <f>ROUND(E440*U440,2)</f>
        <v>0</v>
      </c>
      <c r="W440" s="232"/>
      <c r="X440" s="232" t="s">
        <v>207</v>
      </c>
      <c r="Y440" s="212"/>
      <c r="Z440" s="212"/>
      <c r="AA440" s="212"/>
      <c r="AB440" s="212"/>
      <c r="AC440" s="212"/>
      <c r="AD440" s="212"/>
      <c r="AE440" s="212"/>
      <c r="AF440" s="212"/>
      <c r="AG440" s="212" t="s">
        <v>208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29"/>
      <c r="B441" s="230"/>
      <c r="C441" s="262" t="s">
        <v>452</v>
      </c>
      <c r="D441" s="234"/>
      <c r="E441" s="235">
        <v>42.02</v>
      </c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146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29">
        <v>90</v>
      </c>
      <c r="B442" s="230" t="s">
        <v>453</v>
      </c>
      <c r="C442" s="266" t="s">
        <v>454</v>
      </c>
      <c r="D442" s="231" t="s">
        <v>0</v>
      </c>
      <c r="E442" s="257"/>
      <c r="F442" s="233"/>
      <c r="G442" s="232">
        <f>ROUND(E442*F442,2)</f>
        <v>0</v>
      </c>
      <c r="H442" s="233"/>
      <c r="I442" s="232">
        <f>ROUND(E442*H442,2)</f>
        <v>0</v>
      </c>
      <c r="J442" s="233"/>
      <c r="K442" s="232">
        <f>ROUND(E442*J442,2)</f>
        <v>0</v>
      </c>
      <c r="L442" s="232">
        <v>21</v>
      </c>
      <c r="M442" s="232">
        <f>G442*(1+L442/100)</f>
        <v>0</v>
      </c>
      <c r="N442" s="232">
        <v>0</v>
      </c>
      <c r="O442" s="232">
        <f>ROUND(E442*N442,2)</f>
        <v>0</v>
      </c>
      <c r="P442" s="232">
        <v>0</v>
      </c>
      <c r="Q442" s="232">
        <f>ROUND(E442*P442,2)</f>
        <v>0</v>
      </c>
      <c r="R442" s="232"/>
      <c r="S442" s="232" t="s">
        <v>141</v>
      </c>
      <c r="T442" s="232" t="s">
        <v>142</v>
      </c>
      <c r="U442" s="232">
        <v>0</v>
      </c>
      <c r="V442" s="232">
        <f>ROUND(E442*U442,2)</f>
        <v>0</v>
      </c>
      <c r="W442" s="232"/>
      <c r="X442" s="232" t="s">
        <v>381</v>
      </c>
      <c r="Y442" s="212"/>
      <c r="Z442" s="212"/>
      <c r="AA442" s="212"/>
      <c r="AB442" s="212"/>
      <c r="AC442" s="212"/>
      <c r="AD442" s="212"/>
      <c r="AE442" s="212"/>
      <c r="AF442" s="212"/>
      <c r="AG442" s="212" t="s">
        <v>382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x14ac:dyDescent="0.2">
      <c r="A443" s="237" t="s">
        <v>136</v>
      </c>
      <c r="B443" s="238" t="s">
        <v>98</v>
      </c>
      <c r="C443" s="260" t="s">
        <v>99</v>
      </c>
      <c r="D443" s="239"/>
      <c r="E443" s="240"/>
      <c r="F443" s="241"/>
      <c r="G443" s="242">
        <f>SUMIF(AG444:AG447,"&lt;&gt;NOR",G444:G447)</f>
        <v>0</v>
      </c>
      <c r="H443" s="236"/>
      <c r="I443" s="236">
        <f>SUM(I444:I447)</f>
        <v>0</v>
      </c>
      <c r="J443" s="236"/>
      <c r="K443" s="236">
        <f>SUM(K444:K447)</f>
        <v>0</v>
      </c>
      <c r="L443" s="236"/>
      <c r="M443" s="236">
        <f>SUM(M444:M447)</f>
        <v>0</v>
      </c>
      <c r="N443" s="236"/>
      <c r="O443" s="236">
        <f>SUM(O444:O447)</f>
        <v>0.38</v>
      </c>
      <c r="P443" s="236"/>
      <c r="Q443" s="236">
        <f>SUM(Q444:Q447)</f>
        <v>0</v>
      </c>
      <c r="R443" s="236"/>
      <c r="S443" s="236"/>
      <c r="T443" s="236"/>
      <c r="U443" s="236"/>
      <c r="V443" s="236">
        <f>SUM(V444:V447)</f>
        <v>24.03</v>
      </c>
      <c r="W443" s="236"/>
      <c r="X443" s="236"/>
      <c r="AG443" t="s">
        <v>137</v>
      </c>
    </row>
    <row r="444" spans="1:60" outlineLevel="1" x14ac:dyDescent="0.2">
      <c r="A444" s="243">
        <v>91</v>
      </c>
      <c r="B444" s="244" t="s">
        <v>455</v>
      </c>
      <c r="C444" s="261" t="s">
        <v>456</v>
      </c>
      <c r="D444" s="245" t="s">
        <v>140</v>
      </c>
      <c r="E444" s="246">
        <v>19.635000000000002</v>
      </c>
      <c r="F444" s="247"/>
      <c r="G444" s="248">
        <f>ROUND(E444*F444,2)</f>
        <v>0</v>
      </c>
      <c r="H444" s="233"/>
      <c r="I444" s="232">
        <f>ROUND(E444*H444,2)</f>
        <v>0</v>
      </c>
      <c r="J444" s="233"/>
      <c r="K444" s="232">
        <f>ROUND(E444*J444,2)</f>
        <v>0</v>
      </c>
      <c r="L444" s="232">
        <v>21</v>
      </c>
      <c r="M444" s="232">
        <f>G444*(1+L444/100)</f>
        <v>0</v>
      </c>
      <c r="N444" s="232">
        <v>4.7200000000000002E-3</v>
      </c>
      <c r="O444" s="232">
        <f>ROUND(E444*N444,2)</f>
        <v>0.09</v>
      </c>
      <c r="P444" s="232">
        <v>0</v>
      </c>
      <c r="Q444" s="232">
        <f>ROUND(E444*P444,2)</f>
        <v>0</v>
      </c>
      <c r="R444" s="232"/>
      <c r="S444" s="232" t="s">
        <v>141</v>
      </c>
      <c r="T444" s="232" t="s">
        <v>142</v>
      </c>
      <c r="U444" s="232">
        <v>1.224</v>
      </c>
      <c r="V444" s="232">
        <f>ROUND(E444*U444,2)</f>
        <v>24.03</v>
      </c>
      <c r="W444" s="232"/>
      <c r="X444" s="232" t="s">
        <v>143</v>
      </c>
      <c r="Y444" s="212"/>
      <c r="Z444" s="212"/>
      <c r="AA444" s="212"/>
      <c r="AB444" s="212"/>
      <c r="AC444" s="212"/>
      <c r="AD444" s="212"/>
      <c r="AE444" s="212"/>
      <c r="AF444" s="212"/>
      <c r="AG444" s="212" t="s">
        <v>144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29"/>
      <c r="B445" s="230"/>
      <c r="C445" s="262" t="s">
        <v>377</v>
      </c>
      <c r="D445" s="234"/>
      <c r="E445" s="235">
        <v>19.635000000000002</v>
      </c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146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43">
        <v>92</v>
      </c>
      <c r="B446" s="244" t="s">
        <v>457</v>
      </c>
      <c r="C446" s="261" t="s">
        <v>458</v>
      </c>
      <c r="D446" s="245" t="s">
        <v>140</v>
      </c>
      <c r="E446" s="246">
        <v>21.598500000000001</v>
      </c>
      <c r="F446" s="247"/>
      <c r="G446" s="248">
        <f>ROUND(E446*F446,2)</f>
        <v>0</v>
      </c>
      <c r="H446" s="233"/>
      <c r="I446" s="232">
        <f>ROUND(E446*H446,2)</f>
        <v>0</v>
      </c>
      <c r="J446" s="233"/>
      <c r="K446" s="232">
        <f>ROUND(E446*J446,2)</f>
        <v>0</v>
      </c>
      <c r="L446" s="232">
        <v>21</v>
      </c>
      <c r="M446" s="232">
        <f>G446*(1+L446/100)</f>
        <v>0</v>
      </c>
      <c r="N446" s="232">
        <v>1.32E-2</v>
      </c>
      <c r="O446" s="232">
        <f>ROUND(E446*N446,2)</f>
        <v>0.28999999999999998</v>
      </c>
      <c r="P446" s="232">
        <v>0</v>
      </c>
      <c r="Q446" s="232">
        <f>ROUND(E446*P446,2)</f>
        <v>0</v>
      </c>
      <c r="R446" s="232" t="s">
        <v>206</v>
      </c>
      <c r="S446" s="232" t="s">
        <v>459</v>
      </c>
      <c r="T446" s="232" t="s">
        <v>459</v>
      </c>
      <c r="U446" s="232">
        <v>0</v>
      </c>
      <c r="V446" s="232">
        <f>ROUND(E446*U446,2)</f>
        <v>0</v>
      </c>
      <c r="W446" s="232"/>
      <c r="X446" s="232" t="s">
        <v>207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208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29"/>
      <c r="B447" s="230"/>
      <c r="C447" s="262" t="s">
        <v>460</v>
      </c>
      <c r="D447" s="234"/>
      <c r="E447" s="235">
        <v>21.598500000000001</v>
      </c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146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x14ac:dyDescent="0.2">
      <c r="A448" s="237" t="s">
        <v>136</v>
      </c>
      <c r="B448" s="238" t="s">
        <v>100</v>
      </c>
      <c r="C448" s="260" t="s">
        <v>101</v>
      </c>
      <c r="D448" s="239"/>
      <c r="E448" s="240"/>
      <c r="F448" s="241"/>
      <c r="G448" s="242">
        <f>SUMIF(AG449:AG453,"&lt;&gt;NOR",G449:G453)</f>
        <v>0</v>
      </c>
      <c r="H448" s="236"/>
      <c r="I448" s="236">
        <f>SUM(I449:I453)</f>
        <v>0</v>
      </c>
      <c r="J448" s="236"/>
      <c r="K448" s="236">
        <f>SUM(K449:K453)</f>
        <v>0</v>
      </c>
      <c r="L448" s="236"/>
      <c r="M448" s="236">
        <f>SUM(M449:M453)</f>
        <v>0</v>
      </c>
      <c r="N448" s="236"/>
      <c r="O448" s="236">
        <f>SUM(O449:O453)</f>
        <v>0.04</v>
      </c>
      <c r="P448" s="236"/>
      <c r="Q448" s="236">
        <f>SUM(Q449:Q453)</f>
        <v>0</v>
      </c>
      <c r="R448" s="236"/>
      <c r="S448" s="236"/>
      <c r="T448" s="236"/>
      <c r="U448" s="236"/>
      <c r="V448" s="236">
        <f>SUM(V449:V453)</f>
        <v>2.77</v>
      </c>
      <c r="W448" s="236"/>
      <c r="X448" s="236"/>
      <c r="AG448" t="s">
        <v>137</v>
      </c>
    </row>
    <row r="449" spans="1:60" ht="22.5" outlineLevel="1" x14ac:dyDescent="0.2">
      <c r="A449" s="243">
        <v>93</v>
      </c>
      <c r="B449" s="244" t="s">
        <v>461</v>
      </c>
      <c r="C449" s="261" t="s">
        <v>462</v>
      </c>
      <c r="D449" s="245" t="s">
        <v>184</v>
      </c>
      <c r="E449" s="246">
        <v>1</v>
      </c>
      <c r="F449" s="247"/>
      <c r="G449" s="248">
        <f>ROUND(E449*F449,2)</f>
        <v>0</v>
      </c>
      <c r="H449" s="233"/>
      <c r="I449" s="232">
        <f>ROUND(E449*H449,2)</f>
        <v>0</v>
      </c>
      <c r="J449" s="233"/>
      <c r="K449" s="232">
        <f>ROUND(E449*J449,2)</f>
        <v>0</v>
      </c>
      <c r="L449" s="232">
        <v>21</v>
      </c>
      <c r="M449" s="232">
        <f>G449*(1+L449/100)</f>
        <v>0</v>
      </c>
      <c r="N449" s="232">
        <v>3.517E-2</v>
      </c>
      <c r="O449" s="232">
        <f>ROUND(E449*N449,2)</f>
        <v>0.04</v>
      </c>
      <c r="P449" s="232">
        <v>0</v>
      </c>
      <c r="Q449" s="232">
        <f>ROUND(E449*P449,2)</f>
        <v>0</v>
      </c>
      <c r="R449" s="232"/>
      <c r="S449" s="232" t="s">
        <v>185</v>
      </c>
      <c r="T449" s="232" t="s">
        <v>186</v>
      </c>
      <c r="U449" s="232">
        <v>2.7650000000000001</v>
      </c>
      <c r="V449" s="232">
        <f>ROUND(E449*U449,2)</f>
        <v>2.77</v>
      </c>
      <c r="W449" s="232"/>
      <c r="X449" s="232" t="s">
        <v>187</v>
      </c>
      <c r="Y449" s="212"/>
      <c r="Z449" s="212"/>
      <c r="AA449" s="212"/>
      <c r="AB449" s="212"/>
      <c r="AC449" s="212"/>
      <c r="AD449" s="212"/>
      <c r="AE449" s="212"/>
      <c r="AF449" s="212"/>
      <c r="AG449" s="212" t="s">
        <v>188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29"/>
      <c r="B450" s="230"/>
      <c r="C450" s="264" t="s">
        <v>527</v>
      </c>
      <c r="D450" s="255"/>
      <c r="E450" s="255"/>
      <c r="F450" s="255"/>
      <c r="G450" s="255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189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29"/>
      <c r="B451" s="230"/>
      <c r="C451" s="265" t="s">
        <v>463</v>
      </c>
      <c r="D451" s="256"/>
      <c r="E451" s="256"/>
      <c r="F451" s="256"/>
      <c r="G451" s="256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189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29"/>
      <c r="B452" s="230"/>
      <c r="C452" s="265" t="s">
        <v>464</v>
      </c>
      <c r="D452" s="256"/>
      <c r="E452" s="256"/>
      <c r="F452" s="256"/>
      <c r="G452" s="256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189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29"/>
      <c r="B453" s="230"/>
      <c r="C453" s="265" t="s">
        <v>465</v>
      </c>
      <c r="D453" s="256"/>
      <c r="E453" s="256"/>
      <c r="F453" s="256"/>
      <c r="G453" s="256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189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x14ac:dyDescent="0.2">
      <c r="A454" s="237" t="s">
        <v>136</v>
      </c>
      <c r="B454" s="238" t="s">
        <v>102</v>
      </c>
      <c r="C454" s="260" t="s">
        <v>103</v>
      </c>
      <c r="D454" s="239"/>
      <c r="E454" s="240"/>
      <c r="F454" s="241"/>
      <c r="G454" s="242">
        <f>SUMIF(AG455:AG503,"&lt;&gt;NOR",G455:G503)</f>
        <v>0</v>
      </c>
      <c r="H454" s="236"/>
      <c r="I454" s="236">
        <f>SUM(I455:I503)</f>
        <v>0</v>
      </c>
      <c r="J454" s="236"/>
      <c r="K454" s="236">
        <f>SUM(K455:K503)</f>
        <v>0</v>
      </c>
      <c r="L454" s="236"/>
      <c r="M454" s="236">
        <f>SUM(M455:M503)</f>
        <v>0</v>
      </c>
      <c r="N454" s="236"/>
      <c r="O454" s="236">
        <f>SUM(O455:O503)</f>
        <v>0.16</v>
      </c>
      <c r="P454" s="236"/>
      <c r="Q454" s="236">
        <f>SUM(Q455:Q503)</f>
        <v>0</v>
      </c>
      <c r="R454" s="236"/>
      <c r="S454" s="236"/>
      <c r="T454" s="236"/>
      <c r="U454" s="236"/>
      <c r="V454" s="236">
        <f>SUM(V455:V503)</f>
        <v>85.539999999999992</v>
      </c>
      <c r="W454" s="236"/>
      <c r="X454" s="236"/>
      <c r="AG454" t="s">
        <v>137</v>
      </c>
    </row>
    <row r="455" spans="1:60" outlineLevel="1" x14ac:dyDescent="0.2">
      <c r="A455" s="243">
        <v>94</v>
      </c>
      <c r="B455" s="244" t="s">
        <v>466</v>
      </c>
      <c r="C455" s="261" t="s">
        <v>467</v>
      </c>
      <c r="D455" s="245" t="s">
        <v>140</v>
      </c>
      <c r="E455" s="246">
        <v>581.04899999999998</v>
      </c>
      <c r="F455" s="247"/>
      <c r="G455" s="248">
        <f>ROUND(E455*F455,2)</f>
        <v>0</v>
      </c>
      <c r="H455" s="233"/>
      <c r="I455" s="232">
        <f>ROUND(E455*H455,2)</f>
        <v>0</v>
      </c>
      <c r="J455" s="233"/>
      <c r="K455" s="232">
        <f>ROUND(E455*J455,2)</f>
        <v>0</v>
      </c>
      <c r="L455" s="232">
        <v>21</v>
      </c>
      <c r="M455" s="232">
        <f>G455*(1+L455/100)</f>
        <v>0</v>
      </c>
      <c r="N455" s="232">
        <v>6.9999999999999994E-5</v>
      </c>
      <c r="O455" s="232">
        <f>ROUND(E455*N455,2)</f>
        <v>0.04</v>
      </c>
      <c r="P455" s="232">
        <v>0</v>
      </c>
      <c r="Q455" s="232">
        <f>ROUND(E455*P455,2)</f>
        <v>0</v>
      </c>
      <c r="R455" s="232"/>
      <c r="S455" s="232" t="s">
        <v>141</v>
      </c>
      <c r="T455" s="232" t="s">
        <v>142</v>
      </c>
      <c r="U455" s="232">
        <v>3.2480000000000002E-2</v>
      </c>
      <c r="V455" s="232">
        <f>ROUND(E455*U455,2)</f>
        <v>18.87</v>
      </c>
      <c r="W455" s="232"/>
      <c r="X455" s="232" t="s">
        <v>143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144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29"/>
      <c r="B456" s="230"/>
      <c r="C456" s="262" t="s">
        <v>269</v>
      </c>
      <c r="D456" s="234"/>
      <c r="E456" s="235">
        <v>23.27</v>
      </c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146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29"/>
      <c r="B457" s="230"/>
      <c r="C457" s="262" t="s">
        <v>270</v>
      </c>
      <c r="D457" s="234"/>
      <c r="E457" s="235">
        <v>13</v>
      </c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146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29"/>
      <c r="B458" s="230"/>
      <c r="C458" s="262" t="s">
        <v>271</v>
      </c>
      <c r="D458" s="234"/>
      <c r="E458" s="235">
        <v>44.33</v>
      </c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146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29"/>
      <c r="B459" s="230"/>
      <c r="C459" s="262" t="s">
        <v>272</v>
      </c>
      <c r="D459" s="234"/>
      <c r="E459" s="235">
        <v>14.17</v>
      </c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146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29"/>
      <c r="B460" s="230"/>
      <c r="C460" s="262" t="s">
        <v>273</v>
      </c>
      <c r="D460" s="234"/>
      <c r="E460" s="235">
        <v>12.61</v>
      </c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146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29"/>
      <c r="B461" s="230"/>
      <c r="C461" s="262" t="s">
        <v>274</v>
      </c>
      <c r="D461" s="234"/>
      <c r="E461" s="235">
        <v>2.73</v>
      </c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146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29"/>
      <c r="B462" s="230"/>
      <c r="C462" s="262" t="s">
        <v>275</v>
      </c>
      <c r="D462" s="234"/>
      <c r="E462" s="235">
        <v>15.99</v>
      </c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146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29"/>
      <c r="B463" s="230"/>
      <c r="C463" s="262" t="s">
        <v>276</v>
      </c>
      <c r="D463" s="234"/>
      <c r="E463" s="235">
        <v>35.619999999999997</v>
      </c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146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29"/>
      <c r="B464" s="230"/>
      <c r="C464" s="262" t="s">
        <v>468</v>
      </c>
      <c r="D464" s="234"/>
      <c r="E464" s="235">
        <v>26.52</v>
      </c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146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29"/>
      <c r="B465" s="230"/>
      <c r="C465" s="262" t="s">
        <v>469</v>
      </c>
      <c r="D465" s="234"/>
      <c r="E465" s="235">
        <v>4.42</v>
      </c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146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29"/>
      <c r="B466" s="230"/>
      <c r="C466" s="262" t="s">
        <v>470</v>
      </c>
      <c r="D466" s="234"/>
      <c r="E466" s="235">
        <v>66.7</v>
      </c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146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29"/>
      <c r="B467" s="230"/>
      <c r="C467" s="262" t="s">
        <v>471</v>
      </c>
      <c r="D467" s="234"/>
      <c r="E467" s="235">
        <v>23.14</v>
      </c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146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29"/>
      <c r="B468" s="230"/>
      <c r="C468" s="262" t="s">
        <v>238</v>
      </c>
      <c r="D468" s="234"/>
      <c r="E468" s="235">
        <v>11.25</v>
      </c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146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29"/>
      <c r="B469" s="230"/>
      <c r="C469" s="262" t="s">
        <v>238</v>
      </c>
      <c r="D469" s="234"/>
      <c r="E469" s="235">
        <v>11.25</v>
      </c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146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29"/>
      <c r="B470" s="230"/>
      <c r="C470" s="262" t="s">
        <v>240</v>
      </c>
      <c r="D470" s="234"/>
      <c r="E470" s="235">
        <v>57</v>
      </c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146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29"/>
      <c r="B471" s="230"/>
      <c r="C471" s="262" t="s">
        <v>241</v>
      </c>
      <c r="D471" s="234"/>
      <c r="E471" s="235">
        <v>13.865</v>
      </c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146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29"/>
      <c r="B472" s="230"/>
      <c r="C472" s="262" t="s">
        <v>472</v>
      </c>
      <c r="D472" s="234"/>
      <c r="E472" s="235">
        <v>99.97</v>
      </c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146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29"/>
      <c r="B473" s="230"/>
      <c r="C473" s="262" t="s">
        <v>473</v>
      </c>
      <c r="D473" s="234"/>
      <c r="E473" s="235">
        <v>86.813999999999993</v>
      </c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12"/>
      <c r="Z473" s="212"/>
      <c r="AA473" s="212"/>
      <c r="AB473" s="212"/>
      <c r="AC473" s="212"/>
      <c r="AD473" s="212"/>
      <c r="AE473" s="212"/>
      <c r="AF473" s="212"/>
      <c r="AG473" s="212" t="s">
        <v>146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29"/>
      <c r="B474" s="230"/>
      <c r="C474" s="262" t="s">
        <v>254</v>
      </c>
      <c r="D474" s="234"/>
      <c r="E474" s="235">
        <v>18.399999999999999</v>
      </c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146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43">
        <v>95</v>
      </c>
      <c r="B475" s="244" t="s">
        <v>474</v>
      </c>
      <c r="C475" s="261" t="s">
        <v>475</v>
      </c>
      <c r="D475" s="245" t="s">
        <v>140</v>
      </c>
      <c r="E475" s="246">
        <v>581.04899999999998</v>
      </c>
      <c r="F475" s="247"/>
      <c r="G475" s="248">
        <f>ROUND(E475*F475,2)</f>
        <v>0</v>
      </c>
      <c r="H475" s="233"/>
      <c r="I475" s="232">
        <f>ROUND(E475*H475,2)</f>
        <v>0</v>
      </c>
      <c r="J475" s="233"/>
      <c r="K475" s="232">
        <f>ROUND(E475*J475,2)</f>
        <v>0</v>
      </c>
      <c r="L475" s="232">
        <v>21</v>
      </c>
      <c r="M475" s="232">
        <f>G475*(1+L475/100)</f>
        <v>0</v>
      </c>
      <c r="N475" s="232">
        <v>2.1000000000000001E-4</v>
      </c>
      <c r="O475" s="232">
        <f>ROUND(E475*N475,2)</f>
        <v>0.12</v>
      </c>
      <c r="P475" s="232">
        <v>0</v>
      </c>
      <c r="Q475" s="232">
        <f>ROUND(E475*P475,2)</f>
        <v>0</v>
      </c>
      <c r="R475" s="232"/>
      <c r="S475" s="232" t="s">
        <v>141</v>
      </c>
      <c r="T475" s="232" t="s">
        <v>142</v>
      </c>
      <c r="U475" s="232">
        <v>0.10191</v>
      </c>
      <c r="V475" s="232">
        <f>ROUND(E475*U475,2)</f>
        <v>59.21</v>
      </c>
      <c r="W475" s="232"/>
      <c r="X475" s="232" t="s">
        <v>143</v>
      </c>
      <c r="Y475" s="212"/>
      <c r="Z475" s="212"/>
      <c r="AA475" s="212"/>
      <c r="AB475" s="212"/>
      <c r="AC475" s="212"/>
      <c r="AD475" s="212"/>
      <c r="AE475" s="212"/>
      <c r="AF475" s="212"/>
      <c r="AG475" s="212" t="s">
        <v>144</v>
      </c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29"/>
      <c r="B476" s="230"/>
      <c r="C476" s="262" t="s">
        <v>269</v>
      </c>
      <c r="D476" s="234"/>
      <c r="E476" s="235">
        <v>23.27</v>
      </c>
      <c r="F476" s="232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146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29"/>
      <c r="B477" s="230"/>
      <c r="C477" s="262" t="s">
        <v>270</v>
      </c>
      <c r="D477" s="234"/>
      <c r="E477" s="235">
        <v>13</v>
      </c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146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29"/>
      <c r="B478" s="230"/>
      <c r="C478" s="262" t="s">
        <v>271</v>
      </c>
      <c r="D478" s="234"/>
      <c r="E478" s="235">
        <v>44.33</v>
      </c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146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29"/>
      <c r="B479" s="230"/>
      <c r="C479" s="262" t="s">
        <v>272</v>
      </c>
      <c r="D479" s="234"/>
      <c r="E479" s="235">
        <v>14.17</v>
      </c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12"/>
      <c r="Z479" s="212"/>
      <c r="AA479" s="212"/>
      <c r="AB479" s="212"/>
      <c r="AC479" s="212"/>
      <c r="AD479" s="212"/>
      <c r="AE479" s="212"/>
      <c r="AF479" s="212"/>
      <c r="AG479" s="212" t="s">
        <v>146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29"/>
      <c r="B480" s="230"/>
      <c r="C480" s="262" t="s">
        <v>273</v>
      </c>
      <c r="D480" s="234"/>
      <c r="E480" s="235">
        <v>12.61</v>
      </c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146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29"/>
      <c r="B481" s="230"/>
      <c r="C481" s="262" t="s">
        <v>274</v>
      </c>
      <c r="D481" s="234"/>
      <c r="E481" s="235">
        <v>2.73</v>
      </c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12"/>
      <c r="Z481" s="212"/>
      <c r="AA481" s="212"/>
      <c r="AB481" s="212"/>
      <c r="AC481" s="212"/>
      <c r="AD481" s="212"/>
      <c r="AE481" s="212"/>
      <c r="AF481" s="212"/>
      <c r="AG481" s="212" t="s">
        <v>146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29"/>
      <c r="B482" s="230"/>
      <c r="C482" s="262" t="s">
        <v>275</v>
      </c>
      <c r="D482" s="234"/>
      <c r="E482" s="235">
        <v>15.99</v>
      </c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146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29"/>
      <c r="B483" s="230"/>
      <c r="C483" s="262" t="s">
        <v>276</v>
      </c>
      <c r="D483" s="234"/>
      <c r="E483" s="235">
        <v>35.619999999999997</v>
      </c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146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29"/>
      <c r="B484" s="230"/>
      <c r="C484" s="262" t="s">
        <v>468</v>
      </c>
      <c r="D484" s="234"/>
      <c r="E484" s="235">
        <v>26.52</v>
      </c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146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29"/>
      <c r="B485" s="230"/>
      <c r="C485" s="262" t="s">
        <v>469</v>
      </c>
      <c r="D485" s="234"/>
      <c r="E485" s="235">
        <v>4.42</v>
      </c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146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29"/>
      <c r="B486" s="230"/>
      <c r="C486" s="262" t="s">
        <v>470</v>
      </c>
      <c r="D486" s="234"/>
      <c r="E486" s="235">
        <v>66.7</v>
      </c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146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29"/>
      <c r="B487" s="230"/>
      <c r="C487" s="262" t="s">
        <v>471</v>
      </c>
      <c r="D487" s="234"/>
      <c r="E487" s="235">
        <v>23.14</v>
      </c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146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29"/>
      <c r="B488" s="230"/>
      <c r="C488" s="262" t="s">
        <v>238</v>
      </c>
      <c r="D488" s="234"/>
      <c r="E488" s="235">
        <v>11.25</v>
      </c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146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29"/>
      <c r="B489" s="230"/>
      <c r="C489" s="262" t="s">
        <v>238</v>
      </c>
      <c r="D489" s="234"/>
      <c r="E489" s="235">
        <v>11.25</v>
      </c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146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29"/>
      <c r="B490" s="230"/>
      <c r="C490" s="262" t="s">
        <v>240</v>
      </c>
      <c r="D490" s="234"/>
      <c r="E490" s="235">
        <v>57</v>
      </c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146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29"/>
      <c r="B491" s="230"/>
      <c r="C491" s="262" t="s">
        <v>241</v>
      </c>
      <c r="D491" s="234"/>
      <c r="E491" s="235">
        <v>13.865</v>
      </c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146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29"/>
      <c r="B492" s="230"/>
      <c r="C492" s="262" t="s">
        <v>472</v>
      </c>
      <c r="D492" s="234"/>
      <c r="E492" s="235">
        <v>99.97</v>
      </c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146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29"/>
      <c r="B493" s="230"/>
      <c r="C493" s="262" t="s">
        <v>473</v>
      </c>
      <c r="D493" s="234"/>
      <c r="E493" s="235">
        <v>86.813999999999993</v>
      </c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12"/>
      <c r="Z493" s="212"/>
      <c r="AA493" s="212"/>
      <c r="AB493" s="212"/>
      <c r="AC493" s="212"/>
      <c r="AD493" s="212"/>
      <c r="AE493" s="212"/>
      <c r="AF493" s="212"/>
      <c r="AG493" s="212" t="s">
        <v>146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29"/>
      <c r="B494" s="230"/>
      <c r="C494" s="262" t="s">
        <v>254</v>
      </c>
      <c r="D494" s="234"/>
      <c r="E494" s="235">
        <v>18.399999999999999</v>
      </c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146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43">
        <v>96</v>
      </c>
      <c r="B495" s="244" t="s">
        <v>476</v>
      </c>
      <c r="C495" s="261" t="s">
        <v>477</v>
      </c>
      <c r="D495" s="245" t="s">
        <v>140</v>
      </c>
      <c r="E495" s="246">
        <v>355.28500000000003</v>
      </c>
      <c r="F495" s="247"/>
      <c r="G495" s="248">
        <f>ROUND(E495*F495,2)</f>
        <v>0</v>
      </c>
      <c r="H495" s="233"/>
      <c r="I495" s="232">
        <f>ROUND(E495*H495,2)</f>
        <v>0</v>
      </c>
      <c r="J495" s="233"/>
      <c r="K495" s="232">
        <f>ROUND(E495*J495,2)</f>
        <v>0</v>
      </c>
      <c r="L495" s="232">
        <v>21</v>
      </c>
      <c r="M495" s="232">
        <f>G495*(1+L495/100)</f>
        <v>0</v>
      </c>
      <c r="N495" s="232">
        <v>0</v>
      </c>
      <c r="O495" s="232">
        <f>ROUND(E495*N495,2)</f>
        <v>0</v>
      </c>
      <c r="P495" s="232">
        <v>0</v>
      </c>
      <c r="Q495" s="232">
        <f>ROUND(E495*P495,2)</f>
        <v>0</v>
      </c>
      <c r="R495" s="232"/>
      <c r="S495" s="232" t="s">
        <v>141</v>
      </c>
      <c r="T495" s="232" t="s">
        <v>142</v>
      </c>
      <c r="U495" s="232">
        <v>2.1000000000000001E-2</v>
      </c>
      <c r="V495" s="232">
        <f>ROUND(E495*U495,2)</f>
        <v>7.46</v>
      </c>
      <c r="W495" s="232"/>
      <c r="X495" s="232" t="s">
        <v>143</v>
      </c>
      <c r="Y495" s="212"/>
      <c r="Z495" s="212"/>
      <c r="AA495" s="212"/>
      <c r="AB495" s="212"/>
      <c r="AC495" s="212"/>
      <c r="AD495" s="212"/>
      <c r="AE495" s="212"/>
      <c r="AF495" s="212"/>
      <c r="AG495" s="212" t="s">
        <v>144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1" x14ac:dyDescent="0.2">
      <c r="A496" s="229"/>
      <c r="B496" s="230"/>
      <c r="C496" s="262" t="s">
        <v>281</v>
      </c>
      <c r="D496" s="234"/>
      <c r="E496" s="235">
        <v>46.84</v>
      </c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146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29"/>
      <c r="B497" s="230"/>
      <c r="C497" s="262" t="s">
        <v>282</v>
      </c>
      <c r="D497" s="234"/>
      <c r="E497" s="235">
        <v>39.479999999999997</v>
      </c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146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29"/>
      <c r="B498" s="230"/>
      <c r="C498" s="262" t="s">
        <v>283</v>
      </c>
      <c r="D498" s="234"/>
      <c r="E498" s="235">
        <v>70.66</v>
      </c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146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29"/>
      <c r="B499" s="230"/>
      <c r="C499" s="262" t="s">
        <v>284</v>
      </c>
      <c r="D499" s="234"/>
      <c r="E499" s="235">
        <v>36.31</v>
      </c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146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29"/>
      <c r="B500" s="230"/>
      <c r="C500" s="262" t="s">
        <v>285</v>
      </c>
      <c r="D500" s="234"/>
      <c r="E500" s="235">
        <v>44.95</v>
      </c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146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29"/>
      <c r="B501" s="230"/>
      <c r="C501" s="262" t="s">
        <v>286</v>
      </c>
      <c r="D501" s="234"/>
      <c r="E501" s="235">
        <v>16.824999999999999</v>
      </c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146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29"/>
      <c r="B502" s="230"/>
      <c r="C502" s="262" t="s">
        <v>287</v>
      </c>
      <c r="D502" s="234"/>
      <c r="E502" s="235">
        <v>32.82</v>
      </c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146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29"/>
      <c r="B503" s="230"/>
      <c r="C503" s="262" t="s">
        <v>288</v>
      </c>
      <c r="D503" s="234"/>
      <c r="E503" s="235">
        <v>67.400000000000006</v>
      </c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146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x14ac:dyDescent="0.2">
      <c r="A504" s="237" t="s">
        <v>136</v>
      </c>
      <c r="B504" s="238" t="s">
        <v>104</v>
      </c>
      <c r="C504" s="260" t="s">
        <v>105</v>
      </c>
      <c r="D504" s="239"/>
      <c r="E504" s="240"/>
      <c r="F504" s="241"/>
      <c r="G504" s="242">
        <f>SUMIF(AG505:AG508,"&lt;&gt;NOR",G505:G508)</f>
        <v>0</v>
      </c>
      <c r="H504" s="236"/>
      <c r="I504" s="236">
        <f>SUM(I505:I508)</f>
        <v>0</v>
      </c>
      <c r="J504" s="236"/>
      <c r="K504" s="236">
        <f>SUM(K505:K508)</f>
        <v>0</v>
      </c>
      <c r="L504" s="236"/>
      <c r="M504" s="236">
        <f>SUM(M505:M508)</f>
        <v>0</v>
      </c>
      <c r="N504" s="236"/>
      <c r="O504" s="236">
        <f>SUM(O505:O508)</f>
        <v>0</v>
      </c>
      <c r="P504" s="236"/>
      <c r="Q504" s="236">
        <f>SUM(Q505:Q508)</f>
        <v>0</v>
      </c>
      <c r="R504" s="236"/>
      <c r="S504" s="236"/>
      <c r="T504" s="236"/>
      <c r="U504" s="236"/>
      <c r="V504" s="236">
        <f>SUM(V505:V508)</f>
        <v>0.17</v>
      </c>
      <c r="W504" s="236"/>
      <c r="X504" s="236"/>
      <c r="AG504" t="s">
        <v>137</v>
      </c>
    </row>
    <row r="505" spans="1:60" outlineLevel="1" x14ac:dyDescent="0.2">
      <c r="A505" s="243">
        <v>97</v>
      </c>
      <c r="B505" s="244" t="s">
        <v>478</v>
      </c>
      <c r="C505" s="261" t="s">
        <v>479</v>
      </c>
      <c r="D505" s="245" t="s">
        <v>184</v>
      </c>
      <c r="E505" s="246">
        <v>1</v>
      </c>
      <c r="F505" s="247"/>
      <c r="G505" s="248">
        <f>ROUND(E505*F505,2)</f>
        <v>0</v>
      </c>
      <c r="H505" s="233"/>
      <c r="I505" s="232">
        <f>ROUND(E505*H505,2)</f>
        <v>0</v>
      </c>
      <c r="J505" s="233"/>
      <c r="K505" s="232">
        <f>ROUND(E505*J505,2)</f>
        <v>0</v>
      </c>
      <c r="L505" s="232">
        <v>21</v>
      </c>
      <c r="M505" s="232">
        <f>G505*(1+L505/100)</f>
        <v>0</v>
      </c>
      <c r="N505" s="232">
        <v>0</v>
      </c>
      <c r="O505" s="232">
        <f>ROUND(E505*N505,2)</f>
        <v>0</v>
      </c>
      <c r="P505" s="232">
        <v>0</v>
      </c>
      <c r="Q505" s="232">
        <f>ROUND(E505*P505,2)</f>
        <v>0</v>
      </c>
      <c r="R505" s="232"/>
      <c r="S505" s="232" t="s">
        <v>185</v>
      </c>
      <c r="T505" s="232" t="s">
        <v>186</v>
      </c>
      <c r="U505" s="232">
        <v>0.17</v>
      </c>
      <c r="V505" s="232">
        <f>ROUND(E505*U505,2)</f>
        <v>0.17</v>
      </c>
      <c r="W505" s="232"/>
      <c r="X505" s="232" t="s">
        <v>187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188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2.5" outlineLevel="1" x14ac:dyDescent="0.2">
      <c r="A506" s="229"/>
      <c r="B506" s="230"/>
      <c r="C506" s="264" t="s">
        <v>529</v>
      </c>
      <c r="D506" s="255"/>
      <c r="E506" s="255"/>
      <c r="F506" s="255"/>
      <c r="G506" s="255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189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58" t="str">
        <f>C506</f>
        <v>Úpravy a práce na elektroinstalaci spojené s opravou povrchů stěn a kleneb v suterénu v m.č. 0.06, 0.07, 0.09, 0.10, 0.11, 0.12 a 0.13.</v>
      </c>
      <c r="BB506" s="212"/>
      <c r="BC506" s="212"/>
      <c r="BD506" s="212"/>
      <c r="BE506" s="212"/>
      <c r="BF506" s="212"/>
      <c r="BG506" s="212"/>
      <c r="BH506" s="212"/>
    </row>
    <row r="507" spans="1:60" ht="22.5" outlineLevel="1" x14ac:dyDescent="0.2">
      <c r="A507" s="229"/>
      <c r="B507" s="230"/>
      <c r="C507" s="265" t="s">
        <v>480</v>
      </c>
      <c r="D507" s="256"/>
      <c r="E507" s="256"/>
      <c r="F507" s="256"/>
      <c r="G507" s="256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189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58" t="str">
        <f>C507</f>
        <v>Jedná se o uvolnění a zpětné uchycení stávajících rozvodů elektro (vedených lištách a úchytkami na povrchu).</v>
      </c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29"/>
      <c r="B508" s="230"/>
      <c r="C508" s="265" t="s">
        <v>481</v>
      </c>
      <c r="D508" s="256"/>
      <c r="E508" s="256"/>
      <c r="F508" s="256"/>
      <c r="G508" s="256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189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x14ac:dyDescent="0.2">
      <c r="A509" s="237" t="s">
        <v>136</v>
      </c>
      <c r="B509" s="238" t="s">
        <v>106</v>
      </c>
      <c r="C509" s="260" t="s">
        <v>107</v>
      </c>
      <c r="D509" s="239"/>
      <c r="E509" s="240"/>
      <c r="F509" s="241"/>
      <c r="G509" s="242">
        <f>SUMIF(AG510:AG518,"&lt;&gt;NOR",G510:G518)</f>
        <v>0</v>
      </c>
      <c r="H509" s="236"/>
      <c r="I509" s="236">
        <f>SUM(I510:I518)</f>
        <v>0</v>
      </c>
      <c r="J509" s="236"/>
      <c r="K509" s="236">
        <f>SUM(K510:K518)</f>
        <v>0</v>
      </c>
      <c r="L509" s="236"/>
      <c r="M509" s="236">
        <f>SUM(M510:M518)</f>
        <v>0</v>
      </c>
      <c r="N509" s="236"/>
      <c r="O509" s="236">
        <f>SUM(O510:O518)</f>
        <v>0</v>
      </c>
      <c r="P509" s="236"/>
      <c r="Q509" s="236">
        <f>SUM(Q510:Q518)</f>
        <v>0</v>
      </c>
      <c r="R509" s="236"/>
      <c r="S509" s="236"/>
      <c r="T509" s="236"/>
      <c r="U509" s="236"/>
      <c r="V509" s="236">
        <f>SUM(V510:V518)</f>
        <v>264.64</v>
      </c>
      <c r="W509" s="236"/>
      <c r="X509" s="236"/>
      <c r="AG509" t="s">
        <v>137</v>
      </c>
    </row>
    <row r="510" spans="1:60" ht="22.5" outlineLevel="1" x14ac:dyDescent="0.2">
      <c r="A510" s="249">
        <v>98</v>
      </c>
      <c r="B510" s="250" t="s">
        <v>482</v>
      </c>
      <c r="C510" s="263" t="s">
        <v>483</v>
      </c>
      <c r="D510" s="251" t="s">
        <v>380</v>
      </c>
      <c r="E510" s="252">
        <v>60.107089999999999</v>
      </c>
      <c r="F510" s="253"/>
      <c r="G510" s="254">
        <f>ROUND(E510*F510,2)</f>
        <v>0</v>
      </c>
      <c r="H510" s="233"/>
      <c r="I510" s="232">
        <f>ROUND(E510*H510,2)</f>
        <v>0</v>
      </c>
      <c r="J510" s="233"/>
      <c r="K510" s="232">
        <f>ROUND(E510*J510,2)</f>
        <v>0</v>
      </c>
      <c r="L510" s="232">
        <v>21</v>
      </c>
      <c r="M510" s="232">
        <f>G510*(1+L510/100)</f>
        <v>0</v>
      </c>
      <c r="N510" s="232">
        <v>0</v>
      </c>
      <c r="O510" s="232">
        <f>ROUND(E510*N510,2)</f>
        <v>0</v>
      </c>
      <c r="P510" s="232">
        <v>0</v>
      </c>
      <c r="Q510" s="232">
        <f>ROUND(E510*P510,2)</f>
        <v>0</v>
      </c>
      <c r="R510" s="232"/>
      <c r="S510" s="232" t="s">
        <v>141</v>
      </c>
      <c r="T510" s="232" t="s">
        <v>142</v>
      </c>
      <c r="U510" s="232">
        <v>0.68799999999999994</v>
      </c>
      <c r="V510" s="232">
        <f>ROUND(E510*U510,2)</f>
        <v>41.35</v>
      </c>
      <c r="W510" s="232"/>
      <c r="X510" s="232" t="s">
        <v>484</v>
      </c>
      <c r="Y510" s="212"/>
      <c r="Z510" s="212"/>
      <c r="AA510" s="212"/>
      <c r="AB510" s="212"/>
      <c r="AC510" s="212"/>
      <c r="AD510" s="212"/>
      <c r="AE510" s="212"/>
      <c r="AF510" s="212"/>
      <c r="AG510" s="212" t="s">
        <v>485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49">
        <v>99</v>
      </c>
      <c r="B511" s="250" t="s">
        <v>486</v>
      </c>
      <c r="C511" s="263" t="s">
        <v>487</v>
      </c>
      <c r="D511" s="251" t="s">
        <v>380</v>
      </c>
      <c r="E511" s="252">
        <v>60.107089999999999</v>
      </c>
      <c r="F511" s="253"/>
      <c r="G511" s="254">
        <f>ROUND(E511*F511,2)</f>
        <v>0</v>
      </c>
      <c r="H511" s="233"/>
      <c r="I511" s="232">
        <f>ROUND(E511*H511,2)</f>
        <v>0</v>
      </c>
      <c r="J511" s="233"/>
      <c r="K511" s="232">
        <f>ROUND(E511*J511,2)</f>
        <v>0</v>
      </c>
      <c r="L511" s="232">
        <v>21</v>
      </c>
      <c r="M511" s="232">
        <f>G511*(1+L511/100)</f>
        <v>0</v>
      </c>
      <c r="N511" s="232">
        <v>0</v>
      </c>
      <c r="O511" s="232">
        <f>ROUND(E511*N511,2)</f>
        <v>0</v>
      </c>
      <c r="P511" s="232">
        <v>0</v>
      </c>
      <c r="Q511" s="232">
        <f>ROUND(E511*P511,2)</f>
        <v>0</v>
      </c>
      <c r="R511" s="232"/>
      <c r="S511" s="232" t="s">
        <v>141</v>
      </c>
      <c r="T511" s="232" t="s">
        <v>142</v>
      </c>
      <c r="U511" s="232">
        <v>2.0670000000000002</v>
      </c>
      <c r="V511" s="232">
        <f>ROUND(E511*U511,2)</f>
        <v>124.24</v>
      </c>
      <c r="W511" s="232"/>
      <c r="X511" s="232" t="s">
        <v>484</v>
      </c>
      <c r="Y511" s="212"/>
      <c r="Z511" s="212"/>
      <c r="AA511" s="212"/>
      <c r="AB511" s="212"/>
      <c r="AC511" s="212"/>
      <c r="AD511" s="212"/>
      <c r="AE511" s="212"/>
      <c r="AF511" s="212"/>
      <c r="AG511" s="212" t="s">
        <v>485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43">
        <v>100</v>
      </c>
      <c r="B512" s="244" t="s">
        <v>488</v>
      </c>
      <c r="C512" s="261" t="s">
        <v>489</v>
      </c>
      <c r="D512" s="245" t="s">
        <v>380</v>
      </c>
      <c r="E512" s="246">
        <v>60.107089999999999</v>
      </c>
      <c r="F512" s="247"/>
      <c r="G512" s="248">
        <f>ROUND(E512*F512,2)</f>
        <v>0</v>
      </c>
      <c r="H512" s="233"/>
      <c r="I512" s="232">
        <f>ROUND(E512*H512,2)</f>
        <v>0</v>
      </c>
      <c r="J512" s="233"/>
      <c r="K512" s="232">
        <f>ROUND(E512*J512,2)</f>
        <v>0</v>
      </c>
      <c r="L512" s="232">
        <v>21</v>
      </c>
      <c r="M512" s="232">
        <f>G512*(1+L512/100)</f>
        <v>0</v>
      </c>
      <c r="N512" s="232">
        <v>0</v>
      </c>
      <c r="O512" s="232">
        <f>ROUND(E512*N512,2)</f>
        <v>0</v>
      </c>
      <c r="P512" s="232">
        <v>0</v>
      </c>
      <c r="Q512" s="232">
        <f>ROUND(E512*P512,2)</f>
        <v>0</v>
      </c>
      <c r="R512" s="232"/>
      <c r="S512" s="232" t="s">
        <v>141</v>
      </c>
      <c r="T512" s="232" t="s">
        <v>142</v>
      </c>
      <c r="U512" s="232">
        <v>0.49</v>
      </c>
      <c r="V512" s="232">
        <f>ROUND(E512*U512,2)</f>
        <v>29.45</v>
      </c>
      <c r="W512" s="232"/>
      <c r="X512" s="232" t="s">
        <v>484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485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29"/>
      <c r="B513" s="230"/>
      <c r="C513" s="264" t="s">
        <v>490</v>
      </c>
      <c r="D513" s="255"/>
      <c r="E513" s="255"/>
      <c r="F513" s="255"/>
      <c r="G513" s="255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189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49">
        <v>101</v>
      </c>
      <c r="B514" s="250" t="s">
        <v>491</v>
      </c>
      <c r="C514" s="263" t="s">
        <v>492</v>
      </c>
      <c r="D514" s="251" t="s">
        <v>380</v>
      </c>
      <c r="E514" s="252">
        <v>60.107089999999999</v>
      </c>
      <c r="F514" s="253"/>
      <c r="G514" s="254">
        <f>ROUND(E514*F514,2)</f>
        <v>0</v>
      </c>
      <c r="H514" s="233"/>
      <c r="I514" s="232">
        <f>ROUND(E514*H514,2)</f>
        <v>0</v>
      </c>
      <c r="J514" s="233"/>
      <c r="K514" s="232">
        <f>ROUND(E514*J514,2)</f>
        <v>0</v>
      </c>
      <c r="L514" s="232">
        <v>21</v>
      </c>
      <c r="M514" s="232">
        <f>G514*(1+L514/100)</f>
        <v>0</v>
      </c>
      <c r="N514" s="232">
        <v>0</v>
      </c>
      <c r="O514" s="232">
        <f>ROUND(E514*N514,2)</f>
        <v>0</v>
      </c>
      <c r="P514" s="232">
        <v>0</v>
      </c>
      <c r="Q514" s="232">
        <f>ROUND(E514*P514,2)</f>
        <v>0</v>
      </c>
      <c r="R514" s="232"/>
      <c r="S514" s="232" t="s">
        <v>141</v>
      </c>
      <c r="T514" s="232" t="s">
        <v>142</v>
      </c>
      <c r="U514" s="232">
        <v>0</v>
      </c>
      <c r="V514" s="232">
        <f>ROUND(E514*U514,2)</f>
        <v>0</v>
      </c>
      <c r="W514" s="232"/>
      <c r="X514" s="232" t="s">
        <v>484</v>
      </c>
      <c r="Y514" s="212"/>
      <c r="Z514" s="212"/>
      <c r="AA514" s="212"/>
      <c r="AB514" s="212"/>
      <c r="AC514" s="212"/>
      <c r="AD514" s="212"/>
      <c r="AE514" s="212"/>
      <c r="AF514" s="212"/>
      <c r="AG514" s="212" t="s">
        <v>485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49">
        <v>102</v>
      </c>
      <c r="B515" s="250" t="s">
        <v>493</v>
      </c>
      <c r="C515" s="263" t="s">
        <v>494</v>
      </c>
      <c r="D515" s="251" t="s">
        <v>380</v>
      </c>
      <c r="E515" s="252">
        <v>60.107089999999999</v>
      </c>
      <c r="F515" s="253"/>
      <c r="G515" s="254">
        <f>ROUND(E515*F515,2)</f>
        <v>0</v>
      </c>
      <c r="H515" s="233"/>
      <c r="I515" s="232">
        <f>ROUND(E515*H515,2)</f>
        <v>0</v>
      </c>
      <c r="J515" s="233"/>
      <c r="K515" s="232">
        <f>ROUND(E515*J515,2)</f>
        <v>0</v>
      </c>
      <c r="L515" s="232">
        <v>21</v>
      </c>
      <c r="M515" s="232">
        <f>G515*(1+L515/100)</f>
        <v>0</v>
      </c>
      <c r="N515" s="232">
        <v>0</v>
      </c>
      <c r="O515" s="232">
        <f>ROUND(E515*N515,2)</f>
        <v>0</v>
      </c>
      <c r="P515" s="232">
        <v>0</v>
      </c>
      <c r="Q515" s="232">
        <f>ROUND(E515*P515,2)</f>
        <v>0</v>
      </c>
      <c r="R515" s="232"/>
      <c r="S515" s="232" t="s">
        <v>141</v>
      </c>
      <c r="T515" s="232" t="s">
        <v>142</v>
      </c>
      <c r="U515" s="232">
        <v>0.94199999999999995</v>
      </c>
      <c r="V515" s="232">
        <f>ROUND(E515*U515,2)</f>
        <v>56.62</v>
      </c>
      <c r="W515" s="232"/>
      <c r="X515" s="232" t="s">
        <v>484</v>
      </c>
      <c r="Y515" s="212"/>
      <c r="Z515" s="212"/>
      <c r="AA515" s="212"/>
      <c r="AB515" s="212"/>
      <c r="AC515" s="212"/>
      <c r="AD515" s="212"/>
      <c r="AE515" s="212"/>
      <c r="AF515" s="212"/>
      <c r="AG515" s="212" t="s">
        <v>485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49">
        <v>103</v>
      </c>
      <c r="B516" s="250" t="s">
        <v>495</v>
      </c>
      <c r="C516" s="263" t="s">
        <v>496</v>
      </c>
      <c r="D516" s="251" t="s">
        <v>380</v>
      </c>
      <c r="E516" s="252">
        <v>120.21418</v>
      </c>
      <c r="F516" s="253"/>
      <c r="G516" s="254">
        <f>ROUND(E516*F516,2)</f>
        <v>0</v>
      </c>
      <c r="H516" s="233"/>
      <c r="I516" s="232">
        <f>ROUND(E516*H516,2)</f>
        <v>0</v>
      </c>
      <c r="J516" s="233"/>
      <c r="K516" s="232">
        <f>ROUND(E516*J516,2)</f>
        <v>0</v>
      </c>
      <c r="L516" s="232">
        <v>21</v>
      </c>
      <c r="M516" s="232">
        <f>G516*(1+L516/100)</f>
        <v>0</v>
      </c>
      <c r="N516" s="232">
        <v>0</v>
      </c>
      <c r="O516" s="232">
        <f>ROUND(E516*N516,2)</f>
        <v>0</v>
      </c>
      <c r="P516" s="232">
        <v>0</v>
      </c>
      <c r="Q516" s="232">
        <f>ROUND(E516*P516,2)</f>
        <v>0</v>
      </c>
      <c r="R516" s="232"/>
      <c r="S516" s="232" t="s">
        <v>141</v>
      </c>
      <c r="T516" s="232" t="s">
        <v>142</v>
      </c>
      <c r="U516" s="232">
        <v>0.105</v>
      </c>
      <c r="V516" s="232">
        <f>ROUND(E516*U516,2)</f>
        <v>12.62</v>
      </c>
      <c r="W516" s="232"/>
      <c r="X516" s="232" t="s">
        <v>484</v>
      </c>
      <c r="Y516" s="212"/>
      <c r="Z516" s="212"/>
      <c r="AA516" s="212"/>
      <c r="AB516" s="212"/>
      <c r="AC516" s="212"/>
      <c r="AD516" s="212"/>
      <c r="AE516" s="212"/>
      <c r="AF516" s="212"/>
      <c r="AG516" s="212" t="s">
        <v>485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49">
        <v>104</v>
      </c>
      <c r="B517" s="250" t="s">
        <v>497</v>
      </c>
      <c r="C517" s="263" t="s">
        <v>498</v>
      </c>
      <c r="D517" s="251" t="s">
        <v>380</v>
      </c>
      <c r="E517" s="252">
        <v>60.107089999999999</v>
      </c>
      <c r="F517" s="253"/>
      <c r="G517" s="254">
        <f>ROUND(E517*F517,2)</f>
        <v>0</v>
      </c>
      <c r="H517" s="233"/>
      <c r="I517" s="232">
        <f>ROUND(E517*H517,2)</f>
        <v>0</v>
      </c>
      <c r="J517" s="233"/>
      <c r="K517" s="232">
        <f>ROUND(E517*J517,2)</f>
        <v>0</v>
      </c>
      <c r="L517" s="232">
        <v>21</v>
      </c>
      <c r="M517" s="232">
        <f>G517*(1+L517/100)</f>
        <v>0</v>
      </c>
      <c r="N517" s="232">
        <v>0</v>
      </c>
      <c r="O517" s="232">
        <f>ROUND(E517*N517,2)</f>
        <v>0</v>
      </c>
      <c r="P517" s="232">
        <v>0</v>
      </c>
      <c r="Q517" s="232">
        <f>ROUND(E517*P517,2)</f>
        <v>0</v>
      </c>
      <c r="R517" s="232"/>
      <c r="S517" s="232" t="s">
        <v>459</v>
      </c>
      <c r="T517" s="232" t="s">
        <v>459</v>
      </c>
      <c r="U517" s="232">
        <v>0</v>
      </c>
      <c r="V517" s="232">
        <f>ROUND(E517*U517,2)</f>
        <v>0</v>
      </c>
      <c r="W517" s="232"/>
      <c r="X517" s="232" t="s">
        <v>484</v>
      </c>
      <c r="Y517" s="212"/>
      <c r="Z517" s="212"/>
      <c r="AA517" s="212"/>
      <c r="AB517" s="212"/>
      <c r="AC517" s="212"/>
      <c r="AD517" s="212"/>
      <c r="AE517" s="212"/>
      <c r="AF517" s="212"/>
      <c r="AG517" s="212" t="s">
        <v>485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49">
        <v>105</v>
      </c>
      <c r="B518" s="250" t="s">
        <v>499</v>
      </c>
      <c r="C518" s="263" t="s">
        <v>500</v>
      </c>
      <c r="D518" s="251" t="s">
        <v>380</v>
      </c>
      <c r="E518" s="252">
        <v>60.107089999999999</v>
      </c>
      <c r="F518" s="253"/>
      <c r="G518" s="254">
        <f>ROUND(E518*F518,2)</f>
        <v>0</v>
      </c>
      <c r="H518" s="233"/>
      <c r="I518" s="232">
        <f>ROUND(E518*H518,2)</f>
        <v>0</v>
      </c>
      <c r="J518" s="233"/>
      <c r="K518" s="232">
        <f>ROUND(E518*J518,2)</f>
        <v>0</v>
      </c>
      <c r="L518" s="232">
        <v>21</v>
      </c>
      <c r="M518" s="232">
        <f>G518*(1+L518/100)</f>
        <v>0</v>
      </c>
      <c r="N518" s="232">
        <v>0</v>
      </c>
      <c r="O518" s="232">
        <f>ROUND(E518*N518,2)</f>
        <v>0</v>
      </c>
      <c r="P518" s="232">
        <v>0</v>
      </c>
      <c r="Q518" s="232">
        <f>ROUND(E518*P518,2)</f>
        <v>0</v>
      </c>
      <c r="R518" s="232"/>
      <c r="S518" s="232" t="s">
        <v>141</v>
      </c>
      <c r="T518" s="232" t="s">
        <v>142</v>
      </c>
      <c r="U518" s="232">
        <v>6.0000000000000001E-3</v>
      </c>
      <c r="V518" s="232">
        <f>ROUND(E518*U518,2)</f>
        <v>0.36</v>
      </c>
      <c r="W518" s="232"/>
      <c r="X518" s="232" t="s">
        <v>484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485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x14ac:dyDescent="0.2">
      <c r="A519" s="237" t="s">
        <v>136</v>
      </c>
      <c r="B519" s="238" t="s">
        <v>109</v>
      </c>
      <c r="C519" s="260" t="s">
        <v>29</v>
      </c>
      <c r="D519" s="239"/>
      <c r="E519" s="240"/>
      <c r="F519" s="241"/>
      <c r="G519" s="242">
        <f>SUMIF(AG520:AG526,"&lt;&gt;NOR",G520:G526)</f>
        <v>0</v>
      </c>
      <c r="H519" s="236"/>
      <c r="I519" s="236">
        <f>SUM(I520:I526)</f>
        <v>0</v>
      </c>
      <c r="J519" s="236"/>
      <c r="K519" s="236">
        <f>SUM(K520:K526)</f>
        <v>0</v>
      </c>
      <c r="L519" s="236"/>
      <c r="M519" s="236">
        <f>SUM(M520:M526)</f>
        <v>0</v>
      </c>
      <c r="N519" s="236"/>
      <c r="O519" s="236">
        <f>SUM(O520:O526)</f>
        <v>0</v>
      </c>
      <c r="P519" s="236"/>
      <c r="Q519" s="236">
        <f>SUM(Q520:Q526)</f>
        <v>0</v>
      </c>
      <c r="R519" s="236"/>
      <c r="S519" s="236"/>
      <c r="T519" s="236"/>
      <c r="U519" s="236"/>
      <c r="V519" s="236">
        <f>SUM(V520:V526)</f>
        <v>0</v>
      </c>
      <c r="W519" s="236"/>
      <c r="X519" s="236"/>
      <c r="AG519" t="s">
        <v>137</v>
      </c>
    </row>
    <row r="520" spans="1:60" outlineLevel="1" x14ac:dyDescent="0.2">
      <c r="A520" s="243">
        <v>106</v>
      </c>
      <c r="B520" s="244" t="s">
        <v>501</v>
      </c>
      <c r="C520" s="261" t="s">
        <v>502</v>
      </c>
      <c r="D520" s="245" t="s">
        <v>503</v>
      </c>
      <c r="E520" s="246">
        <v>1</v>
      </c>
      <c r="F520" s="247"/>
      <c r="G520" s="248">
        <f>ROUND(E520*F520,2)</f>
        <v>0</v>
      </c>
      <c r="H520" s="233"/>
      <c r="I520" s="232">
        <f>ROUND(E520*H520,2)</f>
        <v>0</v>
      </c>
      <c r="J520" s="233"/>
      <c r="K520" s="232">
        <f>ROUND(E520*J520,2)</f>
        <v>0</v>
      </c>
      <c r="L520" s="232">
        <v>21</v>
      </c>
      <c r="M520" s="232">
        <f>G520*(1+L520/100)</f>
        <v>0</v>
      </c>
      <c r="N520" s="232">
        <v>0</v>
      </c>
      <c r="O520" s="232">
        <f>ROUND(E520*N520,2)</f>
        <v>0</v>
      </c>
      <c r="P520" s="232">
        <v>0</v>
      </c>
      <c r="Q520" s="232">
        <f>ROUND(E520*P520,2)</f>
        <v>0</v>
      </c>
      <c r="R520" s="232"/>
      <c r="S520" s="232" t="s">
        <v>141</v>
      </c>
      <c r="T520" s="232" t="s">
        <v>186</v>
      </c>
      <c r="U520" s="232">
        <v>0</v>
      </c>
      <c r="V520" s="232">
        <f>ROUND(E520*U520,2)</f>
        <v>0</v>
      </c>
      <c r="W520" s="232"/>
      <c r="X520" s="232" t="s">
        <v>504</v>
      </c>
      <c r="Y520" s="212"/>
      <c r="Z520" s="212"/>
      <c r="AA520" s="212"/>
      <c r="AB520" s="212"/>
      <c r="AC520" s="212"/>
      <c r="AD520" s="212"/>
      <c r="AE520" s="212"/>
      <c r="AF520" s="212"/>
      <c r="AG520" s="212" t="s">
        <v>505</v>
      </c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29"/>
      <c r="B521" s="230"/>
      <c r="C521" s="264" t="s">
        <v>506</v>
      </c>
      <c r="D521" s="255"/>
      <c r="E521" s="255"/>
      <c r="F521" s="255"/>
      <c r="G521" s="255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189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43">
        <v>107</v>
      </c>
      <c r="B522" s="244" t="s">
        <v>507</v>
      </c>
      <c r="C522" s="261" t="s">
        <v>508</v>
      </c>
      <c r="D522" s="245" t="s">
        <v>503</v>
      </c>
      <c r="E522" s="246">
        <v>1</v>
      </c>
      <c r="F522" s="247"/>
      <c r="G522" s="248">
        <f>ROUND(E522*F522,2)</f>
        <v>0</v>
      </c>
      <c r="H522" s="233"/>
      <c r="I522" s="232">
        <f>ROUND(E522*H522,2)</f>
        <v>0</v>
      </c>
      <c r="J522" s="233"/>
      <c r="K522" s="232">
        <f>ROUND(E522*J522,2)</f>
        <v>0</v>
      </c>
      <c r="L522" s="232">
        <v>21</v>
      </c>
      <c r="M522" s="232">
        <f>G522*(1+L522/100)</f>
        <v>0</v>
      </c>
      <c r="N522" s="232">
        <v>0</v>
      </c>
      <c r="O522" s="232">
        <f>ROUND(E522*N522,2)</f>
        <v>0</v>
      </c>
      <c r="P522" s="232">
        <v>0</v>
      </c>
      <c r="Q522" s="232">
        <f>ROUND(E522*P522,2)</f>
        <v>0</v>
      </c>
      <c r="R522" s="232"/>
      <c r="S522" s="232" t="s">
        <v>141</v>
      </c>
      <c r="T522" s="232" t="s">
        <v>186</v>
      </c>
      <c r="U522" s="232">
        <v>0</v>
      </c>
      <c r="V522" s="232">
        <f>ROUND(E522*U522,2)</f>
        <v>0</v>
      </c>
      <c r="W522" s="232"/>
      <c r="X522" s="232" t="s">
        <v>504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505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ht="33.75" outlineLevel="1" x14ac:dyDescent="0.2">
      <c r="A523" s="229"/>
      <c r="B523" s="230"/>
      <c r="C523" s="264" t="s">
        <v>509</v>
      </c>
      <c r="D523" s="255"/>
      <c r="E523" s="255"/>
      <c r="F523" s="255"/>
      <c r="G523" s="255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189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58" t="str">
        <f>C523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43">
        <v>108</v>
      </c>
      <c r="B524" s="244" t="s">
        <v>510</v>
      </c>
      <c r="C524" s="261" t="s">
        <v>511</v>
      </c>
      <c r="D524" s="245" t="s">
        <v>503</v>
      </c>
      <c r="E524" s="246">
        <v>1</v>
      </c>
      <c r="F524" s="247"/>
      <c r="G524" s="248">
        <f>ROUND(E524*F524,2)</f>
        <v>0</v>
      </c>
      <c r="H524" s="233"/>
      <c r="I524" s="232">
        <f>ROUND(E524*H524,2)</f>
        <v>0</v>
      </c>
      <c r="J524" s="233"/>
      <c r="K524" s="232">
        <f>ROUND(E524*J524,2)</f>
        <v>0</v>
      </c>
      <c r="L524" s="232">
        <v>21</v>
      </c>
      <c r="M524" s="232">
        <f>G524*(1+L524/100)</f>
        <v>0</v>
      </c>
      <c r="N524" s="232">
        <v>0</v>
      </c>
      <c r="O524" s="232">
        <f>ROUND(E524*N524,2)</f>
        <v>0</v>
      </c>
      <c r="P524" s="232">
        <v>0</v>
      </c>
      <c r="Q524" s="232">
        <f>ROUND(E524*P524,2)</f>
        <v>0</v>
      </c>
      <c r="R524" s="232"/>
      <c r="S524" s="232" t="s">
        <v>141</v>
      </c>
      <c r="T524" s="232" t="s">
        <v>186</v>
      </c>
      <c r="U524" s="232">
        <v>0</v>
      </c>
      <c r="V524" s="232">
        <f>ROUND(E524*U524,2)</f>
        <v>0</v>
      </c>
      <c r="W524" s="232"/>
      <c r="X524" s="232" t="s">
        <v>504</v>
      </c>
      <c r="Y524" s="212"/>
      <c r="Z524" s="212"/>
      <c r="AA524" s="212"/>
      <c r="AB524" s="212"/>
      <c r="AC524" s="212"/>
      <c r="AD524" s="212"/>
      <c r="AE524" s="212"/>
      <c r="AF524" s="212"/>
      <c r="AG524" s="212" t="s">
        <v>512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ht="45" outlineLevel="1" x14ac:dyDescent="0.2">
      <c r="A525" s="229"/>
      <c r="B525" s="230"/>
      <c r="C525" s="264" t="s">
        <v>513</v>
      </c>
      <c r="D525" s="255"/>
      <c r="E525" s="255"/>
      <c r="F525" s="255"/>
      <c r="G525" s="255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12"/>
      <c r="Z525" s="212"/>
      <c r="AA525" s="212"/>
      <c r="AB525" s="212"/>
      <c r="AC525" s="212"/>
      <c r="AD525" s="212"/>
      <c r="AE525" s="212"/>
      <c r="AF525" s="212"/>
      <c r="AG525" s="212" t="s">
        <v>189</v>
      </c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58" t="str">
        <f>C525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49">
        <v>109</v>
      </c>
      <c r="B526" s="250" t="s">
        <v>514</v>
      </c>
      <c r="C526" s="263" t="s">
        <v>515</v>
      </c>
      <c r="D526" s="251" t="s">
        <v>184</v>
      </c>
      <c r="E526" s="252">
        <v>1</v>
      </c>
      <c r="F526" s="253"/>
      <c r="G526" s="254">
        <f>ROUND(E526*F526,2)</f>
        <v>0</v>
      </c>
      <c r="H526" s="233"/>
      <c r="I526" s="232">
        <f>ROUND(E526*H526,2)</f>
        <v>0</v>
      </c>
      <c r="J526" s="233"/>
      <c r="K526" s="232">
        <f>ROUND(E526*J526,2)</f>
        <v>0</v>
      </c>
      <c r="L526" s="232">
        <v>21</v>
      </c>
      <c r="M526" s="232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2"/>
      <c r="S526" s="232" t="s">
        <v>185</v>
      </c>
      <c r="T526" s="232" t="s">
        <v>186</v>
      </c>
      <c r="U526" s="232">
        <v>0</v>
      </c>
      <c r="V526" s="232">
        <f>ROUND(E526*U526,2)</f>
        <v>0</v>
      </c>
      <c r="W526" s="232"/>
      <c r="X526" s="232" t="s">
        <v>504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516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x14ac:dyDescent="0.2">
      <c r="A527" s="237" t="s">
        <v>136</v>
      </c>
      <c r="B527" s="238" t="s">
        <v>110</v>
      </c>
      <c r="C527" s="260" t="s">
        <v>30</v>
      </c>
      <c r="D527" s="239"/>
      <c r="E527" s="240"/>
      <c r="F527" s="241"/>
      <c r="G527" s="242">
        <f>SUMIF(AG528:AG531,"&lt;&gt;NOR",G528:G531)</f>
        <v>0</v>
      </c>
      <c r="H527" s="236"/>
      <c r="I527" s="236">
        <f>SUM(I528:I531)</f>
        <v>0</v>
      </c>
      <c r="J527" s="236"/>
      <c r="K527" s="236">
        <f>SUM(K528:K531)</f>
        <v>0</v>
      </c>
      <c r="L527" s="236"/>
      <c r="M527" s="236">
        <f>SUM(M528:M531)</f>
        <v>0</v>
      </c>
      <c r="N527" s="236"/>
      <c r="O527" s="236">
        <f>SUM(O528:O531)</f>
        <v>0</v>
      </c>
      <c r="P527" s="236"/>
      <c r="Q527" s="236">
        <f>SUM(Q528:Q531)</f>
        <v>0</v>
      </c>
      <c r="R527" s="236"/>
      <c r="S527" s="236"/>
      <c r="T527" s="236"/>
      <c r="U527" s="236"/>
      <c r="V527" s="236">
        <f>SUM(V528:V531)</f>
        <v>0</v>
      </c>
      <c r="W527" s="236"/>
      <c r="X527" s="236"/>
      <c r="AG527" t="s">
        <v>137</v>
      </c>
    </row>
    <row r="528" spans="1:60" outlineLevel="1" x14ac:dyDescent="0.2">
      <c r="A528" s="243">
        <v>110</v>
      </c>
      <c r="B528" s="244" t="s">
        <v>517</v>
      </c>
      <c r="C528" s="261" t="s">
        <v>518</v>
      </c>
      <c r="D528" s="245" t="s">
        <v>503</v>
      </c>
      <c r="E528" s="246">
        <v>1</v>
      </c>
      <c r="F528" s="247"/>
      <c r="G528" s="248">
        <f>ROUND(E528*F528,2)</f>
        <v>0</v>
      </c>
      <c r="H528" s="233"/>
      <c r="I528" s="232">
        <f>ROUND(E528*H528,2)</f>
        <v>0</v>
      </c>
      <c r="J528" s="233"/>
      <c r="K528" s="232">
        <f>ROUND(E528*J528,2)</f>
        <v>0</v>
      </c>
      <c r="L528" s="232">
        <v>21</v>
      </c>
      <c r="M528" s="232">
        <f>G528*(1+L528/100)</f>
        <v>0</v>
      </c>
      <c r="N528" s="232">
        <v>0</v>
      </c>
      <c r="O528" s="232">
        <f>ROUND(E528*N528,2)</f>
        <v>0</v>
      </c>
      <c r="P528" s="232">
        <v>0</v>
      </c>
      <c r="Q528" s="232">
        <f>ROUND(E528*P528,2)</f>
        <v>0</v>
      </c>
      <c r="R528" s="232"/>
      <c r="S528" s="232" t="s">
        <v>141</v>
      </c>
      <c r="T528" s="232" t="s">
        <v>186</v>
      </c>
      <c r="U528" s="232">
        <v>0</v>
      </c>
      <c r="V528" s="232">
        <f>ROUND(E528*U528,2)</f>
        <v>0</v>
      </c>
      <c r="W528" s="232"/>
      <c r="X528" s="232" t="s">
        <v>504</v>
      </c>
      <c r="Y528" s="212"/>
      <c r="Z528" s="212"/>
      <c r="AA528" s="212"/>
      <c r="AB528" s="212"/>
      <c r="AC528" s="212"/>
      <c r="AD528" s="212"/>
      <c r="AE528" s="212"/>
      <c r="AF528" s="212"/>
      <c r="AG528" s="212" t="s">
        <v>516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29"/>
      <c r="B529" s="230"/>
      <c r="C529" s="264" t="s">
        <v>519</v>
      </c>
      <c r="D529" s="255"/>
      <c r="E529" s="255"/>
      <c r="F529" s="255"/>
      <c r="G529" s="255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189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58" t="str">
        <f>C529</f>
        <v>Náklady zhotovitele, které vzniknou v souvislosti s povinnostmi zhotovitele při předání a převzetí díla.</v>
      </c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43">
        <v>111</v>
      </c>
      <c r="B530" s="244" t="s">
        <v>520</v>
      </c>
      <c r="C530" s="261" t="s">
        <v>521</v>
      </c>
      <c r="D530" s="245" t="s">
        <v>503</v>
      </c>
      <c r="E530" s="246">
        <v>1</v>
      </c>
      <c r="F530" s="247"/>
      <c r="G530" s="248">
        <f>ROUND(E530*F530,2)</f>
        <v>0</v>
      </c>
      <c r="H530" s="233"/>
      <c r="I530" s="232">
        <f>ROUND(E530*H530,2)</f>
        <v>0</v>
      </c>
      <c r="J530" s="233"/>
      <c r="K530" s="232">
        <f>ROUND(E530*J530,2)</f>
        <v>0</v>
      </c>
      <c r="L530" s="232">
        <v>21</v>
      </c>
      <c r="M530" s="232">
        <f>G530*(1+L530/100)</f>
        <v>0</v>
      </c>
      <c r="N530" s="232">
        <v>0</v>
      </c>
      <c r="O530" s="232">
        <f>ROUND(E530*N530,2)</f>
        <v>0</v>
      </c>
      <c r="P530" s="232">
        <v>0</v>
      </c>
      <c r="Q530" s="232">
        <f>ROUND(E530*P530,2)</f>
        <v>0</v>
      </c>
      <c r="R530" s="232"/>
      <c r="S530" s="232" t="s">
        <v>141</v>
      </c>
      <c r="T530" s="232" t="s">
        <v>186</v>
      </c>
      <c r="U530" s="232">
        <v>0</v>
      </c>
      <c r="V530" s="232">
        <f>ROUND(E530*U530,2)</f>
        <v>0</v>
      </c>
      <c r="W530" s="232"/>
      <c r="X530" s="232" t="s">
        <v>504</v>
      </c>
      <c r="Y530" s="212"/>
      <c r="Z530" s="212"/>
      <c r="AA530" s="212"/>
      <c r="AB530" s="212"/>
      <c r="AC530" s="212"/>
      <c r="AD530" s="212"/>
      <c r="AE530" s="212"/>
      <c r="AF530" s="212"/>
      <c r="AG530" s="212" t="s">
        <v>516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2.5" outlineLevel="1" x14ac:dyDescent="0.2">
      <c r="A531" s="229"/>
      <c r="B531" s="230"/>
      <c r="C531" s="264" t="s">
        <v>522</v>
      </c>
      <c r="D531" s="255"/>
      <c r="E531" s="255"/>
      <c r="F531" s="255"/>
      <c r="G531" s="255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12"/>
      <c r="Z531" s="212"/>
      <c r="AA531" s="212"/>
      <c r="AB531" s="212"/>
      <c r="AC531" s="212"/>
      <c r="AD531" s="212"/>
      <c r="AE531" s="212"/>
      <c r="AF531" s="212"/>
      <c r="AG531" s="212" t="s">
        <v>189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58" t="str">
        <f>C531</f>
        <v>Náklady na vyhotovení dokumentace skutečného provedení stavby a její předání objednateli v požadované formě a požadovaném počtu.</v>
      </c>
      <c r="BB531" s="212"/>
      <c r="BC531" s="212"/>
      <c r="BD531" s="212"/>
      <c r="BE531" s="212"/>
      <c r="BF531" s="212"/>
      <c r="BG531" s="212"/>
      <c r="BH531" s="212"/>
    </row>
    <row r="532" spans="1:60" x14ac:dyDescent="0.2">
      <c r="A532" s="3"/>
      <c r="B532" s="4"/>
      <c r="C532" s="26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AE532">
        <v>15</v>
      </c>
      <c r="AF532">
        <v>21</v>
      </c>
      <c r="AG532" t="s">
        <v>123</v>
      </c>
    </row>
    <row r="533" spans="1:60" x14ac:dyDescent="0.2">
      <c r="A533" s="215"/>
      <c r="B533" s="216" t="s">
        <v>31</v>
      </c>
      <c r="C533" s="268"/>
      <c r="D533" s="217"/>
      <c r="E533" s="218"/>
      <c r="F533" s="218"/>
      <c r="G533" s="259">
        <f>G8+G21+G25+G38+G52+G61+G146+G187+G252+G261+G263+G266+G270+G274+G361+G363+G401+G409+G414+G418+G420+G425+G443+G448+G454+G504+G509+G519+G527</f>
        <v>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f>SUMIF(L7:L531,AE532,G7:G531)</f>
        <v>0</v>
      </c>
      <c r="AF533">
        <f>SUMIF(L7:L531,AF532,G7:G531)</f>
        <v>0</v>
      </c>
      <c r="AG533" t="s">
        <v>523</v>
      </c>
    </row>
    <row r="534" spans="1:60" x14ac:dyDescent="0.2">
      <c r="A534" s="3"/>
      <c r="B534" s="4"/>
      <c r="C534" s="267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 x14ac:dyDescent="0.2">
      <c r="A535" s="3"/>
      <c r="B535" s="4"/>
      <c r="C535" s="267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60" x14ac:dyDescent="0.2">
      <c r="A536" s="219" t="s">
        <v>524</v>
      </c>
      <c r="B536" s="219"/>
      <c r="C536" s="269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 x14ac:dyDescent="0.2">
      <c r="A537" s="220"/>
      <c r="B537" s="221"/>
      <c r="C537" s="270"/>
      <c r="D537" s="221"/>
      <c r="E537" s="221"/>
      <c r="F537" s="221"/>
      <c r="G537" s="2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G537" t="s">
        <v>525</v>
      </c>
    </row>
    <row r="538" spans="1:60" x14ac:dyDescent="0.2">
      <c r="A538" s="223"/>
      <c r="B538" s="224"/>
      <c r="C538" s="271"/>
      <c r="D538" s="224"/>
      <c r="E538" s="224"/>
      <c r="F538" s="224"/>
      <c r="G538" s="2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 x14ac:dyDescent="0.2">
      <c r="A539" s="223"/>
      <c r="B539" s="224"/>
      <c r="C539" s="271"/>
      <c r="D539" s="224"/>
      <c r="E539" s="224"/>
      <c r="F539" s="224"/>
      <c r="G539" s="22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">
      <c r="A540" s="223"/>
      <c r="B540" s="224"/>
      <c r="C540" s="271"/>
      <c r="D540" s="224"/>
      <c r="E540" s="224"/>
      <c r="F540" s="224"/>
      <c r="G540" s="22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">
      <c r="A541" s="226"/>
      <c r="B541" s="227"/>
      <c r="C541" s="272"/>
      <c r="D541" s="227"/>
      <c r="E541" s="227"/>
      <c r="F541" s="227"/>
      <c r="G541" s="22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">
      <c r="A542" s="3"/>
      <c r="B542" s="4"/>
      <c r="C542" s="267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">
      <c r="C543" s="273"/>
      <c r="D543" s="10"/>
      <c r="AG543" t="s">
        <v>530</v>
      </c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5">
    <mergeCell ref="C521:G521"/>
    <mergeCell ref="C523:G523"/>
    <mergeCell ref="C525:G525"/>
    <mergeCell ref="C529:G529"/>
    <mergeCell ref="C531:G531"/>
    <mergeCell ref="C452:G452"/>
    <mergeCell ref="C453:G453"/>
    <mergeCell ref="C506:G506"/>
    <mergeCell ref="C507:G507"/>
    <mergeCell ref="C508:G508"/>
    <mergeCell ref="C513:G513"/>
    <mergeCell ref="C396:G396"/>
    <mergeCell ref="C422:G422"/>
    <mergeCell ref="C423:G423"/>
    <mergeCell ref="C424:G424"/>
    <mergeCell ref="C450:G450"/>
    <mergeCell ref="C451:G451"/>
    <mergeCell ref="C164:G164"/>
    <mergeCell ref="C193:G193"/>
    <mergeCell ref="C207:G207"/>
    <mergeCell ref="C225:G225"/>
    <mergeCell ref="C256:G256"/>
    <mergeCell ref="C365:G365"/>
    <mergeCell ref="C51:G51"/>
    <mergeCell ref="C63:G63"/>
    <mergeCell ref="C69:G69"/>
    <mergeCell ref="C148:G148"/>
    <mergeCell ref="C151:G151"/>
    <mergeCell ref="C154:G154"/>
    <mergeCell ref="C44:G44"/>
    <mergeCell ref="C45:G45"/>
    <mergeCell ref="C47:G47"/>
    <mergeCell ref="C48:G48"/>
    <mergeCell ref="C49:G49"/>
    <mergeCell ref="C50:G50"/>
    <mergeCell ref="A1:G1"/>
    <mergeCell ref="C2:G2"/>
    <mergeCell ref="C3:G3"/>
    <mergeCell ref="C4:G4"/>
    <mergeCell ref="A536:C536"/>
    <mergeCell ref="A537:G541"/>
    <mergeCell ref="C40:G40"/>
    <mergeCell ref="C41:G41"/>
    <mergeCell ref="C42:G42"/>
    <mergeCell ref="C43:G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Tomášek</dc:creator>
  <cp:lastModifiedBy>Vlastimil Tomášek</cp:lastModifiedBy>
  <cp:lastPrinted>2019-03-19T12:27:02Z</cp:lastPrinted>
  <dcterms:created xsi:type="dcterms:W3CDTF">2009-04-08T07:15:50Z</dcterms:created>
  <dcterms:modified xsi:type="dcterms:W3CDTF">2021-04-16T04:48:45Z</dcterms:modified>
</cp:coreProperties>
</file>